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<sst xmlns="http://schemas.openxmlformats.org/spreadsheetml/2006/main" count="133" uniqueCount="47">
  <si>
    <t>贵阳市林地现状统计表（贵阳市2017年度林地变更数据库）</t>
  </si>
  <si>
    <t>单位：公顷</t>
  </si>
  <si>
    <t>统计单位</t>
  </si>
  <si>
    <t>土地管理类型</t>
  </si>
  <si>
    <t>森林类别</t>
  </si>
  <si>
    <t>林业用地</t>
  </si>
  <si>
    <t>合计</t>
  </si>
  <si>
    <t>有林地</t>
  </si>
  <si>
    <t>疏林地</t>
  </si>
  <si>
    <t>灌木林地</t>
  </si>
  <si>
    <t>未成林造林地</t>
  </si>
  <si>
    <t>苗圃地</t>
  </si>
  <si>
    <t>无立木林地</t>
  </si>
  <si>
    <t>宜林地</t>
  </si>
  <si>
    <t>林业辅助生产用地</t>
  </si>
  <si>
    <t>小计</t>
  </si>
  <si>
    <t>乔木林</t>
  </si>
  <si>
    <t>竹林</t>
  </si>
  <si>
    <t>国家特别规定灌木林地</t>
  </si>
  <si>
    <t>其他灌木林地</t>
  </si>
  <si>
    <t>采伐迹地</t>
  </si>
  <si>
    <t>火烧迹地</t>
  </si>
  <si>
    <t>其他无立木林地</t>
  </si>
  <si>
    <t>宜林荒山荒地</t>
  </si>
  <si>
    <t>宜林沙荒地</t>
  </si>
  <si>
    <t>其他宜林地</t>
  </si>
  <si>
    <t>1631</t>
  </si>
  <si>
    <t>1632</t>
  </si>
  <si>
    <t>1633</t>
  </si>
  <si>
    <t>1634</t>
  </si>
  <si>
    <t>1635</t>
  </si>
  <si>
    <t>贵阳市</t>
  </si>
  <si>
    <t>总计</t>
  </si>
  <si>
    <t>林地</t>
  </si>
  <si>
    <t>公益林</t>
  </si>
  <si>
    <t>商品林</t>
  </si>
  <si>
    <t>非林地</t>
  </si>
  <si>
    <t>南明区</t>
  </si>
  <si>
    <t>云岩区</t>
  </si>
  <si>
    <t>花溪区</t>
  </si>
  <si>
    <t>乌当区</t>
  </si>
  <si>
    <t>白云区</t>
  </si>
  <si>
    <t>观山湖区</t>
  </si>
  <si>
    <t>开阳县</t>
  </si>
  <si>
    <t>息烽县</t>
  </si>
  <si>
    <t>修文县</t>
  </si>
  <si>
    <t>清镇市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</si>
</sst>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2" fillId="2" borderId="2" xfId="0" applyFont="1" applyFill="1" applyBorder="1" applyAlignment="1"/>
    <xf numFmtId="0" fontId="4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2"/>
  <sheetViews>
    <sheetView tabSelected="1" workbookViewId="0">
      <selection activeCell="N17" sqref="N17"/>
    </sheetView>
  </sheetViews>
  <sheetFormatPr defaultColWidth="9" defaultRowHeight="13.5"/>
  <cols>
    <col min="1" max="1" width="8.5" style="1" customWidth="1"/>
    <col min="2" max="2" width="6.875" style="1" customWidth="1"/>
    <col min="3" max="3" width="9" style="1"/>
    <col min="4" max="6" width="10.5" style="1" customWidth="1"/>
    <col min="7" max="8" width="7.5" style="1" customWidth="1"/>
    <col min="9" max="9" width="10.5" style="1" customWidth="1"/>
    <col min="10" max="10" width="10.875" style="1" customWidth="1"/>
    <col min="11" max="11" width="9" style="1"/>
    <col min="12" max="12" width="9.125" style="1" customWidth="1"/>
    <col min="13" max="13" width="7.5" style="1" customWidth="1"/>
    <col min="14" max="16" width="8.5" style="1" customWidth="1"/>
    <col min="17" max="17" width="9" style="1"/>
    <col min="18" max="22" width="9" style="1" hidden="1" customWidth="1"/>
    <col min="23" max="23" width="8.5" style="1" customWidth="1"/>
    <col min="24" max="24" width="9" style="1"/>
    <col min="25" max="25" width="6.75" style="1" customWidth="1"/>
    <col min="26" max="26" width="7.875" style="1" customWidth="1"/>
    <col min="27" max="16384" width="9" style="1"/>
  </cols>
  <sheetData>
    <row r="1" s="1" customFormat="1" ht="20.25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spans="27:27">
      <c r="AA2" s="18" t="s">
        <v>1</v>
      </c>
    </row>
    <row r="3" s="1" customFormat="1" spans="1:27">
      <c r="A3" s="3" t="s">
        <v>2</v>
      </c>
      <c r="B3" s="4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="1" customFormat="1" spans="1:27">
      <c r="A4" s="6"/>
      <c r="B4" s="4"/>
      <c r="C4" s="5"/>
      <c r="D4" s="5" t="s">
        <v>6</v>
      </c>
      <c r="E4" s="5" t="s">
        <v>7</v>
      </c>
      <c r="F4" s="5"/>
      <c r="G4" s="5"/>
      <c r="H4" s="5" t="s">
        <v>8</v>
      </c>
      <c r="I4" s="5" t="s">
        <v>9</v>
      </c>
      <c r="J4" s="5"/>
      <c r="K4" s="5"/>
      <c r="L4" s="4" t="s">
        <v>10</v>
      </c>
      <c r="M4" s="5" t="s">
        <v>11</v>
      </c>
      <c r="N4" s="5" t="s">
        <v>12</v>
      </c>
      <c r="O4" s="5"/>
      <c r="P4" s="5"/>
      <c r="Q4" s="5"/>
      <c r="R4" s="16"/>
      <c r="S4" s="16"/>
      <c r="T4" s="16"/>
      <c r="U4" s="16"/>
      <c r="V4" s="16"/>
      <c r="W4" s="5" t="s">
        <v>13</v>
      </c>
      <c r="X4" s="5"/>
      <c r="Y4" s="5"/>
      <c r="Z4" s="5"/>
      <c r="AA4" s="4" t="s">
        <v>14</v>
      </c>
    </row>
    <row r="5" s="1" customFormat="1" customHeight="1" spans="1:27">
      <c r="A5" s="6"/>
      <c r="B5" s="4"/>
      <c r="C5" s="5"/>
      <c r="D5" s="5"/>
      <c r="E5" s="5" t="s">
        <v>15</v>
      </c>
      <c r="F5" s="5" t="s">
        <v>16</v>
      </c>
      <c r="G5" s="5" t="s">
        <v>17</v>
      </c>
      <c r="H5" s="5"/>
      <c r="I5" s="5" t="s">
        <v>15</v>
      </c>
      <c r="J5" s="4" t="s">
        <v>18</v>
      </c>
      <c r="K5" s="4" t="s">
        <v>19</v>
      </c>
      <c r="L5" s="4"/>
      <c r="M5" s="5"/>
      <c r="N5" s="5" t="s">
        <v>15</v>
      </c>
      <c r="O5" s="5" t="s">
        <v>20</v>
      </c>
      <c r="P5" s="5" t="s">
        <v>21</v>
      </c>
      <c r="Q5" s="4" t="s">
        <v>22</v>
      </c>
      <c r="R5" s="16"/>
      <c r="S5" s="16"/>
      <c r="T5" s="16"/>
      <c r="U5" s="16"/>
      <c r="V5" s="16"/>
      <c r="W5" s="5" t="s">
        <v>15</v>
      </c>
      <c r="X5" s="4" t="s">
        <v>23</v>
      </c>
      <c r="Y5" s="4" t="s">
        <v>24</v>
      </c>
      <c r="Z5" s="4" t="s">
        <v>25</v>
      </c>
      <c r="AA5" s="4"/>
    </row>
    <row r="6" s="1" customFormat="1" customHeight="1" spans="1:27">
      <c r="A6" s="7"/>
      <c r="B6" s="4"/>
      <c r="C6" s="5"/>
      <c r="D6" s="5"/>
      <c r="E6" s="5"/>
      <c r="F6" s="5"/>
      <c r="G6" s="5"/>
      <c r="H6" s="5"/>
      <c r="I6" s="5"/>
      <c r="J6" s="4"/>
      <c r="K6" s="4"/>
      <c r="L6" s="4"/>
      <c r="M6" s="5"/>
      <c r="N6" s="5"/>
      <c r="O6" s="5"/>
      <c r="P6" s="5"/>
      <c r="Q6" s="4"/>
      <c r="R6" s="17" t="s">
        <v>26</v>
      </c>
      <c r="S6" s="17" t="s">
        <v>27</v>
      </c>
      <c r="T6" s="17" t="s">
        <v>28</v>
      </c>
      <c r="U6" s="17" t="s">
        <v>29</v>
      </c>
      <c r="V6" s="17" t="s">
        <v>30</v>
      </c>
      <c r="W6" s="5"/>
      <c r="X6" s="4"/>
      <c r="Y6" s="4"/>
      <c r="Z6" s="4"/>
      <c r="AA6" s="4"/>
    </row>
    <row r="7" s="1" customFormat="1" customHeight="1" spans="1:27">
      <c r="A7" s="5" t="s">
        <v>31</v>
      </c>
      <c r="B7" s="8" t="s">
        <v>32</v>
      </c>
      <c r="C7" s="9"/>
      <c r="D7" s="5">
        <f t="shared" ref="D7:AA7" si="0">D13+D19+D25+D31+D37+D43+D49+D55+D61+D67</f>
        <v>405942.97</v>
      </c>
      <c r="E7" s="5">
        <f t="shared" si="0"/>
        <v>265775.45</v>
      </c>
      <c r="F7" s="5">
        <f t="shared" si="0"/>
        <v>264884.1</v>
      </c>
      <c r="G7" s="5">
        <f t="shared" si="0"/>
        <v>891.35</v>
      </c>
      <c r="H7" s="5">
        <f t="shared" si="0"/>
        <v>119.94</v>
      </c>
      <c r="I7" s="5">
        <f t="shared" si="0"/>
        <v>130822.34</v>
      </c>
      <c r="J7" s="5">
        <f t="shared" si="0"/>
        <v>129700.28</v>
      </c>
      <c r="K7" s="5">
        <f t="shared" si="0"/>
        <v>1122.06</v>
      </c>
      <c r="L7" s="5">
        <f t="shared" si="0"/>
        <v>2500.04</v>
      </c>
      <c r="M7" s="5">
        <f t="shared" si="0"/>
        <v>217.89</v>
      </c>
      <c r="N7" s="5">
        <f t="shared" si="0"/>
        <v>4070.93</v>
      </c>
      <c r="O7" s="5">
        <f t="shared" si="0"/>
        <v>24.98</v>
      </c>
      <c r="P7" s="5">
        <f t="shared" si="0"/>
        <v>459.71</v>
      </c>
      <c r="Q7" s="5">
        <f t="shared" si="0"/>
        <v>3586.24</v>
      </c>
      <c r="R7" s="5">
        <f t="shared" si="0"/>
        <v>2051.64</v>
      </c>
      <c r="S7" s="5">
        <f t="shared" si="0"/>
        <v>113.64</v>
      </c>
      <c r="T7" s="5">
        <f t="shared" si="0"/>
        <v>95.96</v>
      </c>
      <c r="U7" s="5">
        <f t="shared" si="0"/>
        <v>0.95</v>
      </c>
      <c r="V7" s="5">
        <f t="shared" si="0"/>
        <v>1324.05</v>
      </c>
      <c r="W7" s="5">
        <f t="shared" si="0"/>
        <v>2338.56</v>
      </c>
      <c r="X7" s="5">
        <f t="shared" si="0"/>
        <v>2296.12</v>
      </c>
      <c r="Y7" s="5">
        <f t="shared" si="0"/>
        <v>2.92</v>
      </c>
      <c r="Z7" s="5">
        <f t="shared" si="0"/>
        <v>39.52</v>
      </c>
      <c r="AA7" s="5">
        <f t="shared" si="0"/>
        <v>97.82</v>
      </c>
    </row>
    <row r="8" s="1" customFormat="1" customHeight="1" spans="1:27">
      <c r="A8" s="5"/>
      <c r="B8" s="10" t="s">
        <v>33</v>
      </c>
      <c r="C8" s="5" t="s">
        <v>6</v>
      </c>
      <c r="D8" s="5">
        <f t="shared" ref="D8:AA8" si="1">D14+D20+D26+D32+D38+D44+D50+D56+D62+D68</f>
        <v>369432.43</v>
      </c>
      <c r="E8" s="5">
        <f t="shared" si="1"/>
        <v>254285.91</v>
      </c>
      <c r="F8" s="5">
        <f t="shared" si="1"/>
        <v>253689.36</v>
      </c>
      <c r="G8" s="5">
        <f t="shared" si="1"/>
        <v>596.55</v>
      </c>
      <c r="H8" s="5">
        <f t="shared" si="1"/>
        <v>119.94</v>
      </c>
      <c r="I8" s="5">
        <f t="shared" si="1"/>
        <v>106307.18</v>
      </c>
      <c r="J8" s="5">
        <f t="shared" si="1"/>
        <v>105185.12</v>
      </c>
      <c r="K8" s="5">
        <f t="shared" si="1"/>
        <v>1122.06</v>
      </c>
      <c r="L8" s="5">
        <f t="shared" si="1"/>
        <v>1994.2</v>
      </c>
      <c r="M8" s="5">
        <f t="shared" si="1"/>
        <v>217.89</v>
      </c>
      <c r="N8" s="5">
        <f t="shared" si="1"/>
        <v>4070.93</v>
      </c>
      <c r="O8" s="5">
        <f t="shared" si="1"/>
        <v>24.98</v>
      </c>
      <c r="P8" s="5">
        <f t="shared" si="1"/>
        <v>459.71</v>
      </c>
      <c r="Q8" s="5">
        <f t="shared" si="1"/>
        <v>3586.24</v>
      </c>
      <c r="R8" s="5">
        <f t="shared" si="1"/>
        <v>2051.64</v>
      </c>
      <c r="S8" s="5">
        <f t="shared" si="1"/>
        <v>113.64</v>
      </c>
      <c r="T8" s="5">
        <f t="shared" si="1"/>
        <v>95.96</v>
      </c>
      <c r="U8" s="5">
        <f t="shared" si="1"/>
        <v>0.95</v>
      </c>
      <c r="V8" s="5">
        <f t="shared" si="1"/>
        <v>1324.05</v>
      </c>
      <c r="W8" s="5">
        <f t="shared" si="1"/>
        <v>2338.56</v>
      </c>
      <c r="X8" s="5">
        <f t="shared" si="1"/>
        <v>2296.12</v>
      </c>
      <c r="Y8" s="5">
        <f t="shared" si="1"/>
        <v>2.92</v>
      </c>
      <c r="Z8" s="5">
        <f t="shared" si="1"/>
        <v>39.52</v>
      </c>
      <c r="AA8" s="5">
        <f t="shared" si="1"/>
        <v>97.82</v>
      </c>
    </row>
    <row r="9" s="1" customFormat="1" customHeight="1" spans="1:27">
      <c r="A9" s="5"/>
      <c r="B9" s="11"/>
      <c r="C9" s="12" t="s">
        <v>34</v>
      </c>
      <c r="D9" s="12">
        <v>253135.74</v>
      </c>
      <c r="E9" s="12">
        <v>164762.26</v>
      </c>
      <c r="F9" s="12">
        <v>164418.29</v>
      </c>
      <c r="G9" s="12">
        <v>343.97</v>
      </c>
      <c r="H9" s="12">
        <v>104.24</v>
      </c>
      <c r="I9" s="12">
        <v>84114.83</v>
      </c>
      <c r="J9" s="12">
        <v>83679.23</v>
      </c>
      <c r="K9" s="12">
        <v>435.6</v>
      </c>
      <c r="L9" s="12">
        <v>434.21</v>
      </c>
      <c r="M9" s="12">
        <v>18.93</v>
      </c>
      <c r="N9" s="12">
        <v>2207.6</v>
      </c>
      <c r="O9" s="12">
        <v>11.53</v>
      </c>
      <c r="P9" s="12">
        <v>312.8</v>
      </c>
      <c r="Q9" s="12">
        <v>1883.27</v>
      </c>
      <c r="R9" s="12">
        <v>1151.46</v>
      </c>
      <c r="S9" s="12">
        <v>85.82</v>
      </c>
      <c r="T9" s="12">
        <v>53.54</v>
      </c>
      <c r="U9" s="12">
        <v>0.77</v>
      </c>
      <c r="V9" s="12">
        <v>591.68</v>
      </c>
      <c r="W9" s="12">
        <v>1397.8</v>
      </c>
      <c r="X9" s="12">
        <v>1382.66</v>
      </c>
      <c r="Y9" s="12">
        <v>2.92</v>
      </c>
      <c r="Z9" s="12">
        <v>12.22</v>
      </c>
      <c r="AA9" s="12">
        <v>95.87</v>
      </c>
    </row>
    <row r="10" s="1" customFormat="1" customHeight="1" spans="1:27">
      <c r="A10" s="5"/>
      <c r="B10" s="13"/>
      <c r="C10" s="12" t="s">
        <v>35</v>
      </c>
      <c r="D10" s="12">
        <f t="shared" ref="D10:X10" si="2">D16+D22+D28+D34+D40+D46+D52+D58+D64+D70</f>
        <v>116296.69</v>
      </c>
      <c r="E10" s="12">
        <f t="shared" si="2"/>
        <v>89523.6500000005</v>
      </c>
      <c r="F10" s="12">
        <f t="shared" si="2"/>
        <v>89271.0700000005</v>
      </c>
      <c r="G10" s="12">
        <f t="shared" si="2"/>
        <v>252.58</v>
      </c>
      <c r="H10" s="12">
        <f t="shared" si="2"/>
        <v>15.7</v>
      </c>
      <c r="I10" s="12">
        <f t="shared" si="2"/>
        <v>22192.35</v>
      </c>
      <c r="J10" s="12">
        <f t="shared" si="2"/>
        <v>21505.89</v>
      </c>
      <c r="K10" s="12">
        <f t="shared" si="2"/>
        <v>686.46</v>
      </c>
      <c r="L10" s="12">
        <f t="shared" si="2"/>
        <v>1559.99</v>
      </c>
      <c r="M10" s="12">
        <f t="shared" si="2"/>
        <v>198.96</v>
      </c>
      <c r="N10" s="12">
        <f t="shared" si="2"/>
        <v>1863.33</v>
      </c>
      <c r="O10" s="12">
        <f t="shared" si="2"/>
        <v>13.45</v>
      </c>
      <c r="P10" s="12">
        <f t="shared" si="2"/>
        <v>146.91</v>
      </c>
      <c r="Q10" s="12">
        <f t="shared" si="2"/>
        <v>1702.97</v>
      </c>
      <c r="R10" s="12">
        <f t="shared" si="2"/>
        <v>900.18</v>
      </c>
      <c r="S10" s="12">
        <f t="shared" si="2"/>
        <v>27.82</v>
      </c>
      <c r="T10" s="12">
        <f t="shared" si="2"/>
        <v>42.42</v>
      </c>
      <c r="U10" s="12">
        <f t="shared" si="2"/>
        <v>0.18</v>
      </c>
      <c r="V10" s="12">
        <f t="shared" si="2"/>
        <v>732.370000000001</v>
      </c>
      <c r="W10" s="12">
        <f t="shared" si="2"/>
        <v>940.759999999999</v>
      </c>
      <c r="X10" s="12">
        <f t="shared" si="2"/>
        <v>913.459999999999</v>
      </c>
      <c r="Y10" s="12"/>
      <c r="Z10" s="12">
        <f>Z16+Z22+Z28+Z34+Z40+Z46+Z52+Z58+Z64+Z70</f>
        <v>27.3</v>
      </c>
      <c r="AA10" s="12">
        <f>AA16+AA22+AA28+AA34+AA40+AA46+AA52+AA58+AA64+AA70</f>
        <v>1.95</v>
      </c>
    </row>
    <row r="11" s="1" customFormat="1" customHeight="1" spans="1:27">
      <c r="A11" s="5"/>
      <c r="B11" s="5" t="s">
        <v>36</v>
      </c>
      <c r="C11" s="5" t="s">
        <v>6</v>
      </c>
      <c r="D11" s="5">
        <f t="shared" ref="D11:G11" si="3">D12</f>
        <v>36510.54</v>
      </c>
      <c r="E11" s="5">
        <f t="shared" si="3"/>
        <v>11489.54</v>
      </c>
      <c r="F11" s="5">
        <f t="shared" si="3"/>
        <v>11194.74</v>
      </c>
      <c r="G11" s="5">
        <f t="shared" si="3"/>
        <v>294.8</v>
      </c>
      <c r="H11" s="5"/>
      <c r="I11" s="5">
        <f t="shared" ref="I11:L11" si="4">I12</f>
        <v>24515.16</v>
      </c>
      <c r="J11" s="5">
        <f t="shared" si="4"/>
        <v>24515.16</v>
      </c>
      <c r="K11" s="5"/>
      <c r="L11" s="5">
        <f t="shared" si="4"/>
        <v>505.84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="1" customFormat="1" customHeight="1" spans="1:27">
      <c r="A12" s="5"/>
      <c r="B12" s="5"/>
      <c r="C12" s="12" t="s">
        <v>35</v>
      </c>
      <c r="D12" s="12">
        <f t="shared" ref="D12:G12" si="5">D18+D24+D30+D36+D42+D48+D54+D60+D66+D72</f>
        <v>36510.54</v>
      </c>
      <c r="E12" s="12">
        <f t="shared" si="5"/>
        <v>11489.54</v>
      </c>
      <c r="F12" s="12">
        <f t="shared" si="5"/>
        <v>11194.74</v>
      </c>
      <c r="G12" s="12">
        <f t="shared" si="5"/>
        <v>294.8</v>
      </c>
      <c r="H12" s="12"/>
      <c r="I12" s="12">
        <f t="shared" ref="I12:L12" si="6">I18+I24+I30+I36+I42+I48+I54+I60+I66+I72</f>
        <v>24515.16</v>
      </c>
      <c r="J12" s="12">
        <f t="shared" si="6"/>
        <v>24515.16</v>
      </c>
      <c r="K12" s="12"/>
      <c r="L12" s="12">
        <f t="shared" si="6"/>
        <v>505.84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="1" customFormat="1" spans="1:27">
      <c r="A13" s="10" t="s">
        <v>37</v>
      </c>
      <c r="B13" s="8" t="s">
        <v>6</v>
      </c>
      <c r="C13" s="9"/>
      <c r="D13" s="5">
        <f t="shared" ref="D13:D20" si="7">E13+I13+H13+L13+M13+N13+W13+AA13</f>
        <v>8660.35</v>
      </c>
      <c r="E13" s="5">
        <f t="shared" ref="E13:E20" si="8">F13+G13</f>
        <v>4754.91</v>
      </c>
      <c r="F13" s="14">
        <v>4741.99</v>
      </c>
      <c r="G13" s="14">
        <v>12.92</v>
      </c>
      <c r="H13" s="14">
        <v>23.85</v>
      </c>
      <c r="I13" s="14">
        <f t="shared" ref="I13:I20" si="9">J13+K13</f>
        <v>3359.76</v>
      </c>
      <c r="J13" s="14">
        <v>3359.76</v>
      </c>
      <c r="K13" s="14"/>
      <c r="L13" s="14">
        <v>57.35</v>
      </c>
      <c r="M13" s="14">
        <v>35.45</v>
      </c>
      <c r="N13" s="14">
        <f t="shared" ref="N13:N16" si="10">O13+P13+Q13</f>
        <v>333.42</v>
      </c>
      <c r="O13" s="14"/>
      <c r="P13" s="14">
        <v>2.13</v>
      </c>
      <c r="Q13" s="14">
        <f t="shared" ref="Q13:Q16" si="11">R13+S13+T13+U13+V13</f>
        <v>331.29</v>
      </c>
      <c r="R13" s="14">
        <v>99.37</v>
      </c>
      <c r="S13" s="14">
        <v>73.99</v>
      </c>
      <c r="T13" s="14"/>
      <c r="U13" s="14">
        <v>0.75</v>
      </c>
      <c r="V13" s="14">
        <v>157.18</v>
      </c>
      <c r="W13" s="14">
        <f t="shared" ref="W13:W15" si="12">X13+Y13+Z13</f>
        <v>79.08</v>
      </c>
      <c r="X13" s="14">
        <v>79.08</v>
      </c>
      <c r="Y13" s="14"/>
      <c r="Z13" s="14"/>
      <c r="AA13" s="14">
        <v>16.53</v>
      </c>
    </row>
    <row r="14" s="1" customFormat="1" spans="1:27">
      <c r="A14" s="11"/>
      <c r="B14" s="10" t="s">
        <v>33</v>
      </c>
      <c r="C14" s="5" t="s">
        <v>15</v>
      </c>
      <c r="D14" s="5">
        <f t="shared" si="7"/>
        <v>7129.25</v>
      </c>
      <c r="E14" s="5">
        <f t="shared" si="8"/>
        <v>4441.21</v>
      </c>
      <c r="F14" s="14">
        <v>4435.37</v>
      </c>
      <c r="G14" s="14">
        <v>5.84</v>
      </c>
      <c r="H14" s="14">
        <v>23.85</v>
      </c>
      <c r="I14" s="14">
        <f t="shared" si="9"/>
        <v>2142.93</v>
      </c>
      <c r="J14" s="14">
        <v>2142.93</v>
      </c>
      <c r="K14" s="14"/>
      <c r="L14" s="14">
        <v>56.78</v>
      </c>
      <c r="M14" s="14">
        <v>35.45</v>
      </c>
      <c r="N14" s="14">
        <f t="shared" si="10"/>
        <v>333.42</v>
      </c>
      <c r="O14" s="14"/>
      <c r="P14" s="14">
        <v>2.13</v>
      </c>
      <c r="Q14" s="14">
        <f t="shared" si="11"/>
        <v>331.29</v>
      </c>
      <c r="R14" s="14">
        <v>99.37</v>
      </c>
      <c r="S14" s="14">
        <v>73.99</v>
      </c>
      <c r="T14" s="14"/>
      <c r="U14" s="14">
        <v>0.75</v>
      </c>
      <c r="V14" s="14">
        <v>157.18</v>
      </c>
      <c r="W14" s="14">
        <f t="shared" si="12"/>
        <v>79.08</v>
      </c>
      <c r="X14" s="14">
        <v>79.08</v>
      </c>
      <c r="Y14" s="14"/>
      <c r="Z14" s="14"/>
      <c r="AA14" s="14">
        <v>16.53</v>
      </c>
    </row>
    <row r="15" s="1" customFormat="1" spans="1:27">
      <c r="A15" s="11"/>
      <c r="B15" s="11"/>
      <c r="C15" s="12" t="s">
        <v>34</v>
      </c>
      <c r="D15" s="12">
        <f t="shared" si="7"/>
        <v>7033.89</v>
      </c>
      <c r="E15" s="12">
        <f t="shared" si="8"/>
        <v>4440.06</v>
      </c>
      <c r="F15" s="15">
        <v>4434.22</v>
      </c>
      <c r="G15" s="15">
        <v>5.84</v>
      </c>
      <c r="H15" s="15">
        <v>23.85</v>
      </c>
      <c r="I15" s="15">
        <f t="shared" si="9"/>
        <v>2112.29</v>
      </c>
      <c r="J15" s="15">
        <v>2112.29</v>
      </c>
      <c r="K15" s="15"/>
      <c r="L15" s="15">
        <v>56.78</v>
      </c>
      <c r="M15" s="15">
        <v>4.84</v>
      </c>
      <c r="N15" s="15">
        <f t="shared" si="10"/>
        <v>300.46</v>
      </c>
      <c r="O15" s="15"/>
      <c r="P15" s="15">
        <v>2.13</v>
      </c>
      <c r="Q15" s="15">
        <f t="shared" si="11"/>
        <v>298.33</v>
      </c>
      <c r="R15" s="15">
        <v>73.3</v>
      </c>
      <c r="S15" s="15">
        <v>73.99</v>
      </c>
      <c r="T15" s="15"/>
      <c r="U15" s="15">
        <v>0.75</v>
      </c>
      <c r="V15" s="15">
        <v>150.29</v>
      </c>
      <c r="W15" s="15">
        <f t="shared" si="12"/>
        <v>79.08</v>
      </c>
      <c r="X15" s="15">
        <v>79.08</v>
      </c>
      <c r="Y15" s="15"/>
      <c r="Z15" s="15"/>
      <c r="AA15" s="15">
        <v>16.53</v>
      </c>
    </row>
    <row r="16" s="1" customFormat="1" spans="1:27">
      <c r="A16" s="11"/>
      <c r="B16" s="13"/>
      <c r="C16" s="12" t="s">
        <v>35</v>
      </c>
      <c r="D16" s="12">
        <f t="shared" si="7"/>
        <v>95.36</v>
      </c>
      <c r="E16" s="12">
        <f t="shared" si="8"/>
        <v>1.15</v>
      </c>
      <c r="F16" s="15">
        <v>1.15</v>
      </c>
      <c r="G16" s="15"/>
      <c r="H16" s="15"/>
      <c r="I16" s="15">
        <f t="shared" si="9"/>
        <v>30.64</v>
      </c>
      <c r="J16" s="15">
        <v>30.64</v>
      </c>
      <c r="K16" s="15"/>
      <c r="L16" s="15"/>
      <c r="M16" s="15">
        <v>30.61</v>
      </c>
      <c r="N16" s="15">
        <f t="shared" si="10"/>
        <v>32.96</v>
      </c>
      <c r="O16" s="15"/>
      <c r="P16" s="15"/>
      <c r="Q16" s="15">
        <f t="shared" si="11"/>
        <v>32.96</v>
      </c>
      <c r="R16" s="15">
        <v>26.07</v>
      </c>
      <c r="S16" s="15"/>
      <c r="T16" s="15"/>
      <c r="U16" s="15"/>
      <c r="V16" s="15">
        <v>6.89</v>
      </c>
      <c r="W16" s="15"/>
      <c r="X16" s="15"/>
      <c r="Y16" s="15"/>
      <c r="Z16" s="15"/>
      <c r="AA16" s="15"/>
    </row>
    <row r="17" s="1" customFormat="1" spans="1:27">
      <c r="A17" s="11"/>
      <c r="B17" s="10" t="s">
        <v>36</v>
      </c>
      <c r="C17" s="5" t="s">
        <v>15</v>
      </c>
      <c r="D17" s="5">
        <f t="shared" si="7"/>
        <v>1531.1</v>
      </c>
      <c r="E17" s="5">
        <f t="shared" si="8"/>
        <v>313.7</v>
      </c>
      <c r="F17" s="14">
        <v>306.62</v>
      </c>
      <c r="G17" s="14">
        <v>7.08</v>
      </c>
      <c r="H17" s="14"/>
      <c r="I17" s="14">
        <f t="shared" si="9"/>
        <v>1216.83</v>
      </c>
      <c r="J17" s="14">
        <v>1216.83</v>
      </c>
      <c r="K17" s="14"/>
      <c r="L17" s="14">
        <v>0.57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="1" customFormat="1" spans="1:27">
      <c r="A18" s="13"/>
      <c r="B18" s="13"/>
      <c r="C18" s="12" t="s">
        <v>35</v>
      </c>
      <c r="D18" s="12">
        <f t="shared" si="7"/>
        <v>1531.1</v>
      </c>
      <c r="E18" s="12">
        <f t="shared" si="8"/>
        <v>313.7</v>
      </c>
      <c r="F18" s="15">
        <v>306.62</v>
      </c>
      <c r="G18" s="15">
        <v>7.08</v>
      </c>
      <c r="H18" s="15"/>
      <c r="I18" s="15">
        <f t="shared" si="9"/>
        <v>1216.83</v>
      </c>
      <c r="J18" s="15">
        <v>1216.83</v>
      </c>
      <c r="K18" s="15"/>
      <c r="L18" s="15">
        <v>0.57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="1" customFormat="1" spans="1:27">
      <c r="A19" s="10" t="s">
        <v>38</v>
      </c>
      <c r="B19" s="8" t="s">
        <v>6</v>
      </c>
      <c r="C19" s="9"/>
      <c r="D19" s="5">
        <f t="shared" si="7"/>
        <v>3450.74</v>
      </c>
      <c r="E19" s="5">
        <f t="shared" si="8"/>
        <v>2412.38</v>
      </c>
      <c r="F19" s="14">
        <v>2409.89</v>
      </c>
      <c r="G19" s="14">
        <v>2.49</v>
      </c>
      <c r="H19" s="14">
        <v>1.22</v>
      </c>
      <c r="I19" s="14">
        <f t="shared" si="9"/>
        <v>932.41</v>
      </c>
      <c r="J19" s="14">
        <v>913.58</v>
      </c>
      <c r="K19" s="14">
        <v>18.83</v>
      </c>
      <c r="L19" s="14">
        <v>17.34</v>
      </c>
      <c r="M19" s="14"/>
      <c r="N19" s="14">
        <f t="shared" ref="N19:N22" si="13">O19+P19+Q19</f>
        <v>48.33</v>
      </c>
      <c r="O19" s="14"/>
      <c r="P19" s="14">
        <v>0.68</v>
      </c>
      <c r="Q19" s="14">
        <f t="shared" ref="Q19:Q22" si="14">R19+S19+T19+U19+V19</f>
        <v>47.65</v>
      </c>
      <c r="R19" s="14">
        <v>22.8</v>
      </c>
      <c r="S19" s="14"/>
      <c r="T19" s="14">
        <v>0.35</v>
      </c>
      <c r="U19" s="14"/>
      <c r="V19" s="14">
        <v>24.5</v>
      </c>
      <c r="W19" s="14">
        <f t="shared" ref="W19:W22" si="15">X19+Y19+Z19</f>
        <v>39.06</v>
      </c>
      <c r="X19" s="14">
        <v>36.14</v>
      </c>
      <c r="Y19" s="14">
        <v>2.92</v>
      </c>
      <c r="Z19" s="14"/>
      <c r="AA19" s="14"/>
    </row>
    <row r="20" s="1" customFormat="1" spans="1:27">
      <c r="A20" s="11"/>
      <c r="B20" s="10" t="s">
        <v>33</v>
      </c>
      <c r="C20" s="5" t="s">
        <v>15</v>
      </c>
      <c r="D20" s="5">
        <f t="shared" si="7"/>
        <v>3178.74</v>
      </c>
      <c r="E20" s="5">
        <f t="shared" si="8"/>
        <v>2287.46</v>
      </c>
      <c r="F20" s="14">
        <v>2285.49</v>
      </c>
      <c r="G20" s="14">
        <v>1.97</v>
      </c>
      <c r="H20" s="14">
        <v>1.22</v>
      </c>
      <c r="I20" s="14">
        <f t="shared" si="9"/>
        <v>796.29</v>
      </c>
      <c r="J20" s="14">
        <v>777.46</v>
      </c>
      <c r="K20" s="14">
        <v>18.83</v>
      </c>
      <c r="L20" s="14">
        <v>6.38</v>
      </c>
      <c r="M20" s="14"/>
      <c r="N20" s="14">
        <f t="shared" si="13"/>
        <v>48.33</v>
      </c>
      <c r="O20" s="14"/>
      <c r="P20" s="14">
        <v>0.68</v>
      </c>
      <c r="Q20" s="14">
        <f t="shared" si="14"/>
        <v>47.65</v>
      </c>
      <c r="R20" s="14">
        <v>22.8</v>
      </c>
      <c r="S20" s="14"/>
      <c r="T20" s="14">
        <v>0.35</v>
      </c>
      <c r="U20" s="14"/>
      <c r="V20" s="14">
        <v>24.5</v>
      </c>
      <c r="W20" s="14">
        <f t="shared" si="15"/>
        <v>39.06</v>
      </c>
      <c r="X20" s="14">
        <v>36.14</v>
      </c>
      <c r="Y20" s="14">
        <v>2.92</v>
      </c>
      <c r="Z20" s="14"/>
      <c r="AA20" s="14"/>
    </row>
    <row r="21" s="1" customFormat="1" spans="1:27">
      <c r="A21" s="11"/>
      <c r="B21" s="11"/>
      <c r="C21" s="12" t="s">
        <v>34</v>
      </c>
      <c r="D21" s="12">
        <v>2437.9</v>
      </c>
      <c r="E21" s="12">
        <v>1793.44</v>
      </c>
      <c r="F21" s="12">
        <v>1791.99</v>
      </c>
      <c r="G21" s="12">
        <v>1.45</v>
      </c>
      <c r="H21" s="12">
        <v>1.22</v>
      </c>
      <c r="I21" s="12">
        <v>596.32</v>
      </c>
      <c r="J21" s="12">
        <v>577.87</v>
      </c>
      <c r="K21" s="12">
        <v>18.45</v>
      </c>
      <c r="L21" s="12">
        <v>4.41</v>
      </c>
      <c r="M21" s="12"/>
      <c r="N21" s="12">
        <v>30.19</v>
      </c>
      <c r="O21" s="12"/>
      <c r="P21" s="12">
        <v>0.68</v>
      </c>
      <c r="Q21" s="12">
        <v>29.51</v>
      </c>
      <c r="R21" s="12">
        <v>12.15</v>
      </c>
      <c r="S21" s="12">
        <v>0</v>
      </c>
      <c r="T21" s="12">
        <v>0.27</v>
      </c>
      <c r="U21" s="12">
        <v>0</v>
      </c>
      <c r="V21" s="12">
        <v>17.09</v>
      </c>
      <c r="W21" s="12">
        <v>12.32</v>
      </c>
      <c r="X21" s="12">
        <v>9.4</v>
      </c>
      <c r="Y21" s="12">
        <v>2.92</v>
      </c>
      <c r="Z21" s="12"/>
      <c r="AA21" s="12"/>
    </row>
    <row r="22" s="1" customFormat="1" spans="1:27">
      <c r="A22" s="11"/>
      <c r="B22" s="13"/>
      <c r="C22" s="12" t="s">
        <v>35</v>
      </c>
      <c r="D22" s="12">
        <f t="shared" ref="D22:D26" si="16">E22+I22+H22+L22+M22+N22+W22+AA22</f>
        <v>740.84</v>
      </c>
      <c r="E22" s="12">
        <f t="shared" ref="E22:E26" si="17">F22+G22</f>
        <v>494.02</v>
      </c>
      <c r="F22" s="15">
        <v>493.5</v>
      </c>
      <c r="G22" s="15">
        <v>0.52</v>
      </c>
      <c r="H22" s="15"/>
      <c r="I22" s="15">
        <f t="shared" ref="I22:I26" si="18">J22+K22</f>
        <v>199.97</v>
      </c>
      <c r="J22" s="15">
        <v>199.59</v>
      </c>
      <c r="K22" s="15">
        <v>0.38</v>
      </c>
      <c r="L22" s="15">
        <v>1.97</v>
      </c>
      <c r="M22" s="15"/>
      <c r="N22" s="15">
        <f t="shared" si="13"/>
        <v>18.14</v>
      </c>
      <c r="O22" s="15"/>
      <c r="P22" s="15"/>
      <c r="Q22" s="15">
        <f t="shared" si="14"/>
        <v>18.14</v>
      </c>
      <c r="R22" s="15">
        <v>10.65</v>
      </c>
      <c r="S22" s="15"/>
      <c r="T22" s="15">
        <v>0.08</v>
      </c>
      <c r="U22" s="15"/>
      <c r="V22" s="15">
        <v>7.41</v>
      </c>
      <c r="W22" s="15">
        <f t="shared" si="15"/>
        <v>26.74</v>
      </c>
      <c r="X22" s="15">
        <v>26.74</v>
      </c>
      <c r="Y22" s="15"/>
      <c r="Z22" s="15"/>
      <c r="AA22" s="15"/>
    </row>
    <row r="23" s="1" customFormat="1" spans="1:27">
      <c r="A23" s="11"/>
      <c r="B23" s="10" t="s">
        <v>36</v>
      </c>
      <c r="C23" s="5" t="s">
        <v>15</v>
      </c>
      <c r="D23" s="5">
        <f t="shared" si="16"/>
        <v>272</v>
      </c>
      <c r="E23" s="5">
        <f t="shared" si="17"/>
        <v>124.92</v>
      </c>
      <c r="F23" s="14">
        <v>124.4</v>
      </c>
      <c r="G23" s="14">
        <v>0.52</v>
      </c>
      <c r="H23" s="14"/>
      <c r="I23" s="14">
        <f t="shared" si="18"/>
        <v>136.12</v>
      </c>
      <c r="J23" s="14">
        <v>136.12</v>
      </c>
      <c r="K23" s="14"/>
      <c r="L23" s="14">
        <v>10.96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="1" customFormat="1" spans="1:27">
      <c r="A24" s="13"/>
      <c r="B24" s="13"/>
      <c r="C24" s="12" t="s">
        <v>35</v>
      </c>
      <c r="D24" s="12">
        <f t="shared" si="16"/>
        <v>272</v>
      </c>
      <c r="E24" s="12">
        <f t="shared" si="17"/>
        <v>124.92</v>
      </c>
      <c r="F24" s="15">
        <v>124.4</v>
      </c>
      <c r="G24" s="15">
        <v>0.52</v>
      </c>
      <c r="H24" s="15"/>
      <c r="I24" s="15">
        <f t="shared" si="18"/>
        <v>136.12</v>
      </c>
      <c r="J24" s="15">
        <v>136.12</v>
      </c>
      <c r="K24" s="15"/>
      <c r="L24" s="15">
        <v>10.96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="1" customFormat="1" spans="1:27">
      <c r="A25" s="10" t="s">
        <v>39</v>
      </c>
      <c r="B25" s="8" t="s">
        <v>6</v>
      </c>
      <c r="C25" s="9"/>
      <c r="D25" s="5">
        <f t="shared" si="16"/>
        <v>41618.04</v>
      </c>
      <c r="E25" s="5">
        <f t="shared" si="17"/>
        <v>23789.83</v>
      </c>
      <c r="F25" s="14">
        <v>23727.95</v>
      </c>
      <c r="G25" s="14">
        <v>61.88</v>
      </c>
      <c r="H25" s="14"/>
      <c r="I25" s="14">
        <f t="shared" si="18"/>
        <v>15341.48</v>
      </c>
      <c r="J25" s="14">
        <v>15341.48</v>
      </c>
      <c r="K25" s="14"/>
      <c r="L25" s="14">
        <v>137.92</v>
      </c>
      <c r="M25" s="14">
        <v>23.04</v>
      </c>
      <c r="N25" s="14">
        <f t="shared" ref="N25:N28" si="19">O25+P25+Q25</f>
        <v>1113.71</v>
      </c>
      <c r="O25" s="14">
        <v>1.9</v>
      </c>
      <c r="P25" s="14">
        <v>207.94</v>
      </c>
      <c r="Q25" s="14">
        <f t="shared" ref="Q25:Q28" si="20">R25+S25+T25+U25+V25</f>
        <v>903.87</v>
      </c>
      <c r="R25" s="14">
        <v>698.8</v>
      </c>
      <c r="S25" s="14"/>
      <c r="T25" s="14"/>
      <c r="U25" s="14"/>
      <c r="V25" s="14">
        <v>205.07</v>
      </c>
      <c r="W25" s="14">
        <f t="shared" ref="W25:W28" si="21">X25+Y25+Z25</f>
        <v>1160.11</v>
      </c>
      <c r="X25" s="14">
        <v>1160.11</v>
      </c>
      <c r="Y25" s="14"/>
      <c r="Z25" s="14"/>
      <c r="AA25" s="14">
        <v>51.95</v>
      </c>
    </row>
    <row r="26" s="1" customFormat="1" spans="1:27">
      <c r="A26" s="11"/>
      <c r="B26" s="10" t="s">
        <v>33</v>
      </c>
      <c r="C26" s="5" t="s">
        <v>15</v>
      </c>
      <c r="D26" s="5">
        <f t="shared" si="16"/>
        <v>39494.47</v>
      </c>
      <c r="E26" s="5">
        <f t="shared" si="17"/>
        <v>22942.64</v>
      </c>
      <c r="F26" s="14">
        <v>22899.88</v>
      </c>
      <c r="G26" s="14">
        <v>42.76</v>
      </c>
      <c r="H26" s="14"/>
      <c r="I26" s="14">
        <f t="shared" si="18"/>
        <v>14111.61</v>
      </c>
      <c r="J26" s="14">
        <v>14111.61</v>
      </c>
      <c r="K26" s="14"/>
      <c r="L26" s="14">
        <v>91.41</v>
      </c>
      <c r="M26" s="14">
        <v>23.04</v>
      </c>
      <c r="N26" s="14">
        <f t="shared" si="19"/>
        <v>1113.71</v>
      </c>
      <c r="O26" s="14">
        <v>1.9</v>
      </c>
      <c r="P26" s="14">
        <v>207.94</v>
      </c>
      <c r="Q26" s="14">
        <f t="shared" si="20"/>
        <v>903.87</v>
      </c>
      <c r="R26" s="14">
        <v>698.8</v>
      </c>
      <c r="S26" s="14"/>
      <c r="T26" s="14"/>
      <c r="U26" s="14"/>
      <c r="V26" s="14">
        <v>205.07</v>
      </c>
      <c r="W26" s="14">
        <f t="shared" si="21"/>
        <v>1160.11</v>
      </c>
      <c r="X26" s="14">
        <v>1160.11</v>
      </c>
      <c r="Y26" s="14"/>
      <c r="Z26" s="14"/>
      <c r="AA26" s="14">
        <v>51.95</v>
      </c>
    </row>
    <row r="27" s="1" customFormat="1" spans="1:27">
      <c r="A27" s="11"/>
      <c r="B27" s="11"/>
      <c r="C27" s="12" t="s">
        <v>34</v>
      </c>
      <c r="D27" s="12">
        <v>36279.93</v>
      </c>
      <c r="E27" s="12">
        <v>21841.68</v>
      </c>
      <c r="F27" s="12">
        <v>21801.15</v>
      </c>
      <c r="G27" s="12">
        <v>40.53</v>
      </c>
      <c r="H27" s="12"/>
      <c r="I27" s="12">
        <v>12618.73</v>
      </c>
      <c r="J27" s="12">
        <v>12618.73</v>
      </c>
      <c r="K27" s="12"/>
      <c r="L27" s="12">
        <v>75.77</v>
      </c>
      <c r="M27" s="12">
        <v>0.65</v>
      </c>
      <c r="N27" s="12">
        <v>744.13</v>
      </c>
      <c r="O27" s="12">
        <v>1.19</v>
      </c>
      <c r="P27" s="12">
        <v>192.06</v>
      </c>
      <c r="Q27" s="12">
        <v>550.88</v>
      </c>
      <c r="R27" s="12">
        <v>441.29</v>
      </c>
      <c r="S27" s="12">
        <v>0</v>
      </c>
      <c r="T27" s="12">
        <v>0</v>
      </c>
      <c r="U27" s="12">
        <v>0</v>
      </c>
      <c r="V27" s="12">
        <v>109.59</v>
      </c>
      <c r="W27" s="12">
        <v>947.020000000001</v>
      </c>
      <c r="X27" s="12">
        <v>947.020000000001</v>
      </c>
      <c r="Y27" s="12"/>
      <c r="Z27" s="12"/>
      <c r="AA27" s="12">
        <v>51.95</v>
      </c>
    </row>
    <row r="28" s="1" customFormat="1" spans="1:27">
      <c r="A28" s="11"/>
      <c r="B28" s="13"/>
      <c r="C28" s="12" t="s">
        <v>35</v>
      </c>
      <c r="D28" s="12">
        <f t="shared" ref="D28:D32" si="22">E28+I28+H28+L28+M28+N28+W28+AA28</f>
        <v>3214.54</v>
      </c>
      <c r="E28" s="12">
        <f t="shared" ref="E28:E32" si="23">F28+G28</f>
        <v>1100.96</v>
      </c>
      <c r="F28" s="15">
        <v>1098.73</v>
      </c>
      <c r="G28" s="15">
        <v>2.23</v>
      </c>
      <c r="H28" s="15"/>
      <c r="I28" s="15">
        <f t="shared" ref="I28:I32" si="24">J28+K28</f>
        <v>1492.88</v>
      </c>
      <c r="J28" s="15">
        <v>1492.88</v>
      </c>
      <c r="K28" s="15"/>
      <c r="L28" s="15">
        <v>15.64</v>
      </c>
      <c r="M28" s="15">
        <v>22.39</v>
      </c>
      <c r="N28" s="15">
        <f t="shared" si="19"/>
        <v>369.58</v>
      </c>
      <c r="O28" s="15">
        <v>0.71</v>
      </c>
      <c r="P28" s="15">
        <v>15.88</v>
      </c>
      <c r="Q28" s="15">
        <f t="shared" si="20"/>
        <v>352.99</v>
      </c>
      <c r="R28" s="15">
        <v>257.51</v>
      </c>
      <c r="S28" s="15"/>
      <c r="T28" s="15"/>
      <c r="U28" s="15"/>
      <c r="V28" s="15">
        <v>95.48</v>
      </c>
      <c r="W28" s="15">
        <f t="shared" si="21"/>
        <v>213.09</v>
      </c>
      <c r="X28" s="15">
        <v>213.09</v>
      </c>
      <c r="Y28" s="15"/>
      <c r="Z28" s="15"/>
      <c r="AA28" s="15"/>
    </row>
    <row r="29" s="1" customFormat="1" spans="1:27">
      <c r="A29" s="11"/>
      <c r="B29" s="10" t="s">
        <v>36</v>
      </c>
      <c r="C29" s="5" t="s">
        <v>15</v>
      </c>
      <c r="D29" s="5">
        <f t="shared" si="22"/>
        <v>2123.57</v>
      </c>
      <c r="E29" s="5">
        <f t="shared" si="23"/>
        <v>847.190000000001</v>
      </c>
      <c r="F29" s="14">
        <v>828.070000000001</v>
      </c>
      <c r="G29" s="14">
        <v>19.12</v>
      </c>
      <c r="H29" s="14"/>
      <c r="I29" s="14">
        <f t="shared" si="24"/>
        <v>1229.87</v>
      </c>
      <c r="J29" s="14">
        <v>1229.87</v>
      </c>
      <c r="K29" s="14"/>
      <c r="L29" s="14">
        <v>46.51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="1" customFormat="1" spans="1:27">
      <c r="A30" s="13"/>
      <c r="B30" s="13"/>
      <c r="C30" s="12" t="s">
        <v>35</v>
      </c>
      <c r="D30" s="12">
        <f t="shared" si="22"/>
        <v>2123.57</v>
      </c>
      <c r="E30" s="12">
        <f t="shared" si="23"/>
        <v>847.190000000001</v>
      </c>
      <c r="F30" s="15">
        <v>828.070000000001</v>
      </c>
      <c r="G30" s="15">
        <v>19.12</v>
      </c>
      <c r="H30" s="15"/>
      <c r="I30" s="15">
        <f t="shared" si="24"/>
        <v>1229.87</v>
      </c>
      <c r="J30" s="15">
        <v>1229.87</v>
      </c>
      <c r="K30" s="15"/>
      <c r="L30" s="15">
        <v>46.51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="1" customFormat="1" spans="1:27">
      <c r="A31" s="10" t="s">
        <v>40</v>
      </c>
      <c r="B31" s="8" t="s">
        <v>6</v>
      </c>
      <c r="C31" s="9"/>
      <c r="D31" s="5">
        <f t="shared" si="22"/>
        <v>38936.9</v>
      </c>
      <c r="E31" s="5">
        <f t="shared" si="23"/>
        <v>27778.86</v>
      </c>
      <c r="F31" s="14">
        <v>27573.01</v>
      </c>
      <c r="G31" s="14">
        <v>205.85</v>
      </c>
      <c r="H31" s="14"/>
      <c r="I31" s="14">
        <f t="shared" si="24"/>
        <v>9248.62</v>
      </c>
      <c r="J31" s="14">
        <v>9109.24</v>
      </c>
      <c r="K31" s="14">
        <v>139.38</v>
      </c>
      <c r="L31" s="14">
        <v>1572.65</v>
      </c>
      <c r="M31" s="14">
        <v>22.17</v>
      </c>
      <c r="N31" s="14">
        <f t="shared" ref="N31:N34" si="25">O31+P31+Q31</f>
        <v>300.26</v>
      </c>
      <c r="O31" s="14">
        <v>5.48</v>
      </c>
      <c r="P31" s="14">
        <v>13.3</v>
      </c>
      <c r="Q31" s="14">
        <f t="shared" ref="Q31:Q34" si="26">R31+S31+T31+U31+V31</f>
        <v>281.48</v>
      </c>
      <c r="R31" s="14">
        <v>184.41</v>
      </c>
      <c r="S31" s="14"/>
      <c r="T31" s="14"/>
      <c r="U31" s="14">
        <v>0.18</v>
      </c>
      <c r="V31" s="14">
        <v>96.89</v>
      </c>
      <c r="W31" s="14">
        <f t="shared" ref="W31:W34" si="27">X31+Y31+Z31</f>
        <v>14.34</v>
      </c>
      <c r="X31" s="14">
        <v>14.34</v>
      </c>
      <c r="Y31" s="14"/>
      <c r="Z31" s="14"/>
      <c r="AA31" s="14"/>
    </row>
    <row r="32" s="1" customFormat="1" spans="1:27">
      <c r="A32" s="11"/>
      <c r="B32" s="10" t="s">
        <v>33</v>
      </c>
      <c r="C32" s="5" t="s">
        <v>15</v>
      </c>
      <c r="D32" s="5">
        <f t="shared" si="22"/>
        <v>38177.24</v>
      </c>
      <c r="E32" s="5">
        <f t="shared" si="23"/>
        <v>27700.21</v>
      </c>
      <c r="F32" s="14">
        <v>27494.36</v>
      </c>
      <c r="G32" s="14">
        <v>205.85</v>
      </c>
      <c r="H32" s="14"/>
      <c r="I32" s="14">
        <f t="shared" si="24"/>
        <v>8750.12</v>
      </c>
      <c r="J32" s="14">
        <v>8610.74</v>
      </c>
      <c r="K32" s="14">
        <v>139.38</v>
      </c>
      <c r="L32" s="14">
        <v>1390.14</v>
      </c>
      <c r="M32" s="14">
        <v>22.17</v>
      </c>
      <c r="N32" s="14">
        <f t="shared" si="25"/>
        <v>300.26</v>
      </c>
      <c r="O32" s="14">
        <v>5.48</v>
      </c>
      <c r="P32" s="14">
        <v>13.3</v>
      </c>
      <c r="Q32" s="14">
        <f t="shared" si="26"/>
        <v>281.48</v>
      </c>
      <c r="R32" s="14">
        <v>184.41</v>
      </c>
      <c r="S32" s="14"/>
      <c r="T32" s="14"/>
      <c r="U32" s="14">
        <v>0.18</v>
      </c>
      <c r="V32" s="14">
        <v>96.89</v>
      </c>
      <c r="W32" s="14">
        <f t="shared" si="27"/>
        <v>14.34</v>
      </c>
      <c r="X32" s="14">
        <v>14.34</v>
      </c>
      <c r="Y32" s="14"/>
      <c r="Z32" s="14"/>
      <c r="AA32" s="14"/>
    </row>
    <row r="33" s="1" customFormat="1" spans="1:27">
      <c r="A33" s="11"/>
      <c r="B33" s="11"/>
      <c r="C33" s="12" t="s">
        <v>34</v>
      </c>
      <c r="D33" s="12">
        <v>32100.66</v>
      </c>
      <c r="E33" s="12">
        <v>25174.82</v>
      </c>
      <c r="F33" s="12">
        <v>24995.93</v>
      </c>
      <c r="G33" s="12">
        <v>178.89</v>
      </c>
      <c r="H33" s="12"/>
      <c r="I33" s="12">
        <v>6608.16</v>
      </c>
      <c r="J33" s="12">
        <v>6608.16</v>
      </c>
      <c r="K33" s="12"/>
      <c r="L33" s="12">
        <v>167.22</v>
      </c>
      <c r="M33" s="12"/>
      <c r="N33" s="12">
        <v>147.51</v>
      </c>
      <c r="O33" s="12">
        <v>2.38</v>
      </c>
      <c r="P33" s="12">
        <v>10.12</v>
      </c>
      <c r="Q33" s="12">
        <v>135.01</v>
      </c>
      <c r="R33" s="12">
        <v>95.15</v>
      </c>
      <c r="S33" s="12">
        <v>0</v>
      </c>
      <c r="T33" s="12">
        <v>0</v>
      </c>
      <c r="U33" s="12">
        <v>0</v>
      </c>
      <c r="V33" s="12">
        <v>39.86</v>
      </c>
      <c r="W33" s="12">
        <v>2.95</v>
      </c>
      <c r="X33" s="12">
        <v>2.95</v>
      </c>
      <c r="Y33" s="12"/>
      <c r="Z33" s="12"/>
      <c r="AA33" s="12"/>
    </row>
    <row r="34" s="1" customFormat="1" spans="1:27">
      <c r="A34" s="11"/>
      <c r="B34" s="13"/>
      <c r="C34" s="12" t="s">
        <v>35</v>
      </c>
      <c r="D34" s="12">
        <f t="shared" ref="D34:D38" si="28">E34+I34+H34+L34+M34+N34+W34+AA34</f>
        <v>6076.58</v>
      </c>
      <c r="E34" s="12">
        <f t="shared" ref="E34:E38" si="29">F34+G34</f>
        <v>2525.39</v>
      </c>
      <c r="F34" s="15">
        <v>2498.43</v>
      </c>
      <c r="G34" s="15">
        <v>26.96</v>
      </c>
      <c r="H34" s="15"/>
      <c r="I34" s="15">
        <f t="shared" ref="I34:I38" si="30">J34+K34</f>
        <v>2141.96</v>
      </c>
      <c r="J34" s="15">
        <v>2002.58</v>
      </c>
      <c r="K34" s="15">
        <v>139.38</v>
      </c>
      <c r="L34" s="15">
        <v>1222.92</v>
      </c>
      <c r="M34" s="15">
        <v>22.17</v>
      </c>
      <c r="N34" s="15">
        <f t="shared" si="25"/>
        <v>152.75</v>
      </c>
      <c r="O34" s="15">
        <v>3.1</v>
      </c>
      <c r="P34" s="15">
        <v>3.18</v>
      </c>
      <c r="Q34" s="15">
        <f t="shared" si="26"/>
        <v>146.47</v>
      </c>
      <c r="R34" s="15">
        <v>89.26</v>
      </c>
      <c r="S34" s="15"/>
      <c r="T34" s="15"/>
      <c r="U34" s="15">
        <v>0.18</v>
      </c>
      <c r="V34" s="15">
        <v>57.03</v>
      </c>
      <c r="W34" s="15">
        <f t="shared" si="27"/>
        <v>11.39</v>
      </c>
      <c r="X34" s="15">
        <v>11.39</v>
      </c>
      <c r="Y34" s="15"/>
      <c r="Z34" s="15"/>
      <c r="AA34" s="15"/>
    </row>
    <row r="35" s="1" customFormat="1" spans="1:27">
      <c r="A35" s="11"/>
      <c r="B35" s="10" t="s">
        <v>36</v>
      </c>
      <c r="C35" s="5" t="s">
        <v>15</v>
      </c>
      <c r="D35" s="5">
        <f t="shared" si="28"/>
        <v>759.66</v>
      </c>
      <c r="E35" s="5">
        <f t="shared" si="29"/>
        <v>78.65</v>
      </c>
      <c r="F35" s="14">
        <v>78.65</v>
      </c>
      <c r="G35" s="14"/>
      <c r="H35" s="14"/>
      <c r="I35" s="14">
        <f t="shared" si="30"/>
        <v>498.5</v>
      </c>
      <c r="J35" s="14">
        <v>498.5</v>
      </c>
      <c r="K35" s="14"/>
      <c r="L35" s="14">
        <v>182.51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="1" customFormat="1" spans="1:27">
      <c r="A36" s="13"/>
      <c r="B36" s="13"/>
      <c r="C36" s="12" t="s">
        <v>35</v>
      </c>
      <c r="D36" s="12">
        <f t="shared" si="28"/>
        <v>759.66</v>
      </c>
      <c r="E36" s="12">
        <f t="shared" si="29"/>
        <v>78.65</v>
      </c>
      <c r="F36" s="15">
        <v>78.65</v>
      </c>
      <c r="G36" s="15"/>
      <c r="H36" s="15"/>
      <c r="I36" s="15">
        <f t="shared" si="30"/>
        <v>498.5</v>
      </c>
      <c r="J36" s="15">
        <v>498.5</v>
      </c>
      <c r="K36" s="15"/>
      <c r="L36" s="15">
        <v>182.51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="1" customFormat="1" spans="1:27">
      <c r="A37" s="10" t="s">
        <v>41</v>
      </c>
      <c r="B37" s="8" t="s">
        <v>6</v>
      </c>
      <c r="C37" s="9"/>
      <c r="D37" s="5">
        <f t="shared" si="28"/>
        <v>11537.41</v>
      </c>
      <c r="E37" s="5">
        <f t="shared" si="29"/>
        <v>7844.42</v>
      </c>
      <c r="F37" s="14">
        <v>7841.81</v>
      </c>
      <c r="G37" s="14">
        <v>2.61</v>
      </c>
      <c r="H37" s="14">
        <v>1.65</v>
      </c>
      <c r="I37" s="14">
        <f t="shared" si="30"/>
        <v>3305.4</v>
      </c>
      <c r="J37" s="14">
        <v>2996.7</v>
      </c>
      <c r="K37" s="14">
        <v>308.7</v>
      </c>
      <c r="L37" s="14">
        <v>127.95</v>
      </c>
      <c r="M37" s="14">
        <v>6.91</v>
      </c>
      <c r="N37" s="14">
        <f t="shared" ref="N37:N40" si="31">O37+P37+Q37</f>
        <v>181.46</v>
      </c>
      <c r="O37" s="14"/>
      <c r="P37" s="14">
        <v>20.99</v>
      </c>
      <c r="Q37" s="14">
        <f t="shared" ref="Q37:Q40" si="32">R37+S37+T37+U37+V37</f>
        <v>160.47</v>
      </c>
      <c r="R37" s="14">
        <v>111.79</v>
      </c>
      <c r="S37" s="14"/>
      <c r="T37" s="14">
        <v>8.19</v>
      </c>
      <c r="U37" s="14"/>
      <c r="V37" s="14">
        <v>40.49</v>
      </c>
      <c r="W37" s="14">
        <f t="shared" ref="W37:W40" si="33">X37+Y37+Z37</f>
        <v>53.73</v>
      </c>
      <c r="X37" s="14">
        <v>53.73</v>
      </c>
      <c r="Y37" s="14"/>
      <c r="Z37" s="14"/>
      <c r="AA37" s="14">
        <v>15.89</v>
      </c>
    </row>
    <row r="38" s="1" customFormat="1" spans="1:27">
      <c r="A38" s="11"/>
      <c r="B38" s="10" t="s">
        <v>33</v>
      </c>
      <c r="C38" s="5" t="s">
        <v>15</v>
      </c>
      <c r="D38" s="5">
        <f t="shared" si="28"/>
        <v>10581.43</v>
      </c>
      <c r="E38" s="5">
        <f t="shared" si="29"/>
        <v>7387.39</v>
      </c>
      <c r="F38" s="14">
        <v>7386.22</v>
      </c>
      <c r="G38" s="14">
        <v>1.17</v>
      </c>
      <c r="H38" s="14">
        <v>1.65</v>
      </c>
      <c r="I38" s="14">
        <f t="shared" si="30"/>
        <v>2851.54</v>
      </c>
      <c r="J38" s="14">
        <v>2542.84</v>
      </c>
      <c r="K38" s="14">
        <v>308.7</v>
      </c>
      <c r="L38" s="14">
        <v>82.86</v>
      </c>
      <c r="M38" s="14">
        <v>6.91</v>
      </c>
      <c r="N38" s="14">
        <f t="shared" si="31"/>
        <v>181.46</v>
      </c>
      <c r="O38" s="14"/>
      <c r="P38" s="14">
        <v>20.99</v>
      </c>
      <c r="Q38" s="14">
        <f t="shared" si="32"/>
        <v>160.47</v>
      </c>
      <c r="R38" s="14">
        <v>111.79</v>
      </c>
      <c r="S38" s="14"/>
      <c r="T38" s="14">
        <v>8.19</v>
      </c>
      <c r="U38" s="14"/>
      <c r="V38" s="14">
        <v>40.49</v>
      </c>
      <c r="W38" s="14">
        <f t="shared" si="33"/>
        <v>53.73</v>
      </c>
      <c r="X38" s="14">
        <v>53.73</v>
      </c>
      <c r="Y38" s="14"/>
      <c r="Z38" s="14"/>
      <c r="AA38" s="14">
        <v>15.89</v>
      </c>
    </row>
    <row r="39" s="1" customFormat="1" spans="1:27">
      <c r="A39" s="11"/>
      <c r="B39" s="11"/>
      <c r="C39" s="12" t="s">
        <v>34</v>
      </c>
      <c r="D39" s="12">
        <v>9145.01</v>
      </c>
      <c r="E39" s="12">
        <v>6581.68</v>
      </c>
      <c r="F39" s="12">
        <v>6580.51</v>
      </c>
      <c r="G39" s="12">
        <v>1.17</v>
      </c>
      <c r="H39" s="12">
        <v>1.65</v>
      </c>
      <c r="I39" s="12">
        <v>2347.29</v>
      </c>
      <c r="J39" s="12">
        <v>2301.39</v>
      </c>
      <c r="K39" s="12">
        <v>45.9</v>
      </c>
      <c r="L39" s="12">
        <v>37.22</v>
      </c>
      <c r="M39" s="12">
        <v>6.91</v>
      </c>
      <c r="N39" s="12">
        <v>107.31</v>
      </c>
      <c r="O39" s="12"/>
      <c r="P39" s="12">
        <v>20.17</v>
      </c>
      <c r="Q39" s="12">
        <v>87.14</v>
      </c>
      <c r="R39" s="12">
        <v>50.93</v>
      </c>
      <c r="S39" s="12">
        <v>0</v>
      </c>
      <c r="T39" s="12">
        <v>0.12</v>
      </c>
      <c r="U39" s="12">
        <v>0</v>
      </c>
      <c r="V39" s="12">
        <v>36.09</v>
      </c>
      <c r="W39" s="12">
        <v>47.06</v>
      </c>
      <c r="X39" s="12">
        <v>47.06</v>
      </c>
      <c r="Y39" s="12"/>
      <c r="Z39" s="12"/>
      <c r="AA39" s="12">
        <v>15.89</v>
      </c>
    </row>
    <row r="40" s="1" customFormat="1" spans="1:27">
      <c r="A40" s="11"/>
      <c r="B40" s="13"/>
      <c r="C40" s="12" t="s">
        <v>35</v>
      </c>
      <c r="D40" s="12">
        <f t="shared" ref="D40:D44" si="34">E40+I40+H40+L40+M40+N40+W40+AA40</f>
        <v>1436.42</v>
      </c>
      <c r="E40" s="12">
        <f t="shared" ref="E40:E44" si="35">F40+G40</f>
        <v>805.71</v>
      </c>
      <c r="F40" s="15">
        <v>805.71</v>
      </c>
      <c r="G40" s="15"/>
      <c r="H40" s="15"/>
      <c r="I40" s="15">
        <f t="shared" ref="I40:I44" si="36">J40+K40</f>
        <v>504.25</v>
      </c>
      <c r="J40" s="15">
        <v>241.45</v>
      </c>
      <c r="K40" s="15">
        <v>262.8</v>
      </c>
      <c r="L40" s="15">
        <v>45.64</v>
      </c>
      <c r="M40" s="15"/>
      <c r="N40" s="15">
        <f t="shared" si="31"/>
        <v>74.15</v>
      </c>
      <c r="O40" s="15"/>
      <c r="P40" s="15">
        <v>0.82</v>
      </c>
      <c r="Q40" s="15">
        <f t="shared" si="32"/>
        <v>73.33</v>
      </c>
      <c r="R40" s="15">
        <v>60.86</v>
      </c>
      <c r="S40" s="15"/>
      <c r="T40" s="15">
        <v>8.07</v>
      </c>
      <c r="U40" s="15"/>
      <c r="V40" s="15">
        <v>4.4</v>
      </c>
      <c r="W40" s="15">
        <f t="shared" si="33"/>
        <v>6.67</v>
      </c>
      <c r="X40" s="15">
        <v>6.67</v>
      </c>
      <c r="Y40" s="15"/>
      <c r="Z40" s="15"/>
      <c r="AA40" s="15"/>
    </row>
    <row r="41" s="1" customFormat="1" spans="1:27">
      <c r="A41" s="11"/>
      <c r="B41" s="10" t="s">
        <v>36</v>
      </c>
      <c r="C41" s="5" t="s">
        <v>15</v>
      </c>
      <c r="D41" s="5">
        <f t="shared" si="34"/>
        <v>955.98</v>
      </c>
      <c r="E41" s="5">
        <f t="shared" si="35"/>
        <v>457.03</v>
      </c>
      <c r="F41" s="14">
        <v>455.59</v>
      </c>
      <c r="G41" s="14">
        <v>1.44</v>
      </c>
      <c r="H41" s="14"/>
      <c r="I41" s="14">
        <f t="shared" si="36"/>
        <v>453.86</v>
      </c>
      <c r="J41" s="14">
        <v>453.86</v>
      </c>
      <c r="K41" s="14"/>
      <c r="L41" s="14">
        <v>45.09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="1" customFormat="1" spans="1:27">
      <c r="A42" s="13"/>
      <c r="B42" s="13"/>
      <c r="C42" s="12" t="s">
        <v>35</v>
      </c>
      <c r="D42" s="12">
        <f t="shared" si="34"/>
        <v>955.98</v>
      </c>
      <c r="E42" s="12">
        <f t="shared" si="35"/>
        <v>457.03</v>
      </c>
      <c r="F42" s="15">
        <v>455.59</v>
      </c>
      <c r="G42" s="15">
        <v>1.44</v>
      </c>
      <c r="H42" s="15"/>
      <c r="I42" s="15">
        <f t="shared" si="36"/>
        <v>453.86</v>
      </c>
      <c r="J42" s="15">
        <v>453.86</v>
      </c>
      <c r="K42" s="15"/>
      <c r="L42" s="15">
        <v>45.09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="1" customFormat="1" spans="1:27">
      <c r="A43" s="10" t="s">
        <v>42</v>
      </c>
      <c r="B43" s="8" t="s">
        <v>6</v>
      </c>
      <c r="C43" s="9"/>
      <c r="D43" s="5">
        <f t="shared" si="34"/>
        <v>13515.85</v>
      </c>
      <c r="E43" s="5">
        <f t="shared" si="35"/>
        <v>8416.32999999999</v>
      </c>
      <c r="F43" s="14">
        <v>8411.19999999999</v>
      </c>
      <c r="G43" s="14">
        <v>5.13</v>
      </c>
      <c r="H43" s="14">
        <v>0.62</v>
      </c>
      <c r="I43" s="14">
        <f t="shared" si="36"/>
        <v>4770.18</v>
      </c>
      <c r="J43" s="14">
        <v>4663.75</v>
      </c>
      <c r="K43" s="14">
        <v>106.43</v>
      </c>
      <c r="L43" s="14">
        <v>68.59</v>
      </c>
      <c r="M43" s="14">
        <v>13.87</v>
      </c>
      <c r="N43" s="14">
        <f t="shared" ref="N43:N46" si="37">O43+P43+Q43</f>
        <v>116.68</v>
      </c>
      <c r="O43" s="14">
        <v>1.82</v>
      </c>
      <c r="P43" s="14">
        <v>27.27</v>
      </c>
      <c r="Q43" s="14">
        <f t="shared" ref="Q43:Q46" si="38">R43+S43+T43+U43+V43</f>
        <v>87.59</v>
      </c>
      <c r="R43" s="14">
        <v>49.15</v>
      </c>
      <c r="S43" s="14">
        <v>4.53</v>
      </c>
      <c r="T43" s="14"/>
      <c r="U43" s="14"/>
      <c r="V43" s="14">
        <v>33.91</v>
      </c>
      <c r="W43" s="14">
        <f t="shared" ref="W43:W46" si="39">X43+Y43+Z43</f>
        <v>129.58</v>
      </c>
      <c r="X43" s="14">
        <v>129.58</v>
      </c>
      <c r="Y43" s="14"/>
      <c r="Z43" s="14"/>
      <c r="AA43" s="14"/>
    </row>
    <row r="44" s="1" customFormat="1" spans="1:27">
      <c r="A44" s="11"/>
      <c r="B44" s="10" t="s">
        <v>33</v>
      </c>
      <c r="C44" s="5" t="s">
        <v>15</v>
      </c>
      <c r="D44" s="5">
        <f t="shared" si="34"/>
        <v>11708.89</v>
      </c>
      <c r="E44" s="5">
        <f t="shared" si="35"/>
        <v>7363.62999999999</v>
      </c>
      <c r="F44" s="14">
        <v>7360.17999999999</v>
      </c>
      <c r="G44" s="14">
        <v>3.45</v>
      </c>
      <c r="H44" s="14">
        <v>0.62</v>
      </c>
      <c r="I44" s="14">
        <f t="shared" si="36"/>
        <v>4040.6</v>
      </c>
      <c r="J44" s="14">
        <v>3934.17</v>
      </c>
      <c r="K44" s="14">
        <v>106.43</v>
      </c>
      <c r="L44" s="14">
        <v>43.91</v>
      </c>
      <c r="M44" s="14">
        <v>13.87</v>
      </c>
      <c r="N44" s="14">
        <f t="shared" si="37"/>
        <v>116.68</v>
      </c>
      <c r="O44" s="14">
        <v>1.82</v>
      </c>
      <c r="P44" s="14">
        <v>27.27</v>
      </c>
      <c r="Q44" s="14">
        <f t="shared" si="38"/>
        <v>87.59</v>
      </c>
      <c r="R44" s="14">
        <v>49.15</v>
      </c>
      <c r="S44" s="14">
        <v>4.53</v>
      </c>
      <c r="T44" s="14"/>
      <c r="U44" s="14"/>
      <c r="V44" s="14">
        <v>33.91</v>
      </c>
      <c r="W44" s="14">
        <f t="shared" si="39"/>
        <v>129.58</v>
      </c>
      <c r="X44" s="14">
        <v>129.58</v>
      </c>
      <c r="Y44" s="14"/>
      <c r="Z44" s="14"/>
      <c r="AA44" s="14"/>
    </row>
    <row r="45" s="1" customFormat="1" spans="1:27">
      <c r="A45" s="11"/>
      <c r="B45" s="11"/>
      <c r="C45" s="12" t="s">
        <v>34</v>
      </c>
      <c r="D45" s="12">
        <v>9102.43999999999</v>
      </c>
      <c r="E45" s="12">
        <v>5627.84999999999</v>
      </c>
      <c r="F45" s="12">
        <v>5624.57999999999</v>
      </c>
      <c r="G45" s="12">
        <v>3.27</v>
      </c>
      <c r="H45" s="12">
        <v>0.62</v>
      </c>
      <c r="I45" s="12">
        <v>3286.09</v>
      </c>
      <c r="J45" s="12">
        <v>3261.7</v>
      </c>
      <c r="K45" s="12">
        <v>24.39</v>
      </c>
      <c r="L45" s="12">
        <v>39.54</v>
      </c>
      <c r="M45" s="12">
        <v>3.15</v>
      </c>
      <c r="N45" s="12">
        <v>57.59</v>
      </c>
      <c r="O45" s="12">
        <v>1.82</v>
      </c>
      <c r="P45" s="12">
        <v>27.27</v>
      </c>
      <c r="Q45" s="12">
        <v>28.5</v>
      </c>
      <c r="R45" s="12">
        <v>14.21</v>
      </c>
      <c r="S45" s="12">
        <v>2.03</v>
      </c>
      <c r="T45" s="12">
        <v>0</v>
      </c>
      <c r="U45" s="12">
        <v>0</v>
      </c>
      <c r="V45" s="12">
        <v>12.26</v>
      </c>
      <c r="W45" s="12">
        <v>87.6000000000001</v>
      </c>
      <c r="X45" s="12">
        <v>87.6000000000001</v>
      </c>
      <c r="Y45" s="12"/>
      <c r="Z45" s="12"/>
      <c r="AA45" s="12"/>
    </row>
    <row r="46" s="1" customFormat="1" spans="1:27">
      <c r="A46" s="11"/>
      <c r="B46" s="13"/>
      <c r="C46" s="12" t="s">
        <v>35</v>
      </c>
      <c r="D46" s="12">
        <f t="shared" ref="D46:D50" si="40">E46+I46+H46+L46+M46+N46+W46+AA46</f>
        <v>2606.45</v>
      </c>
      <c r="E46" s="12">
        <f t="shared" ref="E46:E50" si="41">F46+G46</f>
        <v>1735.78</v>
      </c>
      <c r="F46" s="15">
        <v>1735.6</v>
      </c>
      <c r="G46" s="15">
        <v>0.18</v>
      </c>
      <c r="H46" s="15"/>
      <c r="I46" s="15">
        <f t="shared" ref="I46:I50" si="42">J46+K46</f>
        <v>754.51</v>
      </c>
      <c r="J46" s="15">
        <v>672.47</v>
      </c>
      <c r="K46" s="15">
        <v>82.04</v>
      </c>
      <c r="L46" s="15">
        <v>4.37</v>
      </c>
      <c r="M46" s="15">
        <v>10.72</v>
      </c>
      <c r="N46" s="15">
        <f t="shared" si="37"/>
        <v>59.09</v>
      </c>
      <c r="O46" s="15"/>
      <c r="P46" s="15"/>
      <c r="Q46" s="15">
        <f t="shared" si="38"/>
        <v>59.09</v>
      </c>
      <c r="R46" s="15">
        <v>34.94</v>
      </c>
      <c r="S46" s="15">
        <v>2.5</v>
      </c>
      <c r="T46" s="15"/>
      <c r="U46" s="15"/>
      <c r="V46" s="15">
        <v>21.65</v>
      </c>
      <c r="W46" s="15">
        <f t="shared" si="39"/>
        <v>41.98</v>
      </c>
      <c r="X46" s="15">
        <v>41.98</v>
      </c>
      <c r="Y46" s="15"/>
      <c r="Z46" s="15"/>
      <c r="AA46" s="15"/>
    </row>
    <row r="47" s="1" customFormat="1" spans="1:27">
      <c r="A47" s="11"/>
      <c r="B47" s="10" t="s">
        <v>36</v>
      </c>
      <c r="C47" s="5" t="s">
        <v>15</v>
      </c>
      <c r="D47" s="5">
        <f t="shared" si="40"/>
        <v>1806.96</v>
      </c>
      <c r="E47" s="5">
        <f t="shared" si="41"/>
        <v>1052.7</v>
      </c>
      <c r="F47" s="14">
        <v>1051.02</v>
      </c>
      <c r="G47" s="14">
        <v>1.68</v>
      </c>
      <c r="H47" s="14"/>
      <c r="I47" s="14">
        <f t="shared" si="42"/>
        <v>729.58</v>
      </c>
      <c r="J47" s="14">
        <v>729.58</v>
      </c>
      <c r="K47" s="14"/>
      <c r="L47" s="14">
        <v>24.68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="1" customFormat="1" spans="1:27">
      <c r="A48" s="13"/>
      <c r="B48" s="13"/>
      <c r="C48" s="12" t="s">
        <v>35</v>
      </c>
      <c r="D48" s="12">
        <f t="shared" si="40"/>
        <v>1806.96</v>
      </c>
      <c r="E48" s="12">
        <f t="shared" si="41"/>
        <v>1052.7</v>
      </c>
      <c r="F48" s="15">
        <v>1051.02</v>
      </c>
      <c r="G48" s="15">
        <v>1.68</v>
      </c>
      <c r="H48" s="15"/>
      <c r="I48" s="15">
        <f t="shared" si="42"/>
        <v>729.58</v>
      </c>
      <c r="J48" s="15">
        <v>729.58</v>
      </c>
      <c r="K48" s="15"/>
      <c r="L48" s="15">
        <v>24.68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="1" customFormat="1" spans="1:27">
      <c r="A49" s="10" t="s">
        <v>43</v>
      </c>
      <c r="B49" s="8" t="s">
        <v>6</v>
      </c>
      <c r="C49" s="9"/>
      <c r="D49" s="5">
        <f t="shared" si="40"/>
        <v>110342.230000001</v>
      </c>
      <c r="E49" s="5">
        <f t="shared" si="41"/>
        <v>90905.8600000005</v>
      </c>
      <c r="F49" s="14">
        <v>90654.4900000005</v>
      </c>
      <c r="G49" s="14">
        <v>251.37</v>
      </c>
      <c r="H49" s="14">
        <v>13.77</v>
      </c>
      <c r="I49" s="14">
        <f t="shared" si="42"/>
        <v>18928.86</v>
      </c>
      <c r="J49" s="14">
        <v>18842.03</v>
      </c>
      <c r="K49" s="14">
        <v>86.83</v>
      </c>
      <c r="L49" s="14">
        <v>278.05</v>
      </c>
      <c r="M49" s="14">
        <v>15.39</v>
      </c>
      <c r="N49" s="14">
        <f t="shared" ref="N49:N52" si="43">O49+P49+Q49</f>
        <v>198.7</v>
      </c>
      <c r="O49" s="14">
        <v>3.18</v>
      </c>
      <c r="P49" s="14">
        <v>18.64</v>
      </c>
      <c r="Q49" s="14">
        <f t="shared" ref="Q49:Q52" si="44">R49+S49+T49+U49+V49</f>
        <v>176.88</v>
      </c>
      <c r="R49" s="14">
        <v>34.98</v>
      </c>
      <c r="S49" s="14">
        <v>8.08</v>
      </c>
      <c r="T49" s="14"/>
      <c r="U49" s="14"/>
      <c r="V49" s="14">
        <v>133.82</v>
      </c>
      <c r="W49" s="14"/>
      <c r="X49" s="14"/>
      <c r="Y49" s="14"/>
      <c r="Z49" s="14"/>
      <c r="AA49" s="14">
        <v>1.6</v>
      </c>
    </row>
    <row r="50" s="1" customFormat="1" spans="1:27">
      <c r="A50" s="11"/>
      <c r="B50" s="10" t="s">
        <v>33</v>
      </c>
      <c r="C50" s="5" t="s">
        <v>15</v>
      </c>
      <c r="D50" s="5">
        <f t="shared" si="40"/>
        <v>100935.470000001</v>
      </c>
      <c r="E50" s="5">
        <f t="shared" si="41"/>
        <v>88341.3200000005</v>
      </c>
      <c r="F50" s="14">
        <v>88278.2700000005</v>
      </c>
      <c r="G50" s="14">
        <v>63.05</v>
      </c>
      <c r="H50" s="14">
        <v>13.77</v>
      </c>
      <c r="I50" s="14">
        <f t="shared" si="42"/>
        <v>12227.58</v>
      </c>
      <c r="J50" s="14">
        <v>12140.75</v>
      </c>
      <c r="K50" s="14">
        <v>86.83</v>
      </c>
      <c r="L50" s="14">
        <v>137.11</v>
      </c>
      <c r="M50" s="14">
        <v>15.39</v>
      </c>
      <c r="N50" s="14">
        <f t="shared" si="43"/>
        <v>198.7</v>
      </c>
      <c r="O50" s="14">
        <v>3.18</v>
      </c>
      <c r="P50" s="14">
        <v>18.64</v>
      </c>
      <c r="Q50" s="14">
        <f t="shared" si="44"/>
        <v>176.88</v>
      </c>
      <c r="R50" s="14">
        <v>34.98</v>
      </c>
      <c r="S50" s="14">
        <v>8.08</v>
      </c>
      <c r="T50" s="14"/>
      <c r="U50" s="14"/>
      <c r="V50" s="14">
        <v>133.82</v>
      </c>
      <c r="W50" s="14"/>
      <c r="X50" s="14"/>
      <c r="Y50" s="14"/>
      <c r="Z50" s="14"/>
      <c r="AA50" s="14">
        <v>1.6</v>
      </c>
    </row>
    <row r="51" s="1" customFormat="1" spans="1:27">
      <c r="A51" s="11"/>
      <c r="B51" s="11"/>
      <c r="C51" s="12" t="s">
        <v>34</v>
      </c>
      <c r="D51" s="12">
        <v>43235.89</v>
      </c>
      <c r="E51" s="12">
        <v>33639.95</v>
      </c>
      <c r="F51" s="12">
        <v>33624.11</v>
      </c>
      <c r="G51" s="12">
        <v>15.84</v>
      </c>
      <c r="H51" s="12">
        <v>1.54</v>
      </c>
      <c r="I51" s="12">
        <v>9541.32000000001</v>
      </c>
      <c r="J51" s="12">
        <v>9480.62</v>
      </c>
      <c r="K51" s="12">
        <v>60.7</v>
      </c>
      <c r="L51" s="12">
        <v>8.95</v>
      </c>
      <c r="M51" s="12"/>
      <c r="N51" s="12">
        <v>44.03</v>
      </c>
      <c r="O51" s="12">
        <v>0.6</v>
      </c>
      <c r="P51" s="12">
        <v>0.21</v>
      </c>
      <c r="Q51" s="12">
        <v>43.22</v>
      </c>
      <c r="R51" s="12">
        <v>3.48</v>
      </c>
      <c r="S51" s="12">
        <v>5.49</v>
      </c>
      <c r="T51" s="12">
        <v>0</v>
      </c>
      <c r="U51" s="12">
        <v>0</v>
      </c>
      <c r="V51" s="12">
        <v>34.25</v>
      </c>
      <c r="W51" s="12"/>
      <c r="X51" s="12"/>
      <c r="Y51" s="12"/>
      <c r="Z51" s="12"/>
      <c r="AA51" s="12">
        <v>0.1</v>
      </c>
    </row>
    <row r="52" s="1" customFormat="1" spans="1:27">
      <c r="A52" s="11"/>
      <c r="B52" s="13"/>
      <c r="C52" s="12" t="s">
        <v>35</v>
      </c>
      <c r="D52" s="12">
        <f t="shared" ref="D52:D56" si="45">E52+I52+H52+L52+M52+N52+W52+AA52</f>
        <v>57699.5800000005</v>
      </c>
      <c r="E52" s="12">
        <f t="shared" ref="E52:E56" si="46">F52+G52</f>
        <v>54701.3700000005</v>
      </c>
      <c r="F52" s="15">
        <v>54654.1600000005</v>
      </c>
      <c r="G52" s="15">
        <v>47.21</v>
      </c>
      <c r="H52" s="15">
        <v>12.23</v>
      </c>
      <c r="I52" s="15">
        <f t="shared" ref="I52:I56" si="47">J52+K52</f>
        <v>2686.26</v>
      </c>
      <c r="J52" s="15">
        <v>2660.13</v>
      </c>
      <c r="K52" s="15">
        <v>26.13</v>
      </c>
      <c r="L52" s="15">
        <v>128.16</v>
      </c>
      <c r="M52" s="15">
        <v>15.39</v>
      </c>
      <c r="N52" s="15">
        <f t="shared" si="43"/>
        <v>154.67</v>
      </c>
      <c r="O52" s="15">
        <v>2.58</v>
      </c>
      <c r="P52" s="15">
        <v>18.43</v>
      </c>
      <c r="Q52" s="15">
        <f t="shared" si="44"/>
        <v>133.66</v>
      </c>
      <c r="R52" s="15">
        <v>31.5</v>
      </c>
      <c r="S52" s="15">
        <v>2.59</v>
      </c>
      <c r="T52" s="15"/>
      <c r="U52" s="15"/>
      <c r="V52" s="15">
        <v>99.57</v>
      </c>
      <c r="W52" s="15"/>
      <c r="X52" s="15"/>
      <c r="Y52" s="15"/>
      <c r="Z52" s="15"/>
      <c r="AA52" s="15">
        <v>1.5</v>
      </c>
    </row>
    <row r="53" s="1" customFormat="1" spans="1:27">
      <c r="A53" s="11"/>
      <c r="B53" s="10" t="s">
        <v>36</v>
      </c>
      <c r="C53" s="5" t="s">
        <v>15</v>
      </c>
      <c r="D53" s="5">
        <f t="shared" si="45"/>
        <v>9406.75999999999</v>
      </c>
      <c r="E53" s="5">
        <f t="shared" si="46"/>
        <v>2564.54</v>
      </c>
      <c r="F53" s="14">
        <v>2376.22</v>
      </c>
      <c r="G53" s="14">
        <v>188.32</v>
      </c>
      <c r="H53" s="14"/>
      <c r="I53" s="14">
        <f t="shared" si="47"/>
        <v>6701.27999999998</v>
      </c>
      <c r="J53" s="14">
        <v>6701.27999999998</v>
      </c>
      <c r="K53" s="14"/>
      <c r="L53" s="14">
        <v>140.94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="1" customFormat="1" spans="1:27">
      <c r="A54" s="13"/>
      <c r="B54" s="13"/>
      <c r="C54" s="12" t="s">
        <v>35</v>
      </c>
      <c r="D54" s="12">
        <f t="shared" si="45"/>
        <v>9406.75999999999</v>
      </c>
      <c r="E54" s="12">
        <f t="shared" si="46"/>
        <v>2564.54</v>
      </c>
      <c r="F54" s="15">
        <v>2376.22</v>
      </c>
      <c r="G54" s="15">
        <v>188.32</v>
      </c>
      <c r="H54" s="15"/>
      <c r="I54" s="15">
        <f t="shared" si="47"/>
        <v>6701.27999999998</v>
      </c>
      <c r="J54" s="15">
        <v>6701.27999999998</v>
      </c>
      <c r="K54" s="15"/>
      <c r="L54" s="15">
        <v>140.94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="1" customFormat="1" spans="1:27">
      <c r="A55" s="10" t="s">
        <v>44</v>
      </c>
      <c r="B55" s="8" t="s">
        <v>6</v>
      </c>
      <c r="C55" s="9"/>
      <c r="D55" s="5">
        <f t="shared" si="45"/>
        <v>57241.8099999999</v>
      </c>
      <c r="E55" s="5">
        <f t="shared" si="46"/>
        <v>38169.1399999999</v>
      </c>
      <c r="F55" s="14">
        <v>38083.3099999999</v>
      </c>
      <c r="G55" s="14">
        <v>85.83</v>
      </c>
      <c r="H55" s="14">
        <v>78.83</v>
      </c>
      <c r="I55" s="14">
        <f t="shared" si="47"/>
        <v>18813.88</v>
      </c>
      <c r="J55" s="14">
        <v>18813.88</v>
      </c>
      <c r="K55" s="14"/>
      <c r="L55" s="14">
        <v>32.24</v>
      </c>
      <c r="M55" s="14"/>
      <c r="N55" s="14">
        <f t="shared" ref="N55:N58" si="48">O55+P55+Q55</f>
        <v>146.89</v>
      </c>
      <c r="O55" s="14"/>
      <c r="P55" s="14"/>
      <c r="Q55" s="14">
        <f t="shared" ref="Q55:Q58" si="49">R55+S55+T55+U55+V55</f>
        <v>146.89</v>
      </c>
      <c r="R55" s="14">
        <v>79.8</v>
      </c>
      <c r="S55" s="14"/>
      <c r="T55" s="14"/>
      <c r="U55" s="14">
        <v>0.02</v>
      </c>
      <c r="V55" s="14">
        <v>67.07</v>
      </c>
      <c r="W55" s="14"/>
      <c r="X55" s="14"/>
      <c r="Y55" s="14"/>
      <c r="Z55" s="14"/>
      <c r="AA55" s="14">
        <v>0.83</v>
      </c>
    </row>
    <row r="56" s="1" customFormat="1" spans="1:27">
      <c r="A56" s="11"/>
      <c r="B56" s="10" t="s">
        <v>33</v>
      </c>
      <c r="C56" s="5" t="s">
        <v>15</v>
      </c>
      <c r="D56" s="5">
        <f t="shared" si="45"/>
        <v>49755.4999999999</v>
      </c>
      <c r="E56" s="5">
        <f t="shared" si="46"/>
        <v>37075.2099999999</v>
      </c>
      <c r="F56" s="14">
        <v>37008.7499999999</v>
      </c>
      <c r="G56" s="14">
        <v>66.46</v>
      </c>
      <c r="H56" s="14">
        <v>78.83</v>
      </c>
      <c r="I56" s="14">
        <f t="shared" si="47"/>
        <v>12425.11</v>
      </c>
      <c r="J56" s="14">
        <v>12425.11</v>
      </c>
      <c r="K56" s="14"/>
      <c r="L56" s="14">
        <v>28.63</v>
      </c>
      <c r="M56" s="14"/>
      <c r="N56" s="14">
        <f t="shared" si="48"/>
        <v>146.89</v>
      </c>
      <c r="O56" s="14"/>
      <c r="P56" s="14"/>
      <c r="Q56" s="14">
        <f t="shared" si="49"/>
        <v>146.89</v>
      </c>
      <c r="R56" s="14">
        <v>79.8</v>
      </c>
      <c r="S56" s="14"/>
      <c r="T56" s="14"/>
      <c r="U56" s="14">
        <v>0.02</v>
      </c>
      <c r="V56" s="14">
        <v>67.07</v>
      </c>
      <c r="W56" s="14"/>
      <c r="X56" s="14"/>
      <c r="Y56" s="14"/>
      <c r="Z56" s="14"/>
      <c r="AA56" s="14">
        <v>0.83</v>
      </c>
    </row>
    <row r="57" s="1" customFormat="1" spans="1:27">
      <c r="A57" s="11"/>
      <c r="B57" s="11"/>
      <c r="C57" s="12" t="s">
        <v>34</v>
      </c>
      <c r="D57" s="12">
        <v>46061.1099999999</v>
      </c>
      <c r="E57" s="12">
        <v>33994.6799999999</v>
      </c>
      <c r="F57" s="12">
        <v>33934.4199999999</v>
      </c>
      <c r="G57" s="12">
        <v>60.26</v>
      </c>
      <c r="H57" s="12">
        <v>75.36</v>
      </c>
      <c r="I57" s="12">
        <v>11907.67</v>
      </c>
      <c r="J57" s="12">
        <v>11907.67</v>
      </c>
      <c r="K57" s="12"/>
      <c r="L57" s="12">
        <v>1.96</v>
      </c>
      <c r="M57" s="12"/>
      <c r="N57" s="12">
        <v>81.06</v>
      </c>
      <c r="O57" s="12"/>
      <c r="P57" s="12"/>
      <c r="Q57" s="12">
        <v>81.06</v>
      </c>
      <c r="R57" s="12">
        <v>30.12</v>
      </c>
      <c r="S57" s="12">
        <v>0</v>
      </c>
      <c r="T57" s="12">
        <v>0</v>
      </c>
      <c r="U57" s="12">
        <v>0.02</v>
      </c>
      <c r="V57" s="12">
        <v>50.92</v>
      </c>
      <c r="W57" s="12"/>
      <c r="X57" s="12"/>
      <c r="Y57" s="12"/>
      <c r="Z57" s="12"/>
      <c r="AA57" s="12">
        <v>0.38</v>
      </c>
    </row>
    <row r="58" s="1" customFormat="1" spans="1:27">
      <c r="A58" s="11"/>
      <c r="B58" s="13"/>
      <c r="C58" s="12" t="s">
        <v>35</v>
      </c>
      <c r="D58" s="12">
        <f t="shared" ref="D58:D62" si="50">E58+I58+H58+L58+M58+N58+W58+AA58</f>
        <v>3694.39</v>
      </c>
      <c r="E58" s="12">
        <f t="shared" ref="E58:E62" si="51">F58+G58</f>
        <v>3080.53</v>
      </c>
      <c r="F58" s="15">
        <v>3074.33</v>
      </c>
      <c r="G58" s="15">
        <v>6.2</v>
      </c>
      <c r="H58" s="15">
        <v>3.47</v>
      </c>
      <c r="I58" s="15">
        <f t="shared" ref="I58:I62" si="52">J58+K58</f>
        <v>517.44</v>
      </c>
      <c r="J58" s="15">
        <v>517.44</v>
      </c>
      <c r="K58" s="15"/>
      <c r="L58" s="15">
        <v>26.67</v>
      </c>
      <c r="M58" s="15"/>
      <c r="N58" s="15">
        <f t="shared" si="48"/>
        <v>65.83</v>
      </c>
      <c r="O58" s="15"/>
      <c r="P58" s="15"/>
      <c r="Q58" s="15">
        <f t="shared" si="49"/>
        <v>65.83</v>
      </c>
      <c r="R58" s="15">
        <v>49.68</v>
      </c>
      <c r="S58" s="15"/>
      <c r="T58" s="15"/>
      <c r="U58" s="15"/>
      <c r="V58" s="15">
        <v>16.15</v>
      </c>
      <c r="W58" s="15"/>
      <c r="X58" s="15"/>
      <c r="Y58" s="15"/>
      <c r="Z58" s="15"/>
      <c r="AA58" s="15">
        <v>0.45</v>
      </c>
    </row>
    <row r="59" s="1" customFormat="1" spans="1:27">
      <c r="A59" s="11"/>
      <c r="B59" s="10" t="s">
        <v>36</v>
      </c>
      <c r="C59" s="5" t="s">
        <v>15</v>
      </c>
      <c r="D59" s="5">
        <f t="shared" si="50"/>
        <v>7486.30999999999</v>
      </c>
      <c r="E59" s="5">
        <f t="shared" si="51"/>
        <v>1093.93</v>
      </c>
      <c r="F59" s="14">
        <v>1074.56</v>
      </c>
      <c r="G59" s="14">
        <v>19.37</v>
      </c>
      <c r="H59" s="14"/>
      <c r="I59" s="14">
        <f t="shared" si="52"/>
        <v>6388.76999999999</v>
      </c>
      <c r="J59" s="14">
        <v>6388.76999999999</v>
      </c>
      <c r="K59" s="14"/>
      <c r="L59" s="14">
        <v>3.61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="1" customFormat="1" spans="1:27">
      <c r="A60" s="13"/>
      <c r="B60" s="13"/>
      <c r="C60" s="12" t="s">
        <v>35</v>
      </c>
      <c r="D60" s="12">
        <f t="shared" si="50"/>
        <v>7486.30999999999</v>
      </c>
      <c r="E60" s="12">
        <f t="shared" si="51"/>
        <v>1093.93</v>
      </c>
      <c r="F60" s="15">
        <v>1074.56</v>
      </c>
      <c r="G60" s="15">
        <v>19.37</v>
      </c>
      <c r="H60" s="15"/>
      <c r="I60" s="15">
        <f t="shared" si="52"/>
        <v>6388.76999999999</v>
      </c>
      <c r="J60" s="15">
        <v>6388.76999999999</v>
      </c>
      <c r="K60" s="15"/>
      <c r="L60" s="15">
        <v>3.61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="1" customFormat="1" spans="1:27">
      <c r="A61" s="10" t="s">
        <v>45</v>
      </c>
      <c r="B61" s="8" t="s">
        <v>6</v>
      </c>
      <c r="C61" s="9"/>
      <c r="D61" s="5">
        <f t="shared" si="50"/>
        <v>57512.0799999999</v>
      </c>
      <c r="E61" s="5">
        <f t="shared" si="51"/>
        <v>32638.4599999999</v>
      </c>
      <c r="F61" s="14">
        <v>32594.7699999999</v>
      </c>
      <c r="G61" s="14">
        <v>43.69</v>
      </c>
      <c r="H61" s="14"/>
      <c r="I61" s="14">
        <f t="shared" si="52"/>
        <v>23324.33</v>
      </c>
      <c r="J61" s="14">
        <v>22956.36</v>
      </c>
      <c r="K61" s="14">
        <v>367.97</v>
      </c>
      <c r="L61" s="14"/>
      <c r="M61" s="14">
        <v>82.8</v>
      </c>
      <c r="N61" s="14">
        <f t="shared" ref="N61:N64" si="53">O61+P61+Q61</f>
        <v>592.81</v>
      </c>
      <c r="O61" s="14">
        <v>9.65</v>
      </c>
      <c r="P61" s="14">
        <v>88.38</v>
      </c>
      <c r="Q61" s="14">
        <f t="shared" ref="Q61:Q64" si="54">R61+S61+T61+U61+V61</f>
        <v>494.78</v>
      </c>
      <c r="R61" s="14">
        <v>279.16</v>
      </c>
      <c r="S61" s="14"/>
      <c r="T61" s="14">
        <v>87.42</v>
      </c>
      <c r="U61" s="14"/>
      <c r="V61" s="14">
        <v>128.2</v>
      </c>
      <c r="W61" s="14">
        <f t="shared" ref="W61:W64" si="55">X61+Y61+Z61</f>
        <v>862.66</v>
      </c>
      <c r="X61" s="14">
        <v>823.14</v>
      </c>
      <c r="Y61" s="14"/>
      <c r="Z61" s="14">
        <v>39.52</v>
      </c>
      <c r="AA61" s="14">
        <v>11.02</v>
      </c>
    </row>
    <row r="62" s="1" customFormat="1" spans="1:27">
      <c r="A62" s="11"/>
      <c r="B62" s="10" t="s">
        <v>33</v>
      </c>
      <c r="C62" s="5" t="s">
        <v>15</v>
      </c>
      <c r="D62" s="5">
        <f t="shared" si="50"/>
        <v>51446.5599999999</v>
      </c>
      <c r="E62" s="5">
        <f t="shared" si="51"/>
        <v>30790.78</v>
      </c>
      <c r="F62" s="14">
        <v>30757.47</v>
      </c>
      <c r="G62" s="14">
        <v>33.31</v>
      </c>
      <c r="H62" s="14"/>
      <c r="I62" s="14">
        <f t="shared" si="52"/>
        <v>19106.49</v>
      </c>
      <c r="J62" s="14">
        <v>18738.52</v>
      </c>
      <c r="K62" s="14">
        <v>367.97</v>
      </c>
      <c r="L62" s="14"/>
      <c r="M62" s="14">
        <v>82.8</v>
      </c>
      <c r="N62" s="14">
        <f t="shared" si="53"/>
        <v>592.81</v>
      </c>
      <c r="O62" s="14">
        <v>9.65</v>
      </c>
      <c r="P62" s="14">
        <v>88.38</v>
      </c>
      <c r="Q62" s="14">
        <f t="shared" si="54"/>
        <v>494.78</v>
      </c>
      <c r="R62" s="14">
        <v>279.16</v>
      </c>
      <c r="S62" s="14"/>
      <c r="T62" s="14">
        <v>87.42</v>
      </c>
      <c r="U62" s="14"/>
      <c r="V62" s="14">
        <v>128.2</v>
      </c>
      <c r="W62" s="14">
        <f t="shared" si="55"/>
        <v>862.66</v>
      </c>
      <c r="X62" s="14">
        <v>823.14</v>
      </c>
      <c r="Y62" s="14"/>
      <c r="Z62" s="14">
        <v>39.52</v>
      </c>
      <c r="AA62" s="14">
        <v>11.02</v>
      </c>
    </row>
    <row r="63" s="1" customFormat="1" spans="1:27">
      <c r="A63" s="11"/>
      <c r="B63" s="11"/>
      <c r="C63" s="12" t="s">
        <v>34</v>
      </c>
      <c r="D63" s="12">
        <v>32705.6699999999</v>
      </c>
      <c r="E63" s="12">
        <v>18658.8899999999</v>
      </c>
      <c r="F63" s="12">
        <v>18649.0799999999</v>
      </c>
      <c r="G63" s="12">
        <v>9.81</v>
      </c>
      <c r="H63" s="12"/>
      <c r="I63" s="12">
        <v>13486.87</v>
      </c>
      <c r="J63" s="12">
        <v>13249.85</v>
      </c>
      <c r="K63" s="12">
        <v>237.02</v>
      </c>
      <c r="L63" s="12"/>
      <c r="M63" s="12">
        <v>3.38</v>
      </c>
      <c r="N63" s="12">
        <v>323.74</v>
      </c>
      <c r="O63" s="12">
        <v>5.15</v>
      </c>
      <c r="P63" s="12">
        <v>30.82</v>
      </c>
      <c r="Q63" s="12">
        <v>287.77</v>
      </c>
      <c r="R63" s="12">
        <v>176.51</v>
      </c>
      <c r="S63" s="12">
        <v>0</v>
      </c>
      <c r="T63" s="12">
        <v>53.15</v>
      </c>
      <c r="U63" s="12">
        <v>0</v>
      </c>
      <c r="V63" s="12">
        <v>58.11</v>
      </c>
      <c r="W63" s="12">
        <v>221.77</v>
      </c>
      <c r="X63" s="12">
        <v>209.55</v>
      </c>
      <c r="Y63" s="12"/>
      <c r="Z63" s="12">
        <v>12.22</v>
      </c>
      <c r="AA63" s="12">
        <v>11.02</v>
      </c>
    </row>
    <row r="64" s="1" customFormat="1" spans="1:27">
      <c r="A64" s="11"/>
      <c r="B64" s="13"/>
      <c r="C64" s="12" t="s">
        <v>35</v>
      </c>
      <c r="D64" s="12">
        <f t="shared" ref="D64:D68" si="56">E64+I64+H64+L64+M64+N64+W64+AA64</f>
        <v>18740.89</v>
      </c>
      <c r="E64" s="12">
        <f t="shared" ref="E64:E68" si="57">F64+G64</f>
        <v>12131.89</v>
      </c>
      <c r="F64" s="15">
        <v>12108.39</v>
      </c>
      <c r="G64" s="15">
        <v>23.5</v>
      </c>
      <c r="H64" s="15"/>
      <c r="I64" s="15">
        <f t="shared" ref="I64:I68" si="58">J64+K64</f>
        <v>5619.62</v>
      </c>
      <c r="J64" s="15">
        <v>5488.67</v>
      </c>
      <c r="K64" s="15">
        <v>130.95</v>
      </c>
      <c r="L64" s="15"/>
      <c r="M64" s="15">
        <v>79.42</v>
      </c>
      <c r="N64" s="15">
        <f t="shared" si="53"/>
        <v>269.07</v>
      </c>
      <c r="O64" s="15">
        <v>4.5</v>
      </c>
      <c r="P64" s="15">
        <v>57.56</v>
      </c>
      <c r="Q64" s="15">
        <f t="shared" si="54"/>
        <v>207.01</v>
      </c>
      <c r="R64" s="15">
        <v>102.65</v>
      </c>
      <c r="S64" s="15"/>
      <c r="T64" s="15">
        <v>34.27</v>
      </c>
      <c r="U64" s="15"/>
      <c r="V64" s="15">
        <v>70.09</v>
      </c>
      <c r="W64" s="15">
        <f t="shared" si="55"/>
        <v>640.889999999999</v>
      </c>
      <c r="X64" s="15">
        <v>613.589999999999</v>
      </c>
      <c r="Y64" s="15"/>
      <c r="Z64" s="15">
        <v>27.3</v>
      </c>
      <c r="AA64" s="15"/>
    </row>
    <row r="65" s="1" customFormat="1" spans="1:27">
      <c r="A65" s="11"/>
      <c r="B65" s="10" t="s">
        <v>36</v>
      </c>
      <c r="C65" s="5" t="s">
        <v>15</v>
      </c>
      <c r="D65" s="5">
        <f t="shared" si="56"/>
        <v>6065.51999999999</v>
      </c>
      <c r="E65" s="5">
        <f t="shared" si="57"/>
        <v>1847.67999999999</v>
      </c>
      <c r="F65" s="14">
        <v>1837.29999999999</v>
      </c>
      <c r="G65" s="14">
        <v>10.38</v>
      </c>
      <c r="H65" s="14"/>
      <c r="I65" s="14">
        <f t="shared" si="58"/>
        <v>4217.84</v>
      </c>
      <c r="J65" s="14">
        <v>4217.84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="1" customFormat="1" spans="1:27">
      <c r="A66" s="13"/>
      <c r="B66" s="13"/>
      <c r="C66" s="12" t="s">
        <v>35</v>
      </c>
      <c r="D66" s="12">
        <f t="shared" si="56"/>
        <v>6065.51999999999</v>
      </c>
      <c r="E66" s="12">
        <f t="shared" si="57"/>
        <v>1847.67999999999</v>
      </c>
      <c r="F66" s="15">
        <v>1837.29999999999</v>
      </c>
      <c r="G66" s="15">
        <v>10.38</v>
      </c>
      <c r="H66" s="15"/>
      <c r="I66" s="15">
        <f t="shared" si="58"/>
        <v>4217.84</v>
      </c>
      <c r="J66" s="15">
        <v>4217.84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="1" customFormat="1" spans="1:27">
      <c r="A67" s="10" t="s">
        <v>46</v>
      </c>
      <c r="B67" s="8" t="s">
        <v>6</v>
      </c>
      <c r="C67" s="9"/>
      <c r="D67" s="5">
        <f t="shared" si="56"/>
        <v>63127.5599999999</v>
      </c>
      <c r="E67" s="5">
        <f t="shared" si="57"/>
        <v>29065.26</v>
      </c>
      <c r="F67" s="14">
        <v>28845.68</v>
      </c>
      <c r="G67" s="14">
        <v>219.58</v>
      </c>
      <c r="H67" s="14"/>
      <c r="I67" s="14">
        <f t="shared" si="58"/>
        <v>32797.42</v>
      </c>
      <c r="J67" s="14">
        <v>32703.5</v>
      </c>
      <c r="K67" s="14">
        <v>93.92</v>
      </c>
      <c r="L67" s="14">
        <v>207.95</v>
      </c>
      <c r="M67" s="14">
        <v>18.26</v>
      </c>
      <c r="N67" s="14">
        <f t="shared" ref="N67:N70" si="59">O67+P67+Q67</f>
        <v>1038.67</v>
      </c>
      <c r="O67" s="14">
        <v>2.95</v>
      </c>
      <c r="P67" s="14">
        <v>80.38</v>
      </c>
      <c r="Q67" s="14">
        <f t="shared" ref="Q67:Q70" si="60">R67+S67+T67+U67+V67</f>
        <v>955.340000000001</v>
      </c>
      <c r="R67" s="14">
        <v>491.38</v>
      </c>
      <c r="S67" s="14">
        <v>27.04</v>
      </c>
      <c r="T67" s="14"/>
      <c r="U67" s="14"/>
      <c r="V67" s="14">
        <v>436.920000000001</v>
      </c>
      <c r="W67" s="14"/>
      <c r="X67" s="14"/>
      <c r="Y67" s="14"/>
      <c r="Z67" s="14"/>
      <c r="AA67" s="14"/>
    </row>
    <row r="68" s="1" customFormat="1" spans="1:27">
      <c r="A68" s="11"/>
      <c r="B68" s="10" t="s">
        <v>33</v>
      </c>
      <c r="C68" s="5" t="s">
        <v>15</v>
      </c>
      <c r="D68" s="5">
        <f t="shared" si="56"/>
        <v>57024.8799999999</v>
      </c>
      <c r="E68" s="5">
        <f t="shared" si="57"/>
        <v>25956.06</v>
      </c>
      <c r="F68" s="14">
        <v>25783.37</v>
      </c>
      <c r="G68" s="14">
        <v>172.69</v>
      </c>
      <c r="H68" s="14"/>
      <c r="I68" s="14">
        <f t="shared" si="58"/>
        <v>29854.91</v>
      </c>
      <c r="J68" s="14">
        <v>29760.99</v>
      </c>
      <c r="K68" s="14">
        <v>93.92</v>
      </c>
      <c r="L68" s="14">
        <v>156.98</v>
      </c>
      <c r="M68" s="14">
        <v>18.26</v>
      </c>
      <c r="N68" s="14">
        <f t="shared" si="59"/>
        <v>1038.67</v>
      </c>
      <c r="O68" s="14">
        <v>2.95</v>
      </c>
      <c r="P68" s="14">
        <v>80.38</v>
      </c>
      <c r="Q68" s="14">
        <f t="shared" si="60"/>
        <v>955.340000000001</v>
      </c>
      <c r="R68" s="14">
        <v>491.38</v>
      </c>
      <c r="S68" s="14">
        <v>27.04</v>
      </c>
      <c r="T68" s="14"/>
      <c r="U68" s="14"/>
      <c r="V68" s="14">
        <v>436.920000000001</v>
      </c>
      <c r="W68" s="14"/>
      <c r="X68" s="14"/>
      <c r="Y68" s="14"/>
      <c r="Z68" s="14"/>
      <c r="AA68" s="14"/>
    </row>
    <row r="69" s="1" customFormat="1" spans="1:27">
      <c r="A69" s="11"/>
      <c r="B69" s="11"/>
      <c r="C69" s="12" t="s">
        <v>34</v>
      </c>
      <c r="D69" s="12">
        <v>35033.24</v>
      </c>
      <c r="E69" s="12">
        <v>13009.21</v>
      </c>
      <c r="F69" s="12">
        <v>12982.3</v>
      </c>
      <c r="G69" s="12">
        <v>26.91</v>
      </c>
      <c r="H69" s="12"/>
      <c r="I69" s="12">
        <v>21610.09</v>
      </c>
      <c r="J69" s="12">
        <v>21560.95</v>
      </c>
      <c r="K69" s="12">
        <v>49.14</v>
      </c>
      <c r="L69" s="12">
        <v>42.36</v>
      </c>
      <c r="M69" s="12"/>
      <c r="N69" s="12">
        <v>371.58</v>
      </c>
      <c r="O69" s="12">
        <v>0.39</v>
      </c>
      <c r="P69" s="12">
        <v>29.34</v>
      </c>
      <c r="Q69" s="12">
        <v>341.85</v>
      </c>
      <c r="R69" s="12">
        <v>254.32</v>
      </c>
      <c r="S69" s="12">
        <v>4.31</v>
      </c>
      <c r="T69" s="12">
        <v>0</v>
      </c>
      <c r="U69" s="12">
        <v>0</v>
      </c>
      <c r="V69" s="12">
        <v>83.22</v>
      </c>
      <c r="W69" s="12"/>
      <c r="X69" s="12"/>
      <c r="Y69" s="12"/>
      <c r="Z69" s="12"/>
      <c r="AA69" s="12"/>
    </row>
    <row r="70" s="1" customFormat="1" spans="1:27">
      <c r="A70" s="11"/>
      <c r="B70" s="13"/>
      <c r="C70" s="12" t="s">
        <v>35</v>
      </c>
      <c r="D70" s="12">
        <f t="shared" ref="D70:D72" si="61">E70+I70+H70+L70+M70+N70+W70+AA70</f>
        <v>21991.6399999999</v>
      </c>
      <c r="E70" s="12">
        <f t="shared" ref="E70:E72" si="62">F70+G70</f>
        <v>12946.85</v>
      </c>
      <c r="F70" s="15">
        <v>12801.07</v>
      </c>
      <c r="G70" s="15">
        <v>145.78</v>
      </c>
      <c r="H70" s="15"/>
      <c r="I70" s="15">
        <f t="shared" ref="I70:I72" si="63">J70+K70</f>
        <v>8244.81999999997</v>
      </c>
      <c r="J70" s="15">
        <v>8200.03999999997</v>
      </c>
      <c r="K70" s="15">
        <v>44.78</v>
      </c>
      <c r="L70" s="15">
        <v>114.62</v>
      </c>
      <c r="M70" s="15">
        <v>18.26</v>
      </c>
      <c r="N70" s="15">
        <f t="shared" si="59"/>
        <v>667.090000000001</v>
      </c>
      <c r="O70" s="15">
        <v>2.56</v>
      </c>
      <c r="P70" s="15">
        <v>51.04</v>
      </c>
      <c r="Q70" s="15">
        <f t="shared" si="60"/>
        <v>613.490000000001</v>
      </c>
      <c r="R70" s="15">
        <v>237.06</v>
      </c>
      <c r="S70" s="15">
        <v>22.73</v>
      </c>
      <c r="T70" s="15"/>
      <c r="U70" s="15"/>
      <c r="V70" s="15">
        <v>353.700000000001</v>
      </c>
      <c r="W70" s="15"/>
      <c r="X70" s="15"/>
      <c r="Y70" s="15"/>
      <c r="Z70" s="15"/>
      <c r="AA70" s="15"/>
    </row>
    <row r="71" s="1" customFormat="1" spans="1:27">
      <c r="A71" s="11"/>
      <c r="B71" s="10" t="s">
        <v>36</v>
      </c>
      <c r="C71" s="5" t="s">
        <v>15</v>
      </c>
      <c r="D71" s="5">
        <f t="shared" si="61"/>
        <v>6102.68000000001</v>
      </c>
      <c r="E71" s="5">
        <f t="shared" si="62"/>
        <v>3109.2</v>
      </c>
      <c r="F71" s="14">
        <v>3062.31</v>
      </c>
      <c r="G71" s="14">
        <v>46.89</v>
      </c>
      <c r="H71" s="14"/>
      <c r="I71" s="14">
        <f t="shared" si="63"/>
        <v>2942.51</v>
      </c>
      <c r="J71" s="14">
        <v>2942.51</v>
      </c>
      <c r="K71" s="14"/>
      <c r="L71" s="14">
        <v>50.97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="1" customFormat="1" spans="1:27">
      <c r="A72" s="13"/>
      <c r="B72" s="13"/>
      <c r="C72" s="12" t="s">
        <v>35</v>
      </c>
      <c r="D72" s="12">
        <f t="shared" si="61"/>
        <v>6102.68000000001</v>
      </c>
      <c r="E72" s="12">
        <f t="shared" si="62"/>
        <v>3109.2</v>
      </c>
      <c r="F72" s="15">
        <v>3062.31</v>
      </c>
      <c r="G72" s="15">
        <v>46.89</v>
      </c>
      <c r="H72" s="15"/>
      <c r="I72" s="15">
        <f t="shared" si="63"/>
        <v>2942.51</v>
      </c>
      <c r="J72" s="15">
        <v>2942.51</v>
      </c>
      <c r="K72" s="15"/>
      <c r="L72" s="15">
        <v>50.97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</sheetData>
  <mergeCells count="72">
    <mergeCell ref="A1:AA1"/>
    <mergeCell ref="D3:AA3"/>
    <mergeCell ref="E4:G4"/>
    <mergeCell ref="I4:K4"/>
    <mergeCell ref="N4:Q4"/>
    <mergeCell ref="W4:Z4"/>
    <mergeCell ref="B7:C7"/>
    <mergeCell ref="B13:C13"/>
    <mergeCell ref="B19:C19"/>
    <mergeCell ref="B25:C25"/>
    <mergeCell ref="B31:C31"/>
    <mergeCell ref="B37:C37"/>
    <mergeCell ref="B43:C43"/>
    <mergeCell ref="B49:C49"/>
    <mergeCell ref="B55:C55"/>
    <mergeCell ref="B61:C61"/>
    <mergeCell ref="B67:C67"/>
    <mergeCell ref="A3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B3:B6"/>
    <mergeCell ref="B8:B10"/>
    <mergeCell ref="B11:B12"/>
    <mergeCell ref="B14:B16"/>
    <mergeCell ref="B17:B18"/>
    <mergeCell ref="B20:B22"/>
    <mergeCell ref="B23:B24"/>
    <mergeCell ref="B26:B28"/>
    <mergeCell ref="B29:B30"/>
    <mergeCell ref="B32:B34"/>
    <mergeCell ref="B35:B36"/>
    <mergeCell ref="B38:B40"/>
    <mergeCell ref="B41:B42"/>
    <mergeCell ref="B44:B46"/>
    <mergeCell ref="B47:B48"/>
    <mergeCell ref="B50:B52"/>
    <mergeCell ref="B53:B54"/>
    <mergeCell ref="B56:B58"/>
    <mergeCell ref="B59:B60"/>
    <mergeCell ref="B62:B64"/>
    <mergeCell ref="B65:B66"/>
    <mergeCell ref="B68:B70"/>
    <mergeCell ref="B71:B72"/>
    <mergeCell ref="C3:C6"/>
    <mergeCell ref="D4:D6"/>
    <mergeCell ref="E5:E6"/>
    <mergeCell ref="F5:F6"/>
    <mergeCell ref="G5:G6"/>
    <mergeCell ref="H4:H6"/>
    <mergeCell ref="I5:I6"/>
    <mergeCell ref="J5:J6"/>
    <mergeCell ref="K5:K6"/>
    <mergeCell ref="L4:L6"/>
    <mergeCell ref="M4:M6"/>
    <mergeCell ref="N5:N6"/>
    <mergeCell ref="O5:O6"/>
    <mergeCell ref="P5:P6"/>
    <mergeCell ref="Q5:Q6"/>
    <mergeCell ref="W5:W6"/>
    <mergeCell ref="X5:X6"/>
    <mergeCell ref="Y5:Y6"/>
    <mergeCell ref="Z5:Z6"/>
    <mergeCell ref="AA4:A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Administrator</cp:lastModifiedBy>
  <dcterms:created xsi:type="dcterms:W3CDTF">2020-08-19T07:23:00Z</dcterms:created>
  <dcterms:modified xsi:type="dcterms:W3CDTF">2022-07-22T06:14:47Z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450A620348EA4D059F1DC0D64EE4A99D</vt:lpwstr>
  </property>
</Properties>
</file>