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xl/charts/chart137.xml" ContentType="application/vnd.openxmlformats-officedocument.drawingml.chart+xml"/>
  <Override PartName="/xl/charts/chart138.xml" ContentType="application/vnd.openxmlformats-officedocument.drawingml.chart+xml"/>
  <Override PartName="/xl/charts/chart139.xml" ContentType="application/vnd.openxmlformats-officedocument.drawingml.chart+xml"/>
  <Override PartName="/xl/charts/chart14.xml" ContentType="application/vnd.openxmlformats-officedocument.drawingml.chart+xml"/>
  <Override PartName="/xl/charts/chart140.xml" ContentType="application/vnd.openxmlformats-officedocument.drawingml.chart+xml"/>
  <Override PartName="/xl/charts/chart141.xml" ContentType="application/vnd.openxmlformats-officedocument.drawingml.chart+xml"/>
  <Override PartName="/xl/charts/chart142.xml" ContentType="application/vnd.openxmlformats-officedocument.drawingml.chart+xml"/>
  <Override PartName="/xl/charts/chart143.xml" ContentType="application/vnd.openxmlformats-officedocument.drawingml.chart+xml"/>
  <Override PartName="/xl/charts/chart144.xml" ContentType="application/vnd.openxmlformats-officedocument.drawingml.chart+xml"/>
  <Override PartName="/xl/charts/chart145.xml" ContentType="application/vnd.openxmlformats-officedocument.drawingml.chart+xml"/>
  <Override PartName="/xl/charts/chart146.xml" ContentType="application/vnd.openxmlformats-officedocument.drawingml.chart+xml"/>
  <Override PartName="/xl/charts/chart147.xml" ContentType="application/vnd.openxmlformats-officedocument.drawingml.chart+xml"/>
  <Override PartName="/xl/charts/chart148.xml" ContentType="application/vnd.openxmlformats-officedocument.drawingml.chart+xml"/>
  <Override PartName="/xl/charts/chart149.xml" ContentType="application/vnd.openxmlformats-officedocument.drawingml.chart+xml"/>
  <Override PartName="/xl/charts/chart15.xml" ContentType="application/vnd.openxmlformats-officedocument.drawingml.chart+xml"/>
  <Override PartName="/xl/charts/chart150.xml" ContentType="application/vnd.openxmlformats-officedocument.drawingml.chart+xml"/>
  <Override PartName="/xl/charts/chart151.xml" ContentType="application/vnd.openxmlformats-officedocument.drawingml.chart+xml"/>
  <Override PartName="/xl/charts/chart152.xml" ContentType="application/vnd.openxmlformats-officedocument.drawingml.chart+xml"/>
  <Override PartName="/xl/charts/chart153.xml" ContentType="application/vnd.openxmlformats-officedocument.drawingml.chart+xml"/>
  <Override PartName="/xl/charts/chart154.xml" ContentType="application/vnd.openxmlformats-officedocument.drawingml.chart+xml"/>
  <Override PartName="/xl/charts/chart155.xml" ContentType="application/vnd.openxmlformats-officedocument.drawingml.chart+xml"/>
  <Override PartName="/xl/charts/chart156.xml" ContentType="application/vnd.openxmlformats-officedocument.drawingml.chart+xml"/>
  <Override PartName="/xl/charts/chart157.xml" ContentType="application/vnd.openxmlformats-officedocument.drawingml.chart+xml"/>
  <Override PartName="/xl/charts/chart158.xml" ContentType="application/vnd.openxmlformats-officedocument.drawingml.chart+xml"/>
  <Override PartName="/xl/charts/chart159.xml" ContentType="application/vnd.openxmlformats-officedocument.drawingml.chart+xml"/>
  <Override PartName="/xl/charts/chart16.xml" ContentType="application/vnd.openxmlformats-officedocument.drawingml.chart+xml"/>
  <Override PartName="/xl/charts/chart160.xml" ContentType="application/vnd.openxmlformats-officedocument.drawingml.chart+xml"/>
  <Override PartName="/xl/charts/chart161.xml" ContentType="application/vnd.openxmlformats-officedocument.drawingml.chart+xml"/>
  <Override PartName="/xl/charts/chart162.xml" ContentType="application/vnd.openxmlformats-officedocument.drawingml.chart+xml"/>
  <Override PartName="/xl/charts/chart163.xml" ContentType="application/vnd.openxmlformats-officedocument.drawingml.chart+xml"/>
  <Override PartName="/xl/charts/chart164.xml" ContentType="application/vnd.openxmlformats-officedocument.drawingml.chart+xml"/>
  <Override PartName="/xl/charts/chart165.xml" ContentType="application/vnd.openxmlformats-officedocument.drawingml.chart+xml"/>
  <Override PartName="/xl/charts/chart166.xml" ContentType="application/vnd.openxmlformats-officedocument.drawingml.chart+xml"/>
  <Override PartName="/xl/charts/chart167.xml" ContentType="application/vnd.openxmlformats-officedocument.drawingml.chart+xml"/>
  <Override PartName="/xl/charts/chart168.xml" ContentType="application/vnd.openxmlformats-officedocument.drawingml.chart+xml"/>
  <Override PartName="/xl/charts/chart169.xml" ContentType="application/vnd.openxmlformats-officedocument.drawingml.chart+xml"/>
  <Override PartName="/xl/charts/chart17.xml" ContentType="application/vnd.openxmlformats-officedocument.drawingml.chart+xml"/>
  <Override PartName="/xl/charts/chart170.xml" ContentType="application/vnd.openxmlformats-officedocument.drawingml.chart+xml"/>
  <Override PartName="/xl/charts/chart171.xml" ContentType="application/vnd.openxmlformats-officedocument.drawingml.chart+xml"/>
  <Override PartName="/xl/charts/chart172.xml" ContentType="application/vnd.openxmlformats-officedocument.drawingml.chart+xml"/>
  <Override PartName="/xl/charts/chart173.xml" ContentType="application/vnd.openxmlformats-officedocument.drawingml.chart+xml"/>
  <Override PartName="/xl/charts/chart174.xml" ContentType="application/vnd.openxmlformats-officedocument.drawingml.chart+xml"/>
  <Override PartName="/xl/charts/chart175.xml" ContentType="application/vnd.openxmlformats-officedocument.drawingml.chart+xml"/>
  <Override PartName="/xl/charts/chart176.xml" ContentType="application/vnd.openxmlformats-officedocument.drawingml.chart+xml"/>
  <Override PartName="/xl/charts/chart177.xml" ContentType="application/vnd.openxmlformats-officedocument.drawingml.chart+xml"/>
  <Override PartName="/xl/charts/chart178.xml" ContentType="application/vnd.openxmlformats-officedocument.drawingml.chart+xml"/>
  <Override PartName="/xl/charts/chart179.xml" ContentType="application/vnd.openxmlformats-officedocument.drawingml.chart+xml"/>
  <Override PartName="/xl/charts/chart18.xml" ContentType="application/vnd.openxmlformats-officedocument.drawingml.chart+xml"/>
  <Override PartName="/xl/charts/chart180.xml" ContentType="application/vnd.openxmlformats-officedocument.drawingml.chart+xml"/>
  <Override PartName="/xl/charts/chart181.xml" ContentType="application/vnd.openxmlformats-officedocument.drawingml.chart+xml"/>
  <Override PartName="/xl/charts/chart182.xml" ContentType="application/vnd.openxmlformats-officedocument.drawingml.chart+xml"/>
  <Override PartName="/xl/charts/chart183.xml" ContentType="application/vnd.openxmlformats-officedocument.drawingml.chart+xml"/>
  <Override PartName="/xl/charts/chart184.xml" ContentType="application/vnd.openxmlformats-officedocument.drawingml.chart+xml"/>
  <Override PartName="/xl/charts/chart185.xml" ContentType="application/vnd.openxmlformats-officedocument.drawingml.chart+xml"/>
  <Override PartName="/xl/charts/chart186.xml" ContentType="application/vnd.openxmlformats-officedocument.drawingml.chart+xml"/>
  <Override PartName="/xl/charts/chart187.xml" ContentType="application/vnd.openxmlformats-officedocument.drawingml.chart+xml"/>
  <Override PartName="/xl/charts/chart188.xml" ContentType="application/vnd.openxmlformats-officedocument.drawingml.chart+xml"/>
  <Override PartName="/xl/charts/chart189.xml" ContentType="application/vnd.openxmlformats-officedocument.drawingml.chart+xml"/>
  <Override PartName="/xl/charts/chart19.xml" ContentType="application/vnd.openxmlformats-officedocument.drawingml.chart+xml"/>
  <Override PartName="/xl/charts/chart190.xml" ContentType="application/vnd.openxmlformats-officedocument.drawingml.chart+xml"/>
  <Override PartName="/xl/charts/chart191.xml" ContentType="application/vnd.openxmlformats-officedocument.drawingml.chart+xml"/>
  <Override PartName="/xl/charts/chart192.xml" ContentType="application/vnd.openxmlformats-officedocument.drawingml.chart+xml"/>
  <Override PartName="/xl/charts/chart193.xml" ContentType="application/vnd.openxmlformats-officedocument.drawingml.chart+xml"/>
  <Override PartName="/xl/charts/chart194.xml" ContentType="application/vnd.openxmlformats-officedocument.drawingml.chart+xml"/>
  <Override PartName="/xl/charts/chart195.xml" ContentType="application/vnd.openxmlformats-officedocument.drawingml.chart+xml"/>
  <Override PartName="/xl/charts/chart196.xml" ContentType="application/vnd.openxmlformats-officedocument.drawingml.chart+xml"/>
  <Override PartName="/xl/charts/chart197.xml" ContentType="application/vnd.openxmlformats-officedocument.drawingml.chart+xml"/>
  <Override PartName="/xl/charts/chart198.xml" ContentType="application/vnd.openxmlformats-officedocument.drawingml.chart+xml"/>
  <Override PartName="/xl/charts/chart19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00.xml" ContentType="application/vnd.openxmlformats-officedocument.drawingml.chart+xml"/>
  <Override PartName="/xl/charts/chart201.xml" ContentType="application/vnd.openxmlformats-officedocument.drawingml.chart+xml"/>
  <Override PartName="/xl/charts/chart202.xml" ContentType="application/vnd.openxmlformats-officedocument.drawingml.chart+xml"/>
  <Override PartName="/xl/charts/chart203.xml" ContentType="application/vnd.openxmlformats-officedocument.drawingml.chart+xml"/>
  <Override PartName="/xl/charts/chart204.xml" ContentType="application/vnd.openxmlformats-officedocument.drawingml.chart+xml"/>
  <Override PartName="/xl/charts/chart205.xml" ContentType="application/vnd.openxmlformats-officedocument.drawingml.chart+xml"/>
  <Override PartName="/xl/charts/chart206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ml.chartshapes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drawings/drawing18.xml" ContentType="application/vnd.openxmlformats-officedocument.drawingml.chartshapes+xml"/>
  <Override PartName="/xl/drawings/drawing19.xml" ContentType="application/vnd.openxmlformats-officedocument.drawingml.chartshapes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theme/themeOverride3.xml" ContentType="application/vnd.openxmlformats-officedocument.themeOverride+xml"/>
  <Override PartName="/xl/theme/themeOverride4.xml" ContentType="application/vnd.openxmlformats-officedocument.themeOverride+xml"/>
  <Override PartName="/xl/theme/themeOverride5.xml" ContentType="application/vnd.openxmlformats-officedocument.themeOverride+xml"/>
  <Override PartName="/xl/theme/themeOverride6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390" tabRatio="858"/>
  </bookViews>
  <sheets>
    <sheet name="经济要情" sheetId="1" r:id="rId1"/>
    <sheet name="目录" sheetId="3" r:id="rId2"/>
    <sheet name="图解1" sheetId="84" r:id="rId3"/>
    <sheet name="图解2" sheetId="86" r:id="rId4"/>
    <sheet name="图解3" sheetId="99" r:id="rId5"/>
    <sheet name="1.核心指标" sheetId="97" r:id="rId6"/>
    <sheet name="2.市场主体" sheetId="48" r:id="rId7"/>
    <sheet name="3.统计联网直报单位" sheetId="73" r:id="rId8"/>
    <sheet name="4.规模以上”1+7+1“重点产业" sheetId="88" r:id="rId9"/>
    <sheet name="5.工业总产值 " sheetId="90" r:id="rId10"/>
    <sheet name="6.工业增加值" sheetId="16" r:id="rId11"/>
    <sheet name="7.工业重点产业增加值" sheetId="91" r:id="rId12"/>
    <sheet name="8.工业产品产量" sheetId="98" r:id="rId13"/>
    <sheet name="9.规模以上工业产销率" sheetId="78" r:id="rId14"/>
    <sheet name="10.工业销售及效益指标 " sheetId="38" r:id="rId15"/>
    <sheet name="11.工业园区" sheetId="46" r:id="rId16"/>
    <sheet name="12.工业能源消费" sheetId="20" r:id="rId17"/>
    <sheet name="13.投资1" sheetId="21" r:id="rId18"/>
    <sheet name="14.投资" sheetId="58" r:id="rId19"/>
    <sheet name="15.国内贸易1" sheetId="52" r:id="rId20"/>
    <sheet name="16.国内贸易" sheetId="68" r:id="rId21"/>
    <sheet name="17.外贸" sheetId="54" r:id="rId22"/>
    <sheet name="18.交通运输及邮电通信" sheetId="67" r:id="rId23"/>
    <sheet name="19.金融1" sheetId="24" r:id="rId24"/>
    <sheet name="20.金融" sheetId="75" r:id="rId25"/>
    <sheet name="21.税收、保险" sheetId="23" r:id="rId26"/>
    <sheet name="22.财政1" sheetId="26" r:id="rId27"/>
    <sheet name="23.财政" sheetId="27" r:id="rId28"/>
    <sheet name="24.人民生活、就业、社会保险" sheetId="25" r:id="rId29"/>
    <sheet name="25.价格指数1" sheetId="28" r:id="rId30"/>
    <sheet name="26.价格指数." sheetId="76" r:id="rId31"/>
    <sheet name="27.价格指数" sheetId="70" r:id="rId32"/>
    <sheet name="28.环境质量" sheetId="55" r:id="rId33"/>
    <sheet name="29.区县" sheetId="82" r:id="rId34"/>
    <sheet name="30.区县1" sheetId="65" r:id="rId35"/>
    <sheet name="31.区县2" sheetId="41" r:id="rId36"/>
    <sheet name="32-33.逐月完成" sheetId="6" r:id="rId37"/>
    <sheet name="34-35.累计完成" sheetId="7" r:id="rId38"/>
    <sheet name="草图" sheetId="83" r:id="rId39"/>
    <sheet name="Sheet1" sheetId="74" state="hidden" r:id="rId40"/>
  </sheets>
  <externalReferences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</externalReferences>
  <definedNames>
    <definedName name="_xlnm.Print_Area" localSheetId="5">'1.核心指标'!$A$1:$H$23</definedName>
    <definedName name="_xlnm.Print_Area" localSheetId="14">'10.工业销售及效益指标 '!$A$1:$D$19</definedName>
    <definedName name="_xlnm.Print_Area" localSheetId="15">'11.工业园区'!$A$1:$D$18</definedName>
    <definedName name="_xlnm.Print_Area" localSheetId="16">'12.工业能源消费'!$A$1:$D$18</definedName>
    <definedName name="_xlnm.Print_Area" localSheetId="17">'13.投资1'!$A$1:$C$16</definedName>
    <definedName name="_xlnm.Print_Area" localSheetId="18">'14.投资'!$A$1:$F$23</definedName>
    <definedName name="_xlnm.Print_Area" localSheetId="19">'15.国内贸易1'!$A$1:$D$19</definedName>
    <definedName name="_xlnm.Print_Area" localSheetId="21">'17.外贸'!$A$1:$D$21</definedName>
    <definedName name="_xlnm.Print_Area" localSheetId="22">'18.交通运输及邮电通信'!$A$1:$D$23</definedName>
    <definedName name="_xlnm.Print_Area" localSheetId="23">'19.金融1'!$A$1:$E$21</definedName>
    <definedName name="_xlnm.Print_Area" localSheetId="6">'2.市场主体'!$A$1:$C$20</definedName>
    <definedName name="_xlnm.Print_Area" localSheetId="25">'21.税收、保险'!$A$1:$D$28</definedName>
    <definedName name="_xlnm.Print_Area" localSheetId="26">'22.财政1'!$A$1:$D$26</definedName>
    <definedName name="_xlnm.Print_Area" localSheetId="27">'23.财政'!$A$1:$D$33</definedName>
    <definedName name="_xlnm.Print_Area" localSheetId="28">'24.人民生活、就业、社会保险'!$A$1:$D$19</definedName>
    <definedName name="_xlnm.Print_Area" localSheetId="29">'25.价格指数1'!$A$1:$E$16</definedName>
    <definedName name="_xlnm.Print_Area" localSheetId="32">'28.环境质量'!$A$1:$D$14</definedName>
    <definedName name="_xlnm.Print_Area" localSheetId="33">'29.区县'!$A$1:$E$25</definedName>
    <definedName name="_xlnm.Print_Area" localSheetId="7">'3.统计联网直报单位'!$A$1:$F$15</definedName>
    <definedName name="_xlnm.Print_Area" localSheetId="34">'30.区县1'!$A$1:$K$26</definedName>
    <definedName name="_xlnm.Print_Area" localSheetId="35">'31.区县2'!$A$1:$D$25</definedName>
    <definedName name="_xlnm.Print_Area" localSheetId="36">'32-33.逐月完成'!$B$1:$N$20</definedName>
    <definedName name="_xlnm.Print_Area" localSheetId="37">'34-35.累计完成'!$B$1:$M$28</definedName>
    <definedName name="_xlnm.Print_Area" localSheetId="10">'6.工业增加值'!$A$1:$F$29</definedName>
    <definedName name="_xlnm.Print_Area" localSheetId="11">'7.工业重点产业增加值'!$A$1:$H$30</definedName>
    <definedName name="_xlnm.Print_Area" localSheetId="13">'9.规模以上工业产销率'!#REF!</definedName>
    <definedName name="_xlnm.Print_Area" localSheetId="1">目录!$A$1:$D$29</definedName>
  </definedNames>
  <calcPr calcId="144525"/>
</workbook>
</file>

<file path=xl/comments1.xml><?xml version="1.0" encoding="utf-8"?>
<comments xmlns="http://schemas.openxmlformats.org/spreadsheetml/2006/main">
  <authors>
    <author>杨云</author>
  </authors>
  <commentList>
    <comment ref="A20" authorId="0">
      <text>
        <r>
          <rPr>
            <b/>
            <sz val="9"/>
            <rFont val="宋体"/>
            <charset val="134"/>
          </rPr>
          <t>杨云: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杨云</author>
  </authors>
  <commentList>
    <comment ref="A24" authorId="0">
      <text>
        <r>
          <rPr>
            <b/>
            <sz val="9"/>
            <rFont val="宋体"/>
            <charset val="134"/>
          </rPr>
          <t>杨云: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<sst xmlns="http://schemas.openxmlformats.org/spreadsheetml/2006/main" count="5183" uniqueCount="676">
  <si>
    <t>贵阳经济社会
统计月报</t>
  </si>
  <si>
    <t xml:space="preserve">2022.1~11               </t>
  </si>
  <si>
    <t xml:space="preserve"> </t>
  </si>
  <si>
    <t>贵    阳    市   统   计   局</t>
  </si>
  <si>
    <t>编</t>
  </si>
  <si>
    <t>国家统计局贵阳调查队</t>
  </si>
  <si>
    <t>目  录</t>
  </si>
  <si>
    <t>2022年1-11月贵阳市经济运行情况</t>
  </si>
  <si>
    <t>指标图解</t>
  </si>
  <si>
    <t>核心指标  …………………………………………………… 1</t>
  </si>
  <si>
    <t>市场主体  …………………………………………………… 2</t>
  </si>
  <si>
    <t>统计联网直报单位…………………………………………… 3</t>
  </si>
  <si>
    <t>规模以上“1+7+1”重点产业 ……………………………… 4</t>
  </si>
  <si>
    <t>工    业 ……………………………………………………  5</t>
  </si>
  <si>
    <t>工业重点产业 ………………………………………………  7</t>
  </si>
  <si>
    <t>工业产品产量 ………………………………………………  8</t>
  </si>
  <si>
    <t>规模以上工业产销率………………………………………… 9</t>
  </si>
  <si>
    <t>工业销售及效益指标 ……………………………………… 10</t>
  </si>
  <si>
    <t>工业园区 …………………………………………………… 11</t>
  </si>
  <si>
    <t>工业能源消费 ……………………………………………… 12</t>
  </si>
  <si>
    <t>投    资 …………………………………………………… 13</t>
  </si>
  <si>
    <t>国内贸易 …………………………………………………… 15</t>
  </si>
  <si>
    <t>外    贸 …………………………………………………… 17</t>
  </si>
  <si>
    <t>交通运输及邮电通信 ……………………………………… 18</t>
  </si>
  <si>
    <t>金    融 …………………………………………………… 19</t>
  </si>
  <si>
    <t>金  融  ………………………………………………………20</t>
  </si>
  <si>
    <t>税收、保险 ………………………………………………… 21</t>
  </si>
  <si>
    <t>财  政  ……………………………………………………  22</t>
  </si>
  <si>
    <t>人民生活、就业、社会保险 ……………………………… 24</t>
  </si>
  <si>
    <t>价格指数  …………………………………………………  25</t>
  </si>
  <si>
    <t>环境质量 …………………………………………………… 28</t>
  </si>
  <si>
    <t>各区县(市)主要经济指标 ………………………………… 29</t>
  </si>
  <si>
    <t>附：主要指标逐月、逐月累计完成情况</t>
  </si>
  <si>
    <t>图解</t>
  </si>
  <si>
    <t>1  核心指标</t>
  </si>
  <si>
    <t>指标名称</t>
  </si>
  <si>
    <t>全国</t>
  </si>
  <si>
    <t>贵州省</t>
  </si>
  <si>
    <t>贵阳市</t>
  </si>
  <si>
    <t>绝对值</t>
  </si>
  <si>
    <t>增长（%）</t>
  </si>
  <si>
    <t>规模以上工业增加值（亿元）</t>
  </si>
  <si>
    <t>-</t>
  </si>
  <si>
    <t>固定资产投资（亿元）</t>
  </si>
  <si>
    <t xml:space="preserve">    #工业投资</t>
  </si>
  <si>
    <t xml:space="preserve">    #高技术产业投资</t>
  </si>
  <si>
    <t xml:space="preserve">    #房地产开发投资</t>
  </si>
  <si>
    <t xml:space="preserve">    #民间投资</t>
  </si>
  <si>
    <t>商品房销售面积（万平方米）</t>
  </si>
  <si>
    <t>限额以上单位消费品零售额（亿元）</t>
  </si>
  <si>
    <t>外贸进出口总额（亿元）</t>
  </si>
  <si>
    <t>居民消费价格指数（%）</t>
  </si>
  <si>
    <t>财政总收入（亿元）</t>
  </si>
  <si>
    <t xml:space="preserve">  #一般公共预算收入（亿元）</t>
  </si>
  <si>
    <t xml:space="preserve">    一般公共预算支出（亿元）</t>
  </si>
  <si>
    <t>月末金融机构人民币存款余额（亿元）</t>
  </si>
  <si>
    <r>
      <rPr>
        <sz val="9"/>
        <rFont val="Times New Roman"/>
        <charset val="134"/>
      </rPr>
      <t>257.78</t>
    </r>
    <r>
      <rPr>
        <sz val="9"/>
        <rFont val="宋体"/>
        <charset val="134"/>
      </rPr>
      <t>万</t>
    </r>
  </si>
  <si>
    <t>月末金融机构人民币贷款余额（亿元）</t>
  </si>
  <si>
    <r>
      <rPr>
        <sz val="9"/>
        <rFont val="Times New Roman"/>
        <charset val="134"/>
      </rPr>
      <t>212.59</t>
    </r>
    <r>
      <rPr>
        <sz val="9"/>
        <rFont val="宋体"/>
        <charset val="134"/>
      </rPr>
      <t>万</t>
    </r>
  </si>
  <si>
    <t>城镇新增就业人员（万人）</t>
  </si>
  <si>
    <t>59.91 </t>
  </si>
  <si>
    <t>全社会用电量（亿千瓦时）</t>
  </si>
  <si>
    <t xml:space="preserve">  #工业</t>
  </si>
  <si>
    <t>2、市场主体</t>
  </si>
  <si>
    <t>新设立市场主体</t>
  </si>
  <si>
    <t>11月</t>
  </si>
  <si>
    <t>市场主体（户）</t>
  </si>
  <si>
    <t xml:space="preserve">  #企业</t>
  </si>
  <si>
    <t xml:space="preserve">   个体工商户</t>
  </si>
  <si>
    <t xml:space="preserve">   农民专业合作社</t>
  </si>
  <si>
    <t>注册资本（亿元）</t>
  </si>
  <si>
    <t xml:space="preserve">  #企业注册资本</t>
  </si>
  <si>
    <t xml:space="preserve">   个体工商户资金数额</t>
  </si>
  <si>
    <t xml:space="preserve">   农民专业合作社出资总额</t>
  </si>
  <si>
    <t>市场主体</t>
  </si>
  <si>
    <t>11月末</t>
  </si>
  <si>
    <t>注：数据来自市市场监督管理局。</t>
  </si>
  <si>
    <t>3  统计联网直报单位</t>
  </si>
  <si>
    <t>统计联网直报单位（户）</t>
  </si>
  <si>
    <t>10月单位数</t>
  </si>
  <si>
    <t>11月单位数</t>
  </si>
  <si>
    <t xml:space="preserve"> 合计</t>
  </si>
  <si>
    <t xml:space="preserve">  规模以上工业</t>
  </si>
  <si>
    <t xml:space="preserve">  具有资质的建筑业</t>
  </si>
  <si>
    <t xml:space="preserve">  限额以上批发零售业</t>
  </si>
  <si>
    <t xml:space="preserve">    批发业</t>
  </si>
  <si>
    <t xml:space="preserve">    零售业</t>
  </si>
  <si>
    <t xml:space="preserve">  限额以上住宿餐饮业</t>
  </si>
  <si>
    <t xml:space="preserve">    住宿业</t>
  </si>
  <si>
    <t xml:space="preserve">    餐饮业</t>
  </si>
  <si>
    <t xml:space="preserve">  房地产开发经营业</t>
  </si>
  <si>
    <t xml:space="preserve">  规模以上服务业</t>
  </si>
  <si>
    <t xml:space="preserve">  项目投资单位</t>
  </si>
  <si>
    <t>注：本表中规模以上工业、限额以上批发、零售、住宿、餐饮业含产业活动单位、大个体。</t>
  </si>
  <si>
    <t>4  规模以上“1+7+1”重点产业</t>
  </si>
  <si>
    <t xml:space="preserve">规模以上“1+7+1”重点行业        工业总产值        </t>
  </si>
  <si>
    <t xml:space="preserve">1～11月 </t>
  </si>
  <si>
    <t xml:space="preserve"> 单位数（户）</t>
  </si>
  <si>
    <t>构成
（%）</t>
  </si>
  <si>
    <t>“1”工业在筑央企制造业</t>
  </si>
  <si>
    <t>“7” 新能源汽车制造业</t>
  </si>
  <si>
    <t xml:space="preserve">      磷化工产业</t>
  </si>
  <si>
    <t xml:space="preserve">     铝及铝加工产业</t>
  </si>
  <si>
    <t xml:space="preserve">     电子信息制造业</t>
  </si>
  <si>
    <t xml:space="preserve">     医药制造业</t>
  </si>
  <si>
    <t xml:space="preserve">     生态特色食品制造业</t>
  </si>
  <si>
    <t xml:space="preserve">     先进装备制造业</t>
  </si>
  <si>
    <t>规模以上“1+7+1”重点行业       工业增加值</t>
  </si>
  <si>
    <t xml:space="preserve">1～10月 </t>
  </si>
  <si>
    <t xml:space="preserve">规模以上“1+7+1”重点行业营业收入  </t>
  </si>
  <si>
    <t xml:space="preserve"> 单位数 （户）</t>
  </si>
  <si>
    <t>“1”软件信息技术服务业营业收入</t>
  </si>
  <si>
    <t xml:space="preserve">   互联网和相关服务</t>
  </si>
  <si>
    <t xml:space="preserve">   软件和信息技术服务业</t>
  </si>
  <si>
    <t>注：服务业数据为错月数。</t>
  </si>
  <si>
    <t>5  工  业</t>
  </si>
  <si>
    <t>规模以上工业总产值   （按经济类型分）</t>
  </si>
  <si>
    <t>1-11月</t>
  </si>
  <si>
    <t>总计</t>
  </si>
  <si>
    <t xml:space="preserve">  #轻工业</t>
  </si>
  <si>
    <t xml:space="preserve">   重工业</t>
  </si>
  <si>
    <t xml:space="preserve">  #国有企业</t>
  </si>
  <si>
    <t xml:space="preserve">   集体企业</t>
  </si>
  <si>
    <t xml:space="preserve">   股份合作企业</t>
  </si>
  <si>
    <t xml:space="preserve">   股份制企业</t>
  </si>
  <si>
    <t xml:space="preserve">   外商及港澳台投资企业</t>
  </si>
  <si>
    <t xml:space="preserve">   其他经济类型企业</t>
  </si>
  <si>
    <t xml:space="preserve">  #国有控股企业</t>
  </si>
  <si>
    <t xml:space="preserve">  #大中型企业</t>
  </si>
  <si>
    <t xml:space="preserve">  #非公有制工业</t>
  </si>
  <si>
    <t xml:space="preserve">  #高技术产业（制造业）</t>
  </si>
  <si>
    <t>规模以上工业总产值   （按主要行业分）</t>
  </si>
  <si>
    <t xml:space="preserve"> 酒、饮料和精制茶制造业</t>
  </si>
  <si>
    <t xml:space="preserve"> 石油、煤炭及其他燃料加工业 </t>
  </si>
  <si>
    <t xml:space="preserve"> 化学原料和化学制品制造业</t>
  </si>
  <si>
    <t xml:space="preserve"> 橡胶和塑料制品业</t>
  </si>
  <si>
    <t xml:space="preserve"> 非金属矿物制品业</t>
  </si>
  <si>
    <t xml:space="preserve"> 金属制品业 </t>
  </si>
  <si>
    <t xml:space="preserve"> 通用设备制造业</t>
  </si>
  <si>
    <t xml:space="preserve">  铁路、船舶、航空航天和其他运输设备制造业</t>
  </si>
  <si>
    <t xml:space="preserve"> 电气机械和器材制造业 </t>
  </si>
  <si>
    <t>计算机、通信和其他电子设备制造业</t>
  </si>
  <si>
    <t>6  工  业</t>
  </si>
  <si>
    <t>规模以上工业增加值  （按经济类型分）</t>
  </si>
  <si>
    <t>规模以上工业增加值  （按主要行业分）</t>
  </si>
  <si>
    <t>7  工业重点产业</t>
  </si>
  <si>
    <t>规模以上工业总产值</t>
  </si>
  <si>
    <t xml:space="preserve"> 八大重点产业（行业）</t>
  </si>
  <si>
    <t xml:space="preserve">  磷煤化工</t>
  </si>
  <si>
    <t xml:space="preserve">  铝及铝加工</t>
  </si>
  <si>
    <t xml:space="preserve">  特色食品业</t>
  </si>
  <si>
    <t xml:space="preserve">  烟草制造业</t>
  </si>
  <si>
    <t xml:space="preserve">  医药制造业</t>
  </si>
  <si>
    <t xml:space="preserve">  装备制造业</t>
  </si>
  <si>
    <t xml:space="preserve">    #汽车制造业</t>
  </si>
  <si>
    <t xml:space="preserve">    #电子信息产业制造业</t>
  </si>
  <si>
    <t xml:space="preserve">  电力生产及供应业</t>
  </si>
  <si>
    <t xml:space="preserve">  橡胶及塑料制品业</t>
  </si>
  <si>
    <t>规模以上工业增加值</t>
  </si>
  <si>
    <t xml:space="preserve">  八大重点产业（行业）</t>
  </si>
  <si>
    <t>磷煤化工</t>
  </si>
  <si>
    <t xml:space="preserve">        #汽车制造业</t>
  </si>
  <si>
    <t xml:space="preserve">                       #电子信息产业制造业</t>
  </si>
  <si>
    <t xml:space="preserve">            电力生产及供应业</t>
  </si>
  <si>
    <t xml:space="preserve">             橡胶及塑料制品业</t>
  </si>
  <si>
    <t>8  工业产品产量</t>
  </si>
  <si>
    <t>规模以上工业主要产品产量</t>
  </si>
  <si>
    <t>11月增长（%）</t>
  </si>
  <si>
    <t>1-11月增长
（%）</t>
  </si>
  <si>
    <t>发电量（亿千瓦时）</t>
  </si>
  <si>
    <t>磷矿石（折含五氧化二磷30%）（万吨）</t>
  </si>
  <si>
    <t>饮料酒（万千升）</t>
  </si>
  <si>
    <t xml:space="preserve"> #白酒(折65度，商品量)</t>
  </si>
  <si>
    <t>卷烟（亿支）</t>
  </si>
  <si>
    <t>口罩（亿个/只）</t>
  </si>
  <si>
    <t>中成药（万吨）</t>
  </si>
  <si>
    <t>乳制品（万吨）</t>
  </si>
  <si>
    <t>辣椒制品（万吨）</t>
  </si>
  <si>
    <t>农用氮、磷、钾化学肥料（折纯）（万吨）</t>
  </si>
  <si>
    <t xml:space="preserve"> #磷肥</t>
  </si>
  <si>
    <t>橡胶轮胎外胎（万条）</t>
  </si>
  <si>
    <t>水泥（万吨）</t>
  </si>
  <si>
    <t>生铁（万吨）</t>
  </si>
  <si>
    <t>粗钢（万吨）</t>
  </si>
  <si>
    <t>钢材（万吨）</t>
  </si>
  <si>
    <t>十种有色金属（万吨）</t>
  </si>
  <si>
    <t>原铝（电解铝)（万吨）</t>
  </si>
  <si>
    <t>集成电路（万块）</t>
  </si>
  <si>
    <t>电子元件（亿只）</t>
  </si>
  <si>
    <t>汽车（万辆）</t>
  </si>
  <si>
    <t>智能电视机（万台）</t>
  </si>
  <si>
    <t>9  规模以上工业产销率</t>
  </si>
  <si>
    <t>规模以上工业产销率</t>
  </si>
  <si>
    <t>比上年
同月增减
（百分点）</t>
  </si>
  <si>
    <t xml:space="preserve"> 1～11月</t>
  </si>
  <si>
    <t>比上年
同期增减（百分点）</t>
  </si>
  <si>
    <t>工业产销率(%)</t>
  </si>
  <si>
    <t xml:space="preserve">   #煤炭开采和洗选业</t>
  </si>
  <si>
    <t xml:space="preserve">    非金属矿采选业</t>
  </si>
  <si>
    <t xml:space="preserve">    农副食品加工业 </t>
  </si>
  <si>
    <t xml:space="preserve">    食品制造业</t>
  </si>
  <si>
    <t xml:space="preserve">    酒、饮料和精制茶制造业</t>
  </si>
  <si>
    <t xml:space="preserve">      #酒的制造</t>
  </si>
  <si>
    <t xml:space="preserve">    烟草制品业</t>
  </si>
  <si>
    <t xml:space="preserve">      #卷烟制造</t>
  </si>
  <si>
    <t xml:space="preserve">    化学原料和化学制品制造业</t>
  </si>
  <si>
    <t xml:space="preserve">    医药制造业</t>
  </si>
  <si>
    <t xml:space="preserve">    非金属矿物制品业</t>
  </si>
  <si>
    <t xml:space="preserve">    黑色金属冶炼和压延加工业</t>
  </si>
  <si>
    <t xml:space="preserve">    有色金属冶炼和压延加工业</t>
  </si>
  <si>
    <t xml:space="preserve">    金属制品业</t>
  </si>
  <si>
    <t xml:space="preserve">    汽车制造业</t>
  </si>
  <si>
    <t xml:space="preserve">    电气机械和器材制造业</t>
  </si>
  <si>
    <t xml:space="preserve">    计算机、通信和其他电子设备制造业</t>
  </si>
  <si>
    <t xml:space="preserve">    电力、热力生产和供应业</t>
  </si>
  <si>
    <t>10  工业销售及效益指标</t>
  </si>
  <si>
    <t>规模以上工业</t>
  </si>
  <si>
    <t>工业销售产值增长（%）</t>
  </si>
  <si>
    <t xml:space="preserve">  #出口产品交货值</t>
  </si>
  <si>
    <t>工业产销率（%）</t>
  </si>
  <si>
    <t>工业产销率(同比增减百分点)</t>
  </si>
  <si>
    <t>主要经济效益指标</t>
  </si>
  <si>
    <t xml:space="preserve">   增长(%)</t>
  </si>
  <si>
    <t>亏损企业（个）</t>
  </si>
  <si>
    <t>资产总计（亿元）</t>
  </si>
  <si>
    <t>负债总计（亿元）</t>
  </si>
  <si>
    <t>营业收入（亿元）</t>
  </si>
  <si>
    <t>营业成本（亿元）</t>
  </si>
  <si>
    <t>税金及附加（亿元）</t>
  </si>
  <si>
    <t>应交增值税（亿元）</t>
  </si>
  <si>
    <t>利税总额（亿元）</t>
  </si>
  <si>
    <t>利润总额（亿元）</t>
  </si>
  <si>
    <t>亏损企业亏损额（亿元）</t>
  </si>
  <si>
    <t>11  工业园区</t>
  </si>
  <si>
    <t>构成（%）</t>
  </si>
  <si>
    <t>贵阳市工业园区</t>
  </si>
  <si>
    <t xml:space="preserve">         其中:南明临空经济产业园</t>
  </si>
  <si>
    <t xml:space="preserve"> 其中：花溪工业园区</t>
  </si>
  <si>
    <t xml:space="preserve">      乌当经开区</t>
  </si>
  <si>
    <t xml:space="preserve">      白云经开区</t>
  </si>
  <si>
    <t xml:space="preserve">      观山湖区现代制造工业园区</t>
  </si>
  <si>
    <t xml:space="preserve">      开阳经开区</t>
  </si>
  <si>
    <t xml:space="preserve">              乌当医药食品工业园区</t>
  </si>
  <si>
    <t xml:space="preserve">      息烽经开区</t>
  </si>
  <si>
    <t xml:space="preserve">              白云铝及铝加工基地</t>
  </si>
  <si>
    <t xml:space="preserve">      修文经开区</t>
  </si>
  <si>
    <t xml:space="preserve">              麦架—沙文生态科技产业园</t>
  </si>
  <si>
    <t xml:space="preserve">      清镇经开区</t>
  </si>
  <si>
    <t xml:space="preserve">      高新区</t>
  </si>
  <si>
    <t xml:space="preserve">      经开区</t>
  </si>
  <si>
    <t xml:space="preserve">              息烽县磷煤化工生态工业基地</t>
  </si>
  <si>
    <t xml:space="preserve">      综保区</t>
  </si>
  <si>
    <t xml:space="preserve">              修文工业园区</t>
  </si>
  <si>
    <t xml:space="preserve">      双龙区</t>
  </si>
  <si>
    <t xml:space="preserve">      贵安新区高端装备制造产业园(贵阳地域)</t>
  </si>
  <si>
    <t xml:space="preserve">              清镇铝煤生态工业基地</t>
  </si>
  <si>
    <t>12  工业能源消费</t>
  </si>
  <si>
    <t>工业能源消费</t>
  </si>
  <si>
    <t>1～11月工业
生产消费</t>
  </si>
  <si>
    <t>原  煤（万吨）</t>
  </si>
  <si>
    <t>洗精煤（万吨）</t>
  </si>
  <si>
    <t>煤制品（万吨）</t>
  </si>
  <si>
    <t>焦  炭（万吨）</t>
  </si>
  <si>
    <t>焦炉煤气（万立方米）</t>
  </si>
  <si>
    <t>液化天然气（万吨）</t>
  </si>
  <si>
    <t>汽  油（万吨）</t>
  </si>
  <si>
    <t>柴  油（万吨）</t>
  </si>
  <si>
    <t>燃料油（万吨）</t>
  </si>
  <si>
    <t>石油焦（万吨）</t>
  </si>
  <si>
    <t>热  力（万百万千焦）</t>
  </si>
  <si>
    <t>余热余压（万百万千焦）</t>
  </si>
  <si>
    <t>综合能源消费量</t>
  </si>
  <si>
    <t>1～11月</t>
  </si>
  <si>
    <t>增长(%)</t>
  </si>
  <si>
    <t>综合能源消费量
（万吨标准煤）</t>
  </si>
  <si>
    <t>13  投  资</t>
  </si>
  <si>
    <t xml:space="preserve">固定资产投资     </t>
  </si>
  <si>
    <t>构成
(%)</t>
  </si>
  <si>
    <t>增长
(%)</t>
  </si>
  <si>
    <t>固定资产投资</t>
  </si>
  <si>
    <t xml:space="preserve">   #建筑安装工程投资</t>
  </si>
  <si>
    <t xml:space="preserve">    基础设施投资</t>
  </si>
  <si>
    <t xml:space="preserve">    房地产开发投资</t>
  </si>
  <si>
    <t xml:space="preserve">    高技术产业投资</t>
  </si>
  <si>
    <t xml:space="preserve">    民间投资</t>
  </si>
  <si>
    <t>按三次产业分</t>
  </si>
  <si>
    <t xml:space="preserve">  第一产业</t>
  </si>
  <si>
    <t xml:space="preserve">  第二产业</t>
  </si>
  <si>
    <t xml:space="preserve">    #工  业</t>
  </si>
  <si>
    <t xml:space="preserve">      #制造业</t>
  </si>
  <si>
    <t xml:space="preserve">  第三产业</t>
  </si>
  <si>
    <t>注：工业投资不含产业园区基础设施投资。</t>
  </si>
  <si>
    <t>14  投  资</t>
  </si>
  <si>
    <t xml:space="preserve">固定资产投资本年到位资金      </t>
  </si>
  <si>
    <t>本年到位资金</t>
  </si>
  <si>
    <t xml:space="preserve">   #国家预算内资金</t>
  </si>
  <si>
    <t xml:space="preserve">    国内贷款</t>
  </si>
  <si>
    <t xml:space="preserve">    自筹资金</t>
  </si>
  <si>
    <t xml:space="preserve">    其他资金</t>
  </si>
  <si>
    <t>注：本年实际到位资金不含5000万元以下项目。</t>
  </si>
  <si>
    <t>固定资产投资项目个数</t>
  </si>
  <si>
    <t xml:space="preserve"> 增长(%)</t>
  </si>
  <si>
    <t>施工项目个数（个）</t>
  </si>
  <si>
    <t xml:space="preserve">  #本年新开工项目</t>
  </si>
  <si>
    <t>本年全部投产项目</t>
  </si>
  <si>
    <t>房地产开发企业施工、销售情况</t>
  </si>
  <si>
    <t xml:space="preserve">  增长(%)</t>
  </si>
  <si>
    <t>房屋施工面积（万平方米）</t>
  </si>
  <si>
    <t xml:space="preserve">  #住  宅</t>
  </si>
  <si>
    <t>房屋竣工面积（万平方米）</t>
  </si>
  <si>
    <t>房屋销售面积（万平方米）</t>
  </si>
  <si>
    <t>房屋销售额（亿元）</t>
  </si>
  <si>
    <t>15  国内贸易</t>
  </si>
  <si>
    <t>限额以上单位消费品零售额</t>
  </si>
  <si>
    <t xml:space="preserve">限额以上单位消费品零售额（亿元） </t>
  </si>
  <si>
    <t xml:space="preserve">   通过公共网络实现的商品零售</t>
  </si>
  <si>
    <t xml:space="preserve">   按行业分</t>
  </si>
  <si>
    <t xml:space="preserve">      批发业</t>
  </si>
  <si>
    <t xml:space="preserve">      零售业</t>
  </si>
  <si>
    <t xml:space="preserve">      住宿业</t>
  </si>
  <si>
    <t xml:space="preserve">      餐饮业</t>
  </si>
  <si>
    <t xml:space="preserve">   按销售单位所在地分</t>
  </si>
  <si>
    <t xml:space="preserve">      城  镇</t>
  </si>
  <si>
    <t xml:space="preserve">        #城  区</t>
  </si>
  <si>
    <t xml:space="preserve">      乡  村</t>
  </si>
  <si>
    <t xml:space="preserve">   按消费形态分</t>
  </si>
  <si>
    <t xml:space="preserve">      餐饮收入</t>
  </si>
  <si>
    <t xml:space="preserve">      商品零售</t>
  </si>
  <si>
    <t>16  国内贸易</t>
  </si>
  <si>
    <t>限额以上企业（单位）商品零售</t>
  </si>
  <si>
    <t>限额以上企业（单位）商品零售额（亿元）</t>
  </si>
  <si>
    <t xml:space="preserve">   #粮油、食品类</t>
  </si>
  <si>
    <t xml:space="preserve">    饮料类</t>
  </si>
  <si>
    <t xml:space="preserve">    烟酒类</t>
  </si>
  <si>
    <t xml:space="preserve">    服装、鞋帽、针纺织品类</t>
  </si>
  <si>
    <t xml:space="preserve">    化妆品类</t>
  </si>
  <si>
    <t xml:space="preserve">    金银珠宝类</t>
  </si>
  <si>
    <t xml:space="preserve">    日用品类</t>
  </si>
  <si>
    <t xml:space="preserve">    体育、娱乐用品类</t>
  </si>
  <si>
    <t xml:space="preserve">    书报杂志类</t>
  </si>
  <si>
    <t xml:space="preserve">    家用电器和音响器材类</t>
  </si>
  <si>
    <t xml:space="preserve">    中西药品类</t>
  </si>
  <si>
    <t xml:space="preserve">    文化办公用品类</t>
  </si>
  <si>
    <t xml:space="preserve">    家具类</t>
  </si>
  <si>
    <t xml:space="preserve">    通讯器材类</t>
  </si>
  <si>
    <t xml:space="preserve">    石油及制品类</t>
  </si>
  <si>
    <t xml:space="preserve">    建筑及装潢材料类</t>
  </si>
  <si>
    <t xml:space="preserve">    汽车类</t>
  </si>
  <si>
    <t>17  外贸</t>
  </si>
  <si>
    <t>进出口总额</t>
  </si>
  <si>
    <t xml:space="preserve">  出  口</t>
  </si>
  <si>
    <t xml:space="preserve">  进  口</t>
  </si>
  <si>
    <t>注：数据来自贵阳海关。</t>
  </si>
  <si>
    <t>招商引资</t>
  </si>
  <si>
    <t xml:space="preserve">                                      </t>
  </si>
  <si>
    <t>⒈利用外资</t>
  </si>
  <si>
    <t xml:space="preserve">  批准外商投资项目数（项）</t>
  </si>
  <si>
    <t xml:space="preserve">  合同外资金额（亿美元）</t>
  </si>
  <si>
    <t xml:space="preserve">  实际直接利用外资（亿美元）</t>
  </si>
  <si>
    <t xml:space="preserve"> 利用外资增长速度（%）</t>
  </si>
  <si>
    <t xml:space="preserve">  批准外商投资项目数</t>
  </si>
  <si>
    <t xml:space="preserve">  合同外资金额</t>
  </si>
  <si>
    <t xml:space="preserve">  实际直接利用外资</t>
  </si>
  <si>
    <t>⒉引进内资</t>
  </si>
  <si>
    <t xml:space="preserve">  新签约产业项目数（项）</t>
  </si>
  <si>
    <t xml:space="preserve">  新引进产业项目到位资金（亿元）</t>
  </si>
  <si>
    <t xml:space="preserve">    #工业项目占比（%）</t>
  </si>
  <si>
    <t>注：数据来自市商务局和市投促局。</t>
  </si>
  <si>
    <t>18  交通运输及邮电通信</t>
  </si>
  <si>
    <t>交通运输</t>
  </si>
  <si>
    <t xml:space="preserve"> 绝对值</t>
  </si>
  <si>
    <t>货物运输总量（万吨）（全省1～10月）</t>
  </si>
  <si>
    <t xml:space="preserve">  #铁路（全省1～10月）</t>
  </si>
  <si>
    <t xml:space="preserve">   公路（全省1～10月）</t>
  </si>
  <si>
    <t>民航货物吞吐量（万吨）（ 1～11月）</t>
  </si>
  <si>
    <t>旅客运输总量（万人）（全省1～10月）</t>
  </si>
  <si>
    <t>民航旅客吞吐量（万人）（1～11月）</t>
  </si>
  <si>
    <t>注：铁路、公路数据为全省错月数，来源于省统计月报；民航数据来源于省机场集团。</t>
  </si>
  <si>
    <t>邮政业</t>
  </si>
  <si>
    <t>邮政业务总量（亿元）</t>
  </si>
  <si>
    <t>快递业务量（亿元）</t>
  </si>
  <si>
    <t>注：数据来自市邮政管理局。</t>
  </si>
  <si>
    <t>电信业</t>
  </si>
  <si>
    <t>电信业务总量（亿元）</t>
  </si>
  <si>
    <t>移动电话用户数（万户）</t>
  </si>
  <si>
    <t>固定互联网宽带接入用户（万户）</t>
  </si>
  <si>
    <t>注：数据来自贵州省通信管理局。</t>
  </si>
  <si>
    <t>19  金  融</t>
  </si>
  <si>
    <t>金融机构信贷收支（本外币）</t>
  </si>
  <si>
    <t xml:space="preserve"> 11月末</t>
  </si>
  <si>
    <t>比年初
增加额</t>
  </si>
  <si>
    <t>同比
增长
（%）</t>
  </si>
  <si>
    <t>存款余额(亿元)</t>
  </si>
  <si>
    <t xml:space="preserve">  #住户存款</t>
  </si>
  <si>
    <t xml:space="preserve">    #储蓄存款</t>
  </si>
  <si>
    <t>贷款余额(亿元)</t>
  </si>
  <si>
    <t>金融机构信贷收支(人民币)</t>
  </si>
  <si>
    <t xml:space="preserve">  境内存款</t>
  </si>
  <si>
    <t xml:space="preserve">   1.住户存款</t>
  </si>
  <si>
    <t xml:space="preserve">      #储蓄存款</t>
  </si>
  <si>
    <t xml:space="preserve">   2.非金融企业存款</t>
  </si>
  <si>
    <t xml:space="preserve">      #活期存款</t>
  </si>
  <si>
    <t xml:space="preserve">       定期及其他存款</t>
  </si>
  <si>
    <t xml:space="preserve">   3.机关团体存款</t>
  </si>
  <si>
    <t xml:space="preserve">   4.财政性存款</t>
  </si>
  <si>
    <t xml:space="preserve">   5.非银行业金融机构存款</t>
  </si>
  <si>
    <t xml:space="preserve">  境外存款</t>
  </si>
  <si>
    <t>注：数据来自中国人民银行贵阳中心支行。</t>
  </si>
  <si>
    <t>20  金  融</t>
  </si>
  <si>
    <t xml:space="preserve">  境内贷款</t>
  </si>
  <si>
    <t xml:space="preserve">    1.住户贷款</t>
  </si>
  <si>
    <t xml:space="preserve">      #短期贷款</t>
  </si>
  <si>
    <t xml:space="preserve">       消费贷款</t>
  </si>
  <si>
    <t xml:space="preserve">       经营贷款</t>
  </si>
  <si>
    <t xml:space="preserve">      #中长期贷款</t>
  </si>
  <si>
    <t>2.非金融企业及机关团体贷款</t>
  </si>
  <si>
    <t xml:space="preserve">      #短期存款</t>
  </si>
  <si>
    <t xml:space="preserve">       中长期贷款</t>
  </si>
  <si>
    <t xml:space="preserve">       票据融资</t>
  </si>
  <si>
    <t xml:space="preserve">       融资租赁</t>
  </si>
  <si>
    <t xml:space="preserve">       各项垫资</t>
  </si>
  <si>
    <t xml:space="preserve">    3.非银行业金融机构贷款</t>
  </si>
  <si>
    <t xml:space="preserve">  境外贷款</t>
  </si>
  <si>
    <t>21  税收、保险</t>
  </si>
  <si>
    <t>税  收</t>
  </si>
  <si>
    <t>税收收入（亿元）</t>
  </si>
  <si>
    <t xml:space="preserve">  #增值税</t>
  </si>
  <si>
    <t xml:space="preserve">   个人所得税</t>
  </si>
  <si>
    <t>税收收入增长速度（%）</t>
  </si>
  <si>
    <t>注：数据来自市税务局。</t>
  </si>
  <si>
    <t>保  险</t>
  </si>
  <si>
    <t>保险收入（万元）</t>
  </si>
  <si>
    <t xml:space="preserve">    财产险</t>
  </si>
  <si>
    <t xml:space="preserve">     #机动车辆保险</t>
  </si>
  <si>
    <t xml:space="preserve">    人身险</t>
  </si>
  <si>
    <t xml:space="preserve">     #人寿险</t>
  </si>
  <si>
    <t xml:space="preserve">      健康险</t>
  </si>
  <si>
    <t xml:space="preserve">      意外伤害险</t>
  </si>
  <si>
    <t>赔付支出（万元）</t>
  </si>
  <si>
    <t>注：数据来自中国保监会贵州监管局。</t>
  </si>
  <si>
    <t>22  财  政</t>
  </si>
  <si>
    <t>财政收入</t>
  </si>
  <si>
    <t xml:space="preserve">  一般公共预算收入</t>
  </si>
  <si>
    <t xml:space="preserve">    1.税收收入</t>
  </si>
  <si>
    <t xml:space="preserve">       #增值税</t>
  </si>
  <si>
    <t xml:space="preserve">        企业所得税</t>
  </si>
  <si>
    <t xml:space="preserve">        个人所得税</t>
  </si>
  <si>
    <t xml:space="preserve">        城市维护建设税</t>
  </si>
  <si>
    <t xml:space="preserve">        房产税</t>
  </si>
  <si>
    <t xml:space="preserve">        契  税</t>
  </si>
  <si>
    <t xml:space="preserve">     2.非税收入</t>
  </si>
  <si>
    <t>#教育费附加</t>
  </si>
  <si>
    <t>财政总收入增长（%）</t>
  </si>
  <si>
    <t xml:space="preserve">    2.非税收入</t>
  </si>
  <si>
    <t xml:space="preserve">       #教育费附加收入</t>
  </si>
  <si>
    <t>注：数据来自市财政局。</t>
  </si>
  <si>
    <t>23  财  政</t>
  </si>
  <si>
    <t>财政支出</t>
  </si>
  <si>
    <t>一般公共预算支出（亿元）</t>
  </si>
  <si>
    <t xml:space="preserve">  #一般公共服务</t>
  </si>
  <si>
    <t xml:space="preserve">   公共安全</t>
  </si>
  <si>
    <t xml:space="preserve">   教    育</t>
  </si>
  <si>
    <t xml:space="preserve">   科学技术</t>
  </si>
  <si>
    <t xml:space="preserve">   文化旅游体育与传媒</t>
  </si>
  <si>
    <t xml:space="preserve">   社会保障和就业</t>
  </si>
  <si>
    <t xml:space="preserve">   卫生健康</t>
  </si>
  <si>
    <t xml:space="preserve">   节能环保</t>
  </si>
  <si>
    <t xml:space="preserve">   城乡社区</t>
  </si>
  <si>
    <t xml:space="preserve">   农林水</t>
  </si>
  <si>
    <t xml:space="preserve">   交通运输</t>
  </si>
  <si>
    <t xml:space="preserve">   资源勘探信息等</t>
  </si>
  <si>
    <t xml:space="preserve">   粮油物资储备</t>
  </si>
  <si>
    <t>一般公共预算支出增长（%）</t>
  </si>
  <si>
    <t xml:space="preserve">   文化体育与传媒</t>
  </si>
  <si>
    <t>24  人民生活、就业、社会保险</t>
  </si>
  <si>
    <t>最低生活保障人数</t>
  </si>
  <si>
    <t>城镇居民最低生活保障人数（人）</t>
  </si>
  <si>
    <t>注：数据来自市民政局。</t>
  </si>
  <si>
    <t>社会保险</t>
  </si>
  <si>
    <t>基本养老保险参保人数（万人）</t>
  </si>
  <si>
    <t>城乡居民养老保险参保人数（万人）</t>
  </si>
  <si>
    <t>医疗保险参保人数（万人）</t>
  </si>
  <si>
    <t>工伤保险参保人数（万人）</t>
  </si>
  <si>
    <t xml:space="preserve">  #农民工</t>
  </si>
  <si>
    <t>生育保险参保人数（万人）</t>
  </si>
  <si>
    <t>失业保险参保人数（万人）</t>
  </si>
  <si>
    <t>领取失业金人数（万人）</t>
  </si>
  <si>
    <t>就   业</t>
  </si>
  <si>
    <t>城镇新增就业人数（人）</t>
  </si>
  <si>
    <t>注：数据来自市人力资源和社会保障局、市医保局。</t>
  </si>
  <si>
    <t>25  价格指数</t>
  </si>
  <si>
    <t>居民消费价格指数</t>
  </si>
  <si>
    <t xml:space="preserve"> (上月=100)</t>
  </si>
  <si>
    <t>(上年同月=100)</t>
  </si>
  <si>
    <t>(上年同期=100)</t>
  </si>
  <si>
    <t>扣除食品和能源价格指数（%）</t>
  </si>
  <si>
    <t>服务项目价格指数（%）</t>
  </si>
  <si>
    <t>消费品价格指数（%）</t>
  </si>
  <si>
    <t xml:space="preserve">    衣着类</t>
  </si>
  <si>
    <t xml:space="preserve">    居住类</t>
  </si>
  <si>
    <t xml:space="preserve">    生活用品及服务类</t>
  </si>
  <si>
    <t xml:space="preserve">    交通和通讯类</t>
  </si>
  <si>
    <t xml:space="preserve">    教育文化和娱乐类</t>
  </si>
  <si>
    <t xml:space="preserve">    医疗保健类</t>
  </si>
  <si>
    <t xml:space="preserve">    其他用品和服务类</t>
  </si>
  <si>
    <t>商品零售价格指数（%）</t>
  </si>
  <si>
    <t>注：数据来自于国家统计局贵阳调查队。</t>
  </si>
  <si>
    <t>26  价格指数</t>
  </si>
  <si>
    <t xml:space="preserve">  食品类烟酒类</t>
  </si>
  <si>
    <t xml:space="preserve">   #食  品</t>
  </si>
  <si>
    <t xml:space="preserve">     #粮  食</t>
  </si>
  <si>
    <t xml:space="preserve">    菜  类</t>
  </si>
  <si>
    <t xml:space="preserve">     #鲜  菜</t>
  </si>
  <si>
    <t xml:space="preserve">    畜肉类</t>
  </si>
  <si>
    <t xml:space="preserve">     #猪  肉</t>
  </si>
  <si>
    <t xml:space="preserve">   禽肉类</t>
  </si>
  <si>
    <t xml:space="preserve">    水产品类</t>
  </si>
  <si>
    <t xml:space="preserve">    蛋  类</t>
  </si>
  <si>
    <t xml:space="preserve">    干鲜瓜果类</t>
  </si>
  <si>
    <t xml:space="preserve">    茶及饮料类</t>
  </si>
  <si>
    <t xml:space="preserve">    在外餐饮</t>
  </si>
  <si>
    <t>注：数据来自国家统计局贵阳调查队。</t>
  </si>
  <si>
    <t>27  价格指数</t>
  </si>
  <si>
    <t>工业生产者出厂价格指数</t>
  </si>
  <si>
    <t xml:space="preserve"> 工业生产者出厂价格指数</t>
  </si>
  <si>
    <t xml:space="preserve">    生产资料</t>
  </si>
  <si>
    <t xml:space="preserve">    生活资料</t>
  </si>
  <si>
    <t xml:space="preserve"> 工业生产者购进价格指数</t>
  </si>
  <si>
    <t>新建商品住宅价格指数</t>
  </si>
  <si>
    <t xml:space="preserve"> 新建商品住宅价格指数</t>
  </si>
  <si>
    <t xml:space="preserve">     90平方米以下</t>
  </si>
  <si>
    <t xml:space="preserve">     90-144平方米</t>
  </si>
  <si>
    <t xml:space="preserve">     144平方米以上</t>
  </si>
  <si>
    <t>28  环境质量</t>
  </si>
  <si>
    <t>环境质量</t>
  </si>
  <si>
    <t xml:space="preserve">  </t>
  </si>
  <si>
    <t>环境空气质量综合指数（月）</t>
  </si>
  <si>
    <t>环境空气优良天数（天）</t>
  </si>
  <si>
    <t>环境空气中六项主要污染物浓度</t>
  </si>
  <si>
    <t>二氧化硫（μg/m3)</t>
  </si>
  <si>
    <t>二氧化氮（μg/m3)</t>
  </si>
  <si>
    <t>一氧化碳（㎎/m3)</t>
  </si>
  <si>
    <t>臭  氧（μg/m3)</t>
  </si>
  <si>
    <t>PM10（可吸收颗粒物）（μg/m3)</t>
  </si>
  <si>
    <t>PM2.5(细颗粒物)（μg/m3)</t>
  </si>
  <si>
    <t>集中式饮用水源水质达标率（%）</t>
  </si>
  <si>
    <t xml:space="preserve">注：（1）“臭氧”指臭氧日最大8小时平均月均浓度。
    （2）空气质量等级依据24小时PM2.5平均值标准值：
     优 0-50；良 50-100；轻度污染 100-150；
     中度污染 150-200；重度污染 200-300；
     严重污染 大于300及以上。  
    （3）数据来自市生态环境局。
</t>
  </si>
  <si>
    <t>29  各区县(市)主要经济指标</t>
  </si>
  <si>
    <t>增加值增长(%)</t>
  </si>
  <si>
    <t>产销率（%）</t>
  </si>
  <si>
    <t xml:space="preserve">      南 明 区</t>
  </si>
  <si>
    <t xml:space="preserve">      云 岩 区</t>
  </si>
  <si>
    <t xml:space="preserve">      花 溪 区</t>
  </si>
  <si>
    <t xml:space="preserve">      乌 当 区</t>
  </si>
  <si>
    <t xml:space="preserve">      白 云 区</t>
  </si>
  <si>
    <t xml:space="preserve">      观山湖区</t>
  </si>
  <si>
    <t xml:space="preserve">      开 阳 县</t>
  </si>
  <si>
    <t xml:space="preserve">      息 烽 县</t>
  </si>
  <si>
    <t xml:space="preserve">      修 文 县</t>
  </si>
  <si>
    <t xml:space="preserve">      清 镇 市</t>
  </si>
  <si>
    <t>固定资产投资
（不含跨区项目）</t>
  </si>
  <si>
    <t>1～11月
增长(%)</t>
  </si>
  <si>
    <t>1-12月    增长(%)</t>
  </si>
  <si>
    <t>30  各区县(市)主要经济指标</t>
  </si>
  <si>
    <t>统计联网直报单位(户）</t>
  </si>
  <si>
    <t xml:space="preserve">      高 新 区</t>
  </si>
  <si>
    <t xml:space="preserve">      经 开 区</t>
  </si>
  <si>
    <t>31 各区县(市)主要经济指标</t>
  </si>
  <si>
    <t>一般公共预算收入（万元）</t>
  </si>
  <si>
    <t>一般公共预算支出（万元）</t>
  </si>
  <si>
    <t>注：南明、花溪、清镇不含贵安、双龙数据。</t>
  </si>
  <si>
    <t xml:space="preserve">主  要  指  标  逐 </t>
  </si>
  <si>
    <t xml:space="preserve"> 月  完  成  情  况</t>
  </si>
  <si>
    <t xml:space="preserve">                                                                                      （2022年）</t>
  </si>
  <si>
    <t>指          标</t>
  </si>
  <si>
    <t xml:space="preserve">     1月</t>
  </si>
  <si>
    <t xml:space="preserve">     2月</t>
  </si>
  <si>
    <t xml:space="preserve">     3月</t>
  </si>
  <si>
    <t xml:space="preserve">     4月</t>
  </si>
  <si>
    <t xml:space="preserve">     5月</t>
  </si>
  <si>
    <t xml:space="preserve">     6月</t>
  </si>
  <si>
    <t xml:space="preserve">     7月</t>
  </si>
  <si>
    <t xml:space="preserve">     8月</t>
  </si>
  <si>
    <t xml:space="preserve">     9月</t>
  </si>
  <si>
    <t xml:space="preserve">     10月</t>
  </si>
  <si>
    <t xml:space="preserve">     11月</t>
  </si>
  <si>
    <t xml:space="preserve">     12月</t>
  </si>
  <si>
    <t>规模以上工业总产值增长（%）</t>
  </si>
  <si>
    <t>规模以上工业增加值增长（%）</t>
  </si>
  <si>
    <t>规模以上工业产品产销率(%)</t>
  </si>
  <si>
    <t>居民消费价格指数(%)</t>
  </si>
  <si>
    <t>财政总收入(亿元)</t>
  </si>
  <si>
    <t xml:space="preserve">  比上年同月增长(%)</t>
  </si>
  <si>
    <t xml:space="preserve"> ＃一般公共预算收入(亿元)</t>
  </si>
  <si>
    <t xml:space="preserve">   比上年同月增长(%)</t>
  </si>
  <si>
    <t xml:space="preserve">   一般公共预算支出(亿元)</t>
  </si>
  <si>
    <t>月末金融机构人民币存款余额(亿元)</t>
  </si>
  <si>
    <t>月末金融机构人民币贷款余额(亿元)</t>
  </si>
  <si>
    <t>金融机构人民币存贷款余额增长（%）</t>
  </si>
  <si>
    <t>实际利用外资（亿美元）</t>
  </si>
  <si>
    <t xml:space="preserve">  6、统计联网直报单位是指“四上”企业、房地产开发经营企业、项目投资单位。其中“四上”指：规模以上工业（年主营业务收入2000万元及以上）；具有资质等级（领取过建设部门颁发的特级、一级、二级、三级或不分等级《建筑业企业资质证书》）建筑业企业；限额以上批发业（年主营业务收入2000万元及以上）、零售业（年主营业务收入500万元及以上）、住宿和餐饮业（年主营业务收入200万元及以上）企业；规模以上服务业企业（年营业收入2000万元及以上服务业法人单位，包括：交通运输、仓储和邮政业，信息传输、软件和信息技术服务业，水利、环境和公共设施管理业三个门类和卫生行业大类；年营业收入1000万元及以上服务业法人单位，包括租赁和商务服务业，科学研究和技术服务业，教育三个门类，以及物业管理、房地产中介服务、房地产租赁经营和其他房地产业四个行业小类；年营业收入500万元及以上服务业法人单位，包括：居民服务、修理和其他服务业，文化、体育和娱乐业两个门类，以及社会工作行业大类。）；项目投资单位指：有5000万元以上投资项目的非联网直报法人单位。</t>
  </si>
  <si>
    <t xml:space="preserve">                主  要  指  标  逐  月 </t>
  </si>
  <si>
    <t xml:space="preserve"> 累  计  完  成  情  况</t>
  </si>
  <si>
    <t xml:space="preserve">                                                                                                                            （2022年）</t>
  </si>
  <si>
    <t xml:space="preserve">  1～2月</t>
  </si>
  <si>
    <t xml:space="preserve">  1～3月</t>
  </si>
  <si>
    <t xml:space="preserve">  1～4月</t>
  </si>
  <si>
    <t xml:space="preserve">  1～5月</t>
  </si>
  <si>
    <t xml:space="preserve">  1～6月</t>
  </si>
  <si>
    <t xml:space="preserve">  1～7月</t>
  </si>
  <si>
    <t xml:space="preserve">  1～8月</t>
  </si>
  <si>
    <t xml:space="preserve">  1～9月</t>
  </si>
  <si>
    <t xml:space="preserve">  1～10月</t>
  </si>
  <si>
    <t xml:space="preserve">  1～11月</t>
  </si>
  <si>
    <t xml:space="preserve">  1～12月</t>
  </si>
  <si>
    <t>农业总产值（亿元）（季度）</t>
  </si>
  <si>
    <t xml:space="preserve">  比上年同期增长(%)</t>
  </si>
  <si>
    <t>固定资产投资增长（%）</t>
  </si>
  <si>
    <t xml:space="preserve"> #建筑安装工程投资</t>
  </si>
  <si>
    <t xml:space="preserve"> #房开投资</t>
  </si>
  <si>
    <t xml:space="preserve"> #工业投资</t>
  </si>
  <si>
    <t xml:space="preserve"> #民间投资</t>
  </si>
  <si>
    <t>建筑业总产值（亿元）（季度）</t>
  </si>
  <si>
    <t>社会消费品零售总额(亿元)（季度）</t>
  </si>
  <si>
    <t xml:space="preserve"> 限额以上单位消费品零售额（亿元）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</si>
  <si>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</si>
  <si>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＃一般公共预算收入(亿元)</t>
  </si>
  <si>
    <t xml:space="preserve">    比上年同期增长(%)</t>
  </si>
  <si>
    <t xml:space="preserve">    一般公共预算支出(亿元)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</si>
  <si>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</si>
  <si>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</si>
  <si>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 4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</si>
  <si>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</si>
  <si>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</si>
  <si>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</si>
  <si>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</si>
  <si>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</si>
  <si>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</si>
  <si>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</si>
  <si>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</si>
  <si>
    <t>一般公共预算收入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</si>
  <si>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月</t>
    </r>
  </si>
  <si>
    <t>2000万口径</t>
  </si>
  <si>
    <t>2021年</t>
  </si>
  <si>
    <t>2022年</t>
  </si>
  <si>
    <t>一般公共预算支出</t>
  </si>
  <si>
    <r>
      <rPr>
        <sz val="12"/>
        <rFont val="宋体"/>
        <charset val="134"/>
      </rPr>
      <t>202</t>
    </r>
    <r>
      <rPr>
        <sz val="12"/>
        <rFont val="宋体"/>
        <charset val="134"/>
      </rPr>
      <t>1</t>
    </r>
    <r>
      <rPr>
        <sz val="12"/>
        <rFont val="宋体"/>
        <charset val="134"/>
      </rPr>
      <t>年</t>
    </r>
  </si>
  <si>
    <r>
      <rPr>
        <sz val="12"/>
        <rFont val="宋体"/>
        <charset val="134"/>
      </rPr>
      <t>社会消费品零售总额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</si>
  <si>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比上年同期增长</t>
    </r>
    <r>
      <rPr>
        <sz val="12"/>
        <rFont val="Times New Roman"/>
        <charset val="134"/>
      </rPr>
      <t>(%)</t>
    </r>
  </si>
  <si>
    <r>
      <rPr>
        <sz val="12"/>
        <rFont val="Times New Roman"/>
        <charset val="134"/>
      </rPr>
      <t>18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</si>
  <si>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</si>
  <si>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</si>
  <si>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</si>
  <si>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</si>
  <si>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限额以上单位消费品零售额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</si>
  <si>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全省</t>
  </si>
  <si>
    <r>
      <rPr>
        <sz val="12"/>
        <rFont val="宋体"/>
        <charset val="134"/>
      </rPr>
      <t>生产总值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</si>
  <si>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20年1-12月</t>
  </si>
  <si>
    <t>21年1-3月</t>
  </si>
  <si>
    <t>21年1-6月</t>
  </si>
  <si>
    <t>21年1-9月</t>
  </si>
  <si>
    <r>
      <rPr>
        <sz val="12"/>
        <rFont val="Times New Roman"/>
        <charset val="134"/>
      </rPr>
      <t>21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</si>
  <si>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农林牧渔业增加值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</si>
  <si>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全省与贵阳市限额以上单位消费品零售额增速比较（%）</t>
  </si>
  <si>
    <t>限额以上单位消费品零售额增长（%）</t>
  </si>
  <si>
    <t>规上工业</t>
  </si>
  <si>
    <t>2019年</t>
  </si>
  <si>
    <t>2020年</t>
  </si>
  <si>
    <t>投资</t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</si>
  <si>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</si>
  <si>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</si>
  <si>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</si>
  <si>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t>19年1-12月</t>
  </si>
  <si>
    <t>20年1-3月</t>
  </si>
  <si>
    <t>20年1-6月</t>
  </si>
  <si>
    <r>
      <rPr>
        <sz val="12"/>
        <rFont val="宋体"/>
        <charset val="134"/>
      </rPr>
      <t>20年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</si>
</sst>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  <numFmt numFmtId="178" formatCode="0.00_);[Red]\(0.00\)"/>
    <numFmt numFmtId="179" formatCode="0.00_ "/>
    <numFmt numFmtId="180" formatCode="0.0"/>
    <numFmt numFmtId="181" formatCode="0_ "/>
    <numFmt numFmtId="182" formatCode="0_);[Red]\(0\)"/>
  </numFmts>
  <fonts count="79">
    <font>
      <sz val="12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9"/>
      <name val="Arial Narrow"/>
      <charset val="134"/>
    </font>
    <font>
      <sz val="12"/>
      <name val="Times New Roman"/>
      <charset val="134"/>
    </font>
    <font>
      <sz val="8"/>
      <name val="宋体"/>
      <charset val="134"/>
    </font>
    <font>
      <sz val="8"/>
      <name val="Times New Roman"/>
      <charset val="134"/>
    </font>
    <font>
      <sz val="9"/>
      <name val="宋体"/>
      <charset val="134"/>
    </font>
    <font>
      <sz val="12"/>
      <name val="黑体"/>
      <charset val="134"/>
    </font>
    <font>
      <sz val="9"/>
      <name val="Times New Roman"/>
      <charset val="134"/>
    </font>
    <font>
      <sz val="8"/>
      <name val="宋体"/>
      <charset val="134"/>
      <scheme val="major"/>
    </font>
    <font>
      <sz val="9"/>
      <name val="宋体"/>
      <charset val="134"/>
      <scheme val="major"/>
    </font>
    <font>
      <sz val="8.5"/>
      <name val="宋体"/>
      <charset val="134"/>
    </font>
    <font>
      <b/>
      <sz val="10"/>
      <color theme="0"/>
      <name val="黑体"/>
      <charset val="134"/>
    </font>
    <font>
      <b/>
      <sz val="9"/>
      <name val="黑体"/>
      <charset val="134"/>
    </font>
    <font>
      <sz val="9"/>
      <color rgb="FFFF0000"/>
      <name val="Times New Roman"/>
      <charset val="134"/>
    </font>
    <font>
      <sz val="9"/>
      <name val="Times"/>
      <charset val="134"/>
    </font>
    <font>
      <sz val="9"/>
      <name val="楷体_GB2312"/>
      <charset val="134"/>
    </font>
    <font>
      <b/>
      <sz val="11"/>
      <color theme="0"/>
      <name val="黑体"/>
      <charset val="134"/>
    </font>
    <font>
      <b/>
      <sz val="9"/>
      <name val="Times New Roman"/>
      <charset val="134"/>
    </font>
    <font>
      <sz val="9"/>
      <name val="黑体"/>
      <charset val="134"/>
    </font>
    <font>
      <sz val="9"/>
      <color theme="1"/>
      <name val="宋体"/>
      <charset val="134"/>
      <scheme val="major"/>
    </font>
    <font>
      <sz val="11"/>
      <name val="宋体"/>
      <charset val="134"/>
    </font>
    <font>
      <b/>
      <sz val="9"/>
      <name val="楷体_GB2312"/>
      <charset val="134"/>
    </font>
    <font>
      <b/>
      <sz val="9"/>
      <name val="宋体"/>
      <charset val="134"/>
      <scheme val="major"/>
    </font>
    <font>
      <b/>
      <sz val="9"/>
      <name val="Times"/>
      <charset val="134"/>
    </font>
    <font>
      <b/>
      <sz val="9"/>
      <color rgb="FFFF0000"/>
      <name val="Times New Roman"/>
      <charset val="134"/>
    </font>
    <font>
      <b/>
      <sz val="12"/>
      <name val="宋体"/>
      <charset val="134"/>
    </font>
    <font>
      <b/>
      <sz val="8"/>
      <name val="黑体"/>
      <charset val="134"/>
    </font>
    <font>
      <sz val="8"/>
      <name val="楷体_GB2312"/>
      <charset val="134"/>
    </font>
    <font>
      <b/>
      <sz val="10"/>
      <name val="黑体"/>
      <charset val="134"/>
    </font>
    <font>
      <b/>
      <sz val="9"/>
      <name val="宋体"/>
      <charset val="134"/>
    </font>
    <font>
      <b/>
      <sz val="10"/>
      <color indexed="9"/>
      <name val="黑体"/>
      <charset val="134"/>
    </font>
    <font>
      <sz val="9"/>
      <color indexed="8"/>
      <name val="宋体"/>
      <charset val="134"/>
    </font>
    <font>
      <b/>
      <sz val="9"/>
      <color theme="0"/>
      <name val="黑体"/>
      <charset val="134"/>
    </font>
    <font>
      <sz val="9"/>
      <name val="宋体"/>
      <charset val="134"/>
      <scheme val="minor"/>
    </font>
    <font>
      <sz val="11"/>
      <name val="宋体"/>
      <charset val="134"/>
      <scheme val="major"/>
    </font>
    <font>
      <b/>
      <sz val="8"/>
      <name val="宋体"/>
      <charset val="134"/>
    </font>
    <font>
      <sz val="14"/>
      <name val="宋体"/>
      <charset val="134"/>
      <scheme val="major"/>
    </font>
    <font>
      <sz val="12"/>
      <color rgb="FFFF0000"/>
      <name val="宋体"/>
      <charset val="134"/>
    </font>
    <font>
      <b/>
      <sz val="20"/>
      <color rgb="FFFF0000"/>
      <name val="宋体"/>
      <charset val="134"/>
    </font>
    <font>
      <sz val="10"/>
      <color rgb="FF000000"/>
      <name val="Arial"/>
      <charset val="134"/>
    </font>
    <font>
      <sz val="12"/>
      <name val="宋体"/>
      <charset val="134"/>
      <scheme val="major"/>
    </font>
    <font>
      <b/>
      <sz val="11"/>
      <color indexed="9"/>
      <name val="黑体"/>
      <charset val="134"/>
    </font>
    <font>
      <sz val="11"/>
      <color indexed="9"/>
      <name val="宋体"/>
      <charset val="134"/>
    </font>
    <font>
      <sz val="9"/>
      <color theme="1"/>
      <name val="宋体"/>
      <charset val="134"/>
    </font>
    <font>
      <sz val="28"/>
      <color indexed="8"/>
      <name val="华文行楷"/>
      <charset val="134"/>
    </font>
    <font>
      <b/>
      <sz val="14"/>
      <name val="Brush Script MT"/>
      <charset val="134"/>
    </font>
    <font>
      <sz val="13"/>
      <name val="华文细黑"/>
      <charset val="134"/>
    </font>
    <font>
      <sz val="14"/>
      <name val="华文细黑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0"/>
      <name val="Helv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  <font>
      <sz val="11"/>
      <color indexed="8"/>
      <name val="楷体_GB2312"/>
      <charset val="134"/>
    </font>
    <font>
      <sz val="11"/>
      <color indexed="17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099978637043366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42" fontId="51" fillId="0" borderId="0" applyFont="0" applyFill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3" fillId="12" borderId="13" applyNumberFormat="0" applyAlignment="0" applyProtection="0">
      <alignment vertical="center"/>
    </xf>
    <xf numFmtId="44" fontId="51" fillId="0" borderId="0" applyFont="0" applyFill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14" borderId="0" applyNumberFormat="0" applyBorder="0" applyAlignment="0" applyProtection="0">
      <alignment vertical="center"/>
    </xf>
    <xf numFmtId="43" fontId="51" fillId="0" borderId="0" applyFont="0" applyFill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51" fillId="0" borderId="0" applyFont="0" applyFill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1" fillId="17" borderId="14" applyNumberFormat="0" applyFont="0" applyAlignment="0" applyProtection="0">
      <alignment vertical="center"/>
    </xf>
    <xf numFmtId="0" fontId="0" fillId="0" borderId="0"/>
    <xf numFmtId="9" fontId="59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0" fillId="0" borderId="0"/>
    <xf numFmtId="0" fontId="55" fillId="1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51" fillId="0" borderId="0"/>
    <xf numFmtId="0" fontId="64" fillId="0" borderId="0" applyNumberFormat="0" applyFill="0" applyBorder="0" applyAlignment="0" applyProtection="0">
      <alignment vertical="center"/>
    </xf>
    <xf numFmtId="0" fontId="65" fillId="0" borderId="15" applyNumberFormat="0" applyFill="0" applyAlignment="0" applyProtection="0">
      <alignment vertical="center"/>
    </xf>
    <xf numFmtId="0" fontId="66" fillId="0" borderId="15" applyNumberFormat="0" applyFill="0" applyAlignment="0" applyProtection="0">
      <alignment vertical="center"/>
    </xf>
    <xf numFmtId="0" fontId="0" fillId="0" borderId="0"/>
    <xf numFmtId="0" fontId="55" fillId="19" borderId="0" applyNumberFormat="0" applyBorder="0" applyAlignment="0" applyProtection="0">
      <alignment vertical="center"/>
    </xf>
    <xf numFmtId="0" fontId="61" fillId="0" borderId="16" applyNumberFormat="0" applyFill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67" fillId="21" borderId="17" applyNumberFormat="0" applyAlignment="0" applyProtection="0">
      <alignment vertical="center"/>
    </xf>
    <xf numFmtId="0" fontId="68" fillId="21" borderId="13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69" fillId="22" borderId="18" applyNumberFormat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1" fillId="0" borderId="20" applyNumberFormat="0" applyFill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0" fillId="0" borderId="0"/>
    <xf numFmtId="0" fontId="52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55" fillId="39" borderId="0" applyNumberFormat="0" applyBorder="0" applyAlignment="0" applyProtection="0">
      <alignment vertical="center"/>
    </xf>
    <xf numFmtId="0" fontId="55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52" fillId="41" borderId="0" applyNumberFormat="0" applyBorder="0" applyAlignment="0" applyProtection="0">
      <alignment vertical="center"/>
    </xf>
    <xf numFmtId="0" fontId="0" fillId="0" borderId="0"/>
    <xf numFmtId="0" fontId="55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5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6" fillId="43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</cellStyleXfs>
  <cellXfs count="586">
    <xf numFmtId="0" fontId="0" fillId="0" borderId="0" xfId="0"/>
    <xf numFmtId="0" fontId="0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177" fontId="3" fillId="0" borderId="0" xfId="0" applyNumberFormat="1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4" fillId="0" borderId="0" xfId="0" applyFont="1"/>
    <xf numFmtId="0" fontId="0" fillId="0" borderId="0" xfId="0" applyAlignment="1"/>
    <xf numFmtId="177" fontId="0" fillId="0" borderId="0" xfId="0" applyNumberFormat="1" applyAlignment="1">
      <alignment horizontal="center"/>
    </xf>
    <xf numFmtId="178" fontId="0" fillId="0" borderId="0" xfId="0" applyNumberFormat="1" applyAlignment="1"/>
    <xf numFmtId="178" fontId="0" fillId="0" borderId="0" xfId="0" applyNumberFormat="1" applyFont="1" applyAlignment="1"/>
    <xf numFmtId="177" fontId="0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8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178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ont="1" applyAlignment="1">
      <alignment wrapText="1"/>
    </xf>
    <xf numFmtId="180" fontId="0" fillId="0" borderId="0" xfId="0" applyNumberFormat="1" applyFont="1"/>
    <xf numFmtId="177" fontId="3" fillId="0" borderId="0" xfId="0" applyNumberFormat="1" applyFont="1" applyFill="1" applyBorder="1" applyAlignment="1">
      <alignment vertical="center"/>
    </xf>
    <xf numFmtId="2" fontId="0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 vertical="center"/>
    </xf>
    <xf numFmtId="179" fontId="0" fillId="0" borderId="0" xfId="0" applyNumberFormat="1" applyFont="1"/>
    <xf numFmtId="179" fontId="1" fillId="0" borderId="0" xfId="0" applyNumberFormat="1" applyFont="1" applyAlignment="1">
      <alignment wrapText="1"/>
    </xf>
    <xf numFmtId="179" fontId="2" fillId="0" borderId="0" xfId="0" applyNumberFormat="1" applyFont="1"/>
    <xf numFmtId="179" fontId="0" fillId="0" borderId="0" xfId="0" applyNumberFormat="1" applyFont="1" applyAlignment="1">
      <alignment horizontal="center"/>
    </xf>
    <xf numFmtId="179" fontId="0" fillId="0" borderId="0" xfId="0" applyNumberFormat="1"/>
    <xf numFmtId="177" fontId="0" fillId="0" borderId="0" xfId="0" applyNumberFormat="1" applyFont="1"/>
    <xf numFmtId="179" fontId="0" fillId="0" borderId="0" xfId="0" applyNumberFormat="1" applyFill="1" applyAlignment="1">
      <alignment horizontal="center"/>
    </xf>
    <xf numFmtId="177" fontId="0" fillId="0" borderId="0" xfId="0" applyNumberFormat="1" applyFill="1" applyAlignment="1">
      <alignment horizontal="center"/>
    </xf>
    <xf numFmtId="179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9" fontId="3" fillId="0" borderId="0" xfId="0" applyNumberFormat="1" applyFont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177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179" fontId="5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177" fontId="6" fillId="0" borderId="0" xfId="0" applyNumberFormat="1" applyFont="1" applyBorder="1" applyAlignment="1">
      <alignment horizontal="right" vertical="center"/>
    </xf>
    <xf numFmtId="177" fontId="6" fillId="0" borderId="0" xfId="0" applyNumberFormat="1" applyFont="1" applyBorder="1" applyAlignment="1">
      <alignment vertical="center"/>
    </xf>
    <xf numFmtId="177" fontId="10" fillId="0" borderId="0" xfId="0" applyNumberFormat="1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 shrinkToFit="1"/>
    </xf>
    <xf numFmtId="179" fontId="6" fillId="0" borderId="0" xfId="0" applyNumberFormat="1" applyFont="1" applyFill="1" applyBorder="1" applyAlignment="1">
      <alignment horizontal="right" vertical="center"/>
    </xf>
    <xf numFmtId="179" fontId="6" fillId="0" borderId="0" xfId="0" applyNumberFormat="1" applyFont="1" applyBorder="1" applyAlignment="1">
      <alignment horizontal="right" vertical="center"/>
    </xf>
    <xf numFmtId="179" fontId="6" fillId="0" borderId="0" xfId="0" applyNumberFormat="1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177" fontId="6" fillId="0" borderId="0" xfId="0" applyNumberFormat="1" applyFont="1" applyFill="1" applyBorder="1" applyAlignment="1">
      <alignment horizontal="right" vertical="center"/>
    </xf>
    <xf numFmtId="179" fontId="6" fillId="0" borderId="0" xfId="0" applyNumberFormat="1" applyFont="1" applyFill="1" applyBorder="1" applyAlignment="1">
      <alignment vertical="center"/>
    </xf>
    <xf numFmtId="177" fontId="10" fillId="0" borderId="0" xfId="0" applyNumberFormat="1" applyFont="1" applyBorder="1" applyAlignment="1">
      <alignment vertical="center"/>
    </xf>
    <xf numFmtId="177" fontId="6" fillId="0" borderId="0" xfId="0" applyNumberFormat="1" applyFont="1" applyAlignment="1">
      <alignment horizontal="right" vertical="center"/>
    </xf>
    <xf numFmtId="177" fontId="6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177" fontId="6" fillId="0" borderId="0" xfId="0" applyNumberFormat="1" applyFont="1" applyAlignment="1">
      <alignment vertical="center"/>
    </xf>
    <xf numFmtId="179" fontId="6" fillId="0" borderId="0" xfId="0" applyNumberFormat="1" applyFont="1" applyAlignment="1">
      <alignment vertical="center"/>
    </xf>
    <xf numFmtId="179" fontId="10" fillId="0" borderId="0" xfId="0" applyNumberFormat="1" applyFont="1" applyBorder="1" applyAlignment="1">
      <alignment vertical="center" shrinkToFit="1"/>
    </xf>
    <xf numFmtId="179" fontId="10" fillId="0" borderId="1" xfId="0" applyNumberFormat="1" applyFont="1" applyBorder="1" applyAlignment="1">
      <alignment vertical="center" shrinkToFit="1"/>
    </xf>
    <xf numFmtId="179" fontId="6" fillId="0" borderId="1" xfId="0" applyNumberFormat="1" applyFont="1" applyFill="1" applyBorder="1" applyAlignment="1">
      <alignment horizontal="right" vertical="center"/>
    </xf>
    <xf numFmtId="179" fontId="6" fillId="0" borderId="1" xfId="0" applyNumberFormat="1" applyFont="1" applyFill="1" applyBorder="1" applyAlignment="1">
      <alignment vertical="center"/>
    </xf>
    <xf numFmtId="179" fontId="6" fillId="0" borderId="1" xfId="0" applyNumberFormat="1" applyFont="1" applyBorder="1" applyAlignment="1">
      <alignment vertical="center"/>
    </xf>
    <xf numFmtId="179" fontId="6" fillId="0" borderId="1" xfId="0" applyNumberFormat="1" applyFont="1" applyBorder="1" applyAlignment="1">
      <alignment horizontal="right" vertical="center"/>
    </xf>
    <xf numFmtId="0" fontId="11" fillId="0" borderId="1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 wrapText="1"/>
    </xf>
    <xf numFmtId="180" fontId="5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5" fillId="0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79" fontId="5" fillId="0" borderId="0" xfId="0" applyNumberFormat="1" applyFont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horizontal="right" vertical="center"/>
    </xf>
    <xf numFmtId="177" fontId="6" fillId="0" borderId="0" xfId="0" applyNumberFormat="1" applyFont="1" applyFill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178" fontId="6" fillId="0" borderId="0" xfId="0" applyNumberFormat="1" applyFont="1" applyFill="1" applyBorder="1" applyAlignment="1">
      <alignment vertical="center"/>
    </xf>
    <xf numFmtId="178" fontId="6" fillId="0" borderId="0" xfId="0" applyNumberFormat="1" applyFont="1" applyBorder="1" applyAlignment="1">
      <alignment vertical="center"/>
    </xf>
    <xf numFmtId="0" fontId="10" fillId="0" borderId="0" xfId="0" applyFont="1" applyFill="1" applyBorder="1" applyAlignment="1">
      <alignment vertical="center" shrinkToFit="1"/>
    </xf>
    <xf numFmtId="179" fontId="6" fillId="0" borderId="0" xfId="0" applyNumberFormat="1" applyFont="1" applyFill="1" applyBorder="1" applyAlignment="1">
      <alignment vertical="center" shrinkToFit="1"/>
    </xf>
    <xf numFmtId="177" fontId="6" fillId="0" borderId="0" xfId="0" applyNumberFormat="1" applyFont="1" applyFill="1" applyBorder="1" applyAlignment="1">
      <alignment vertical="center" shrinkToFit="1"/>
    </xf>
    <xf numFmtId="178" fontId="10" fillId="0" borderId="0" xfId="0" applyNumberFormat="1" applyFont="1" applyBorder="1" applyAlignment="1">
      <alignment vertical="center" shrinkToFit="1"/>
    </xf>
    <xf numFmtId="0" fontId="10" fillId="0" borderId="1" xfId="0" applyFont="1" applyBorder="1" applyAlignment="1">
      <alignment vertical="center" shrinkToFit="1"/>
    </xf>
    <xf numFmtId="179" fontId="6" fillId="0" borderId="1" xfId="0" applyNumberFormat="1" applyFont="1" applyFill="1" applyBorder="1" applyAlignment="1">
      <alignment vertical="center" shrinkToFit="1"/>
    </xf>
    <xf numFmtId="0" fontId="1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Alignment="1"/>
    <xf numFmtId="177" fontId="5" fillId="0" borderId="0" xfId="0" applyNumberFormat="1" applyFont="1" applyFill="1" applyAlignment="1">
      <alignment vertical="center"/>
    </xf>
    <xf numFmtId="176" fontId="6" fillId="0" borderId="0" xfId="0" applyNumberFormat="1" applyFont="1" applyFill="1" applyBorder="1" applyAlignment="1">
      <alignment horizontal="right" vertical="center"/>
    </xf>
    <xf numFmtId="176" fontId="6" fillId="0" borderId="0" xfId="0" applyNumberFormat="1" applyFont="1" applyFill="1" applyAlignment="1">
      <alignment vertical="center"/>
    </xf>
    <xf numFmtId="178" fontId="6" fillId="0" borderId="0" xfId="0" applyNumberFormat="1" applyFont="1" applyFill="1" applyBorder="1" applyAlignment="1">
      <alignment horizontal="right" vertical="center"/>
    </xf>
    <xf numFmtId="177" fontId="6" fillId="0" borderId="0" xfId="0" applyNumberFormat="1" applyFont="1" applyFill="1" applyAlignment="1">
      <alignment horizontal="right" vertical="center"/>
    </xf>
    <xf numFmtId="176" fontId="5" fillId="0" borderId="0" xfId="0" applyNumberFormat="1" applyFont="1" applyFill="1" applyAlignment="1">
      <alignment vertical="center"/>
    </xf>
    <xf numFmtId="179" fontId="6" fillId="0" borderId="0" xfId="0" applyNumberFormat="1" applyFont="1" applyFill="1" applyAlignment="1">
      <alignment vertical="center"/>
    </xf>
    <xf numFmtId="2" fontId="5" fillId="0" borderId="0" xfId="0" applyNumberFormat="1" applyFont="1" applyAlignment="1">
      <alignment vertical="center"/>
    </xf>
    <xf numFmtId="177" fontId="5" fillId="0" borderId="0" xfId="0" applyNumberFormat="1" applyFont="1"/>
    <xf numFmtId="179" fontId="5" fillId="0" borderId="0" xfId="0" applyNumberFormat="1" applyFont="1"/>
    <xf numFmtId="0" fontId="7" fillId="0" borderId="0" xfId="0" applyFont="1"/>
    <xf numFmtId="0" fontId="13" fillId="2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179" fontId="0" fillId="0" borderId="0" xfId="0" applyNumberFormat="1" applyFont="1" applyAlignment="1">
      <alignment vertical="center"/>
    </xf>
    <xf numFmtId="0" fontId="14" fillId="0" borderId="1" xfId="0" applyFont="1" applyBorder="1" applyAlignment="1">
      <alignment vertical="center"/>
    </xf>
    <xf numFmtId="179" fontId="14" fillId="0" borderId="0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3" borderId="3" xfId="0" applyFont="1" applyFill="1" applyBorder="1" applyAlignment="1">
      <alignment vertical="center"/>
    </xf>
    <xf numFmtId="181" fontId="9" fillId="3" borderId="3" xfId="0" applyNumberFormat="1" applyFont="1" applyFill="1" applyBorder="1" applyAlignment="1">
      <alignment horizontal="center" vertical="center"/>
    </xf>
    <xf numFmtId="180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181" fontId="9" fillId="0" borderId="0" xfId="0" applyNumberFormat="1" applyFont="1" applyBorder="1" applyAlignment="1">
      <alignment horizontal="center" vertical="center"/>
    </xf>
    <xf numFmtId="180" fontId="9" fillId="0" borderId="0" xfId="0" applyNumberFormat="1" applyFont="1" applyBorder="1" applyAlignment="1">
      <alignment horizontal="center" vertical="center"/>
    </xf>
    <xf numFmtId="0" fontId="11" fillId="3" borderId="0" xfId="0" applyFont="1" applyFill="1" applyBorder="1" applyAlignment="1">
      <alignment vertical="center"/>
    </xf>
    <xf numFmtId="181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181" fontId="9" fillId="0" borderId="0" xfId="0" applyNumberFormat="1" applyFont="1" applyFill="1" applyBorder="1" applyAlignment="1">
      <alignment horizontal="center" vertical="center"/>
    </xf>
    <xf numFmtId="181" fontId="9" fillId="0" borderId="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177" fontId="9" fillId="3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7" fillId="3" borderId="0" xfId="0" applyFont="1" applyFill="1"/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4" fillId="4" borderId="1" xfId="0" applyFont="1" applyFill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179" fontId="9" fillId="3" borderId="3" xfId="0" applyNumberFormat="1" applyFont="1" applyFill="1" applyBorder="1" applyAlignment="1">
      <alignment horizontal="center" vertical="center"/>
    </xf>
    <xf numFmtId="177" fontId="9" fillId="3" borderId="3" xfId="0" applyNumberFormat="1" applyFont="1" applyFill="1" applyBorder="1" applyAlignment="1">
      <alignment horizontal="center" vertical="center"/>
    </xf>
    <xf numFmtId="179" fontId="9" fillId="0" borderId="0" xfId="0" applyNumberFormat="1" applyFont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179" fontId="9" fillId="3" borderId="0" xfId="0" applyNumberFormat="1" applyFont="1" applyFill="1" applyAlignment="1">
      <alignment horizontal="center" vertical="center"/>
    </xf>
    <xf numFmtId="177" fontId="9" fillId="3" borderId="0" xfId="0" applyNumberFormat="1" applyFont="1" applyFill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179" fontId="9" fillId="0" borderId="1" xfId="0" applyNumberFormat="1" applyFont="1" applyFill="1" applyBorder="1" applyAlignment="1">
      <alignment horizontal="center" vertical="center"/>
    </xf>
    <xf numFmtId="178" fontId="14" fillId="0" borderId="2" xfId="0" applyNumberFormat="1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81" fontId="9" fillId="0" borderId="1" xfId="0" applyNumberFormat="1" applyFont="1" applyBorder="1" applyAlignment="1">
      <alignment horizontal="center" vertical="center"/>
    </xf>
    <xf numFmtId="0" fontId="7" fillId="0" borderId="0" xfId="0" applyFont="1" applyFill="1"/>
    <xf numFmtId="0" fontId="13" fillId="5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179" fontId="16" fillId="3" borderId="0" xfId="0" applyNumberFormat="1" applyFont="1" applyFill="1" applyAlignment="1">
      <alignment horizontal="center" vertical="center"/>
    </xf>
    <xf numFmtId="179" fontId="16" fillId="0" borderId="0" xfId="0" applyNumberFormat="1" applyFont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82" fontId="9" fillId="0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/>
    </xf>
    <xf numFmtId="179" fontId="9" fillId="3" borderId="0" xfId="0" applyNumberFormat="1" applyFont="1" applyFill="1" applyBorder="1" applyAlignment="1">
      <alignment horizontal="center" vertical="center"/>
    </xf>
    <xf numFmtId="179" fontId="9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4" fillId="4" borderId="0" xfId="0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11" fillId="6" borderId="0" xfId="0" applyFont="1" applyFill="1" applyBorder="1" applyAlignment="1">
      <alignment vertical="center"/>
    </xf>
    <xf numFmtId="179" fontId="9" fillId="6" borderId="0" xfId="0" applyNumberFormat="1" applyFont="1" applyFill="1" applyBorder="1" applyAlignment="1">
      <alignment horizontal="center" vertical="center"/>
    </xf>
    <xf numFmtId="177" fontId="9" fillId="6" borderId="0" xfId="0" applyNumberFormat="1" applyFont="1" applyFill="1" applyBorder="1" applyAlignment="1">
      <alignment horizontal="left" vertical="center"/>
    </xf>
    <xf numFmtId="179" fontId="9" fillId="0" borderId="0" xfId="0" applyNumberFormat="1" applyFont="1" applyBorder="1" applyAlignment="1">
      <alignment horizontal="center" vertical="center"/>
    </xf>
    <xf numFmtId="177" fontId="9" fillId="0" borderId="0" xfId="0" applyNumberFormat="1" applyFont="1" applyBorder="1" applyAlignment="1">
      <alignment horizontal="left" vertical="center"/>
    </xf>
    <xf numFmtId="179" fontId="11" fillId="3" borderId="0" xfId="0" applyNumberFormat="1" applyFont="1" applyFill="1" applyBorder="1" applyAlignment="1">
      <alignment vertical="center"/>
    </xf>
    <xf numFmtId="177" fontId="9" fillId="3" borderId="0" xfId="0" applyNumberFormat="1" applyFont="1" applyFill="1" applyBorder="1" applyAlignment="1">
      <alignment horizontal="left" vertical="center"/>
    </xf>
    <xf numFmtId="177" fontId="9" fillId="0" borderId="0" xfId="0" applyNumberFormat="1" applyFont="1" applyFill="1" applyBorder="1" applyAlignment="1">
      <alignment horizontal="left" vertical="center"/>
    </xf>
    <xf numFmtId="0" fontId="14" fillId="0" borderId="1" xfId="0" applyFont="1" applyBorder="1" applyAlignment="1">
      <alignment horizontal="right" vertical="center" wrapText="1"/>
    </xf>
    <xf numFmtId="182" fontId="9" fillId="3" borderId="0" xfId="0" applyNumberFormat="1" applyFont="1" applyFill="1" applyBorder="1" applyAlignment="1">
      <alignment vertical="center"/>
    </xf>
    <xf numFmtId="178" fontId="9" fillId="3" borderId="0" xfId="0" applyNumberFormat="1" applyFont="1" applyFill="1" applyBorder="1" applyAlignment="1">
      <alignment vertical="center"/>
    </xf>
    <xf numFmtId="0" fontId="11" fillId="4" borderId="0" xfId="0" applyFont="1" applyFill="1" applyBorder="1" applyAlignment="1">
      <alignment vertical="center"/>
    </xf>
    <xf numFmtId="182" fontId="9" fillId="4" borderId="0" xfId="0" applyNumberFormat="1" applyFont="1" applyFill="1" applyBorder="1" applyAlignment="1">
      <alignment vertical="center"/>
    </xf>
    <xf numFmtId="182" fontId="14" fillId="3" borderId="0" xfId="0" applyNumberFormat="1" applyFont="1" applyFill="1" applyBorder="1" applyAlignment="1">
      <alignment horizontal="left" vertical="center"/>
    </xf>
    <xf numFmtId="177" fontId="9" fillId="3" borderId="0" xfId="0" applyNumberFormat="1" applyFont="1" applyFill="1" applyBorder="1" applyAlignment="1">
      <alignment vertical="center"/>
    </xf>
    <xf numFmtId="181" fontId="9" fillId="3" borderId="0" xfId="0" applyNumberFormat="1" applyFont="1" applyFill="1" applyBorder="1" applyAlignment="1">
      <alignment vertical="center"/>
    </xf>
    <xf numFmtId="176" fontId="9" fillId="4" borderId="0" xfId="0" applyNumberFormat="1" applyFont="1" applyFill="1" applyBorder="1" applyAlignment="1">
      <alignment vertical="center"/>
    </xf>
    <xf numFmtId="177" fontId="9" fillId="4" borderId="0" xfId="0" applyNumberFormat="1" applyFont="1" applyFill="1" applyBorder="1" applyAlignment="1">
      <alignment vertical="center"/>
    </xf>
    <xf numFmtId="0" fontId="10" fillId="0" borderId="3" xfId="0" applyFont="1" applyBorder="1" applyAlignment="1">
      <alignment vertical="top" wrapText="1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4" fillId="0" borderId="4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/>
    </xf>
    <xf numFmtId="177" fontId="9" fillId="0" borderId="3" xfId="0" applyNumberFormat="1" applyFont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3" borderId="1" xfId="0" applyFont="1" applyFill="1" applyBorder="1" applyAlignment="1">
      <alignment vertical="center"/>
    </xf>
    <xf numFmtId="177" fontId="9" fillId="3" borderId="1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177" fontId="0" fillId="0" borderId="0" xfId="0" applyNumberFormat="1" applyAlignment="1">
      <alignment vertical="center"/>
    </xf>
    <xf numFmtId="0" fontId="18" fillId="2" borderId="0" xfId="0" applyFont="1" applyFill="1" applyBorder="1" applyAlignment="1">
      <alignment vertical="center"/>
    </xf>
    <xf numFmtId="0" fontId="14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11" fillId="0" borderId="3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177" fontId="11" fillId="0" borderId="0" xfId="0" applyNumberFormat="1" applyFont="1" applyBorder="1" applyAlignment="1">
      <alignment vertical="center"/>
    </xf>
    <xf numFmtId="177" fontId="11" fillId="3" borderId="0" xfId="0" applyNumberFormat="1" applyFont="1" applyFill="1" applyBorder="1" applyAlignment="1">
      <alignment vertical="center"/>
    </xf>
    <xf numFmtId="177" fontId="11" fillId="3" borderId="0" xfId="0" applyNumberFormat="1" applyFont="1" applyFill="1" applyBorder="1" applyAlignment="1">
      <alignment horizontal="center" vertical="center"/>
    </xf>
    <xf numFmtId="177" fontId="11" fillId="3" borderId="1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4" fillId="0" borderId="3" xfId="0" applyFont="1" applyFill="1" applyBorder="1" applyAlignment="1">
      <alignment vertical="center" shrinkToFit="1"/>
    </xf>
    <xf numFmtId="177" fontId="19" fillId="0" borderId="0" xfId="0" applyNumberFormat="1" applyFont="1" applyBorder="1" applyAlignment="1">
      <alignment horizontal="center" vertical="center"/>
    </xf>
    <xf numFmtId="0" fontId="14" fillId="3" borderId="0" xfId="0" applyFont="1" applyFill="1" applyBorder="1" applyAlignment="1">
      <alignment vertical="center" shrinkToFit="1"/>
    </xf>
    <xf numFmtId="177" fontId="19" fillId="3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shrinkToFit="1"/>
    </xf>
    <xf numFmtId="177" fontId="11" fillId="0" borderId="0" xfId="0" applyNumberFormat="1" applyFont="1" applyBorder="1" applyAlignment="1">
      <alignment horizontal="left" vertical="center" shrinkToFit="1"/>
    </xf>
    <xf numFmtId="177" fontId="11" fillId="3" borderId="0" xfId="0" applyNumberFormat="1" applyFont="1" applyFill="1" applyBorder="1" applyAlignment="1">
      <alignment horizontal="left" vertical="center" shrinkToFit="1"/>
    </xf>
    <xf numFmtId="0" fontId="14" fillId="3" borderId="1" xfId="0" applyFont="1" applyFill="1" applyBorder="1" applyAlignment="1">
      <alignment vertical="center" shrinkToFit="1"/>
    </xf>
    <xf numFmtId="177" fontId="19" fillId="3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vertical="center"/>
    </xf>
    <xf numFmtId="181" fontId="9" fillId="3" borderId="2" xfId="0" applyNumberFormat="1" applyFont="1" applyFill="1" applyBorder="1" applyAlignment="1">
      <alignment horizontal="center" vertical="center"/>
    </xf>
    <xf numFmtId="177" fontId="9" fillId="3" borderId="2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1" fillId="3" borderId="0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20" fillId="3" borderId="1" xfId="0" applyFont="1" applyFill="1" applyBorder="1" applyAlignment="1">
      <alignment vertical="center"/>
    </xf>
    <xf numFmtId="181" fontId="9" fillId="3" borderId="1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vertical="center"/>
    </xf>
    <xf numFmtId="179" fontId="19" fillId="0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/>
    </xf>
    <xf numFmtId="177" fontId="19" fillId="0" borderId="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4" borderId="0" xfId="0" applyFont="1" applyFill="1"/>
    <xf numFmtId="0" fontId="7" fillId="0" borderId="0" xfId="0" applyFont="1" applyAlignment="1">
      <alignment horizontal="center" vertical="center"/>
    </xf>
    <xf numFmtId="0" fontId="14" fillId="3" borderId="3" xfId="0" applyFont="1" applyFill="1" applyBorder="1" applyAlignment="1">
      <alignment vertical="center"/>
    </xf>
    <xf numFmtId="179" fontId="19" fillId="3" borderId="0" xfId="0" applyNumberFormat="1" applyFont="1" applyFill="1" applyBorder="1" applyAlignment="1">
      <alignment horizontal="center" vertical="center"/>
    </xf>
    <xf numFmtId="179" fontId="9" fillId="4" borderId="0" xfId="0" applyNumberFormat="1" applyFont="1" applyFill="1" applyBorder="1" applyAlignment="1">
      <alignment horizontal="center" vertical="center"/>
    </xf>
    <xf numFmtId="177" fontId="19" fillId="0" borderId="0" xfId="0" applyNumberFormat="1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vertical="center"/>
    </xf>
    <xf numFmtId="0" fontId="7" fillId="4" borderId="0" xfId="101" applyFont="1" applyFill="1">
      <alignment vertical="center"/>
    </xf>
    <xf numFmtId="0" fontId="14" fillId="0" borderId="0" xfId="0" applyFont="1" applyBorder="1" applyAlignment="1">
      <alignment horizontal="right" vertical="center" wrapText="1"/>
    </xf>
    <xf numFmtId="0" fontId="14" fillId="0" borderId="3" xfId="0" applyFont="1" applyBorder="1" applyAlignment="1">
      <alignment vertical="center"/>
    </xf>
    <xf numFmtId="178" fontId="19" fillId="0" borderId="0" xfId="0" applyNumberFormat="1" applyFont="1" applyBorder="1" applyAlignment="1">
      <alignment horizontal="center" vertical="center"/>
    </xf>
    <xf numFmtId="179" fontId="19" fillId="0" borderId="0" xfId="0" applyNumberFormat="1" applyFont="1" applyBorder="1" applyAlignment="1">
      <alignment horizontal="center" vertical="center"/>
    </xf>
    <xf numFmtId="178" fontId="7" fillId="0" borderId="0" xfId="0" applyNumberFormat="1" applyFont="1"/>
    <xf numFmtId="0" fontId="11" fillId="0" borderId="1" xfId="0" applyFont="1" applyBorder="1" applyAlignment="1">
      <alignment vertical="center"/>
    </xf>
    <xf numFmtId="178" fontId="9" fillId="0" borderId="1" xfId="0" applyNumberFormat="1" applyFont="1" applyBorder="1" applyAlignment="1">
      <alignment horizontal="center" vertical="center"/>
    </xf>
    <xf numFmtId="179" fontId="9" fillId="0" borderId="1" xfId="0" applyNumberFormat="1" applyFont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7" fillId="6" borderId="0" xfId="0" applyFont="1" applyFill="1" applyBorder="1" applyAlignment="1">
      <alignment vertical="center"/>
    </xf>
    <xf numFmtId="177" fontId="9" fillId="0" borderId="0" xfId="0" applyNumberFormat="1" applyFont="1" applyBorder="1" applyAlignment="1">
      <alignment vertical="center"/>
    </xf>
    <xf numFmtId="182" fontId="19" fillId="0" borderId="0" xfId="0" applyNumberFormat="1" applyFont="1" applyBorder="1" applyAlignment="1">
      <alignment horizontal="center" vertical="center"/>
    </xf>
    <xf numFmtId="182" fontId="9" fillId="3" borderId="0" xfId="0" applyNumberFormat="1" applyFont="1" applyFill="1" applyBorder="1" applyAlignment="1">
      <alignment horizontal="center" vertical="center"/>
    </xf>
    <xf numFmtId="182" fontId="7" fillId="0" borderId="0" xfId="0" applyNumberFormat="1" applyFont="1"/>
    <xf numFmtId="182" fontId="9" fillId="0" borderId="0" xfId="0" applyNumberFormat="1" applyFont="1" applyBorder="1" applyAlignment="1">
      <alignment horizontal="center" vertical="center"/>
    </xf>
    <xf numFmtId="182" fontId="9" fillId="0" borderId="1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22" fillId="0" borderId="0" xfId="0" applyFont="1"/>
    <xf numFmtId="0" fontId="18" fillId="4" borderId="0" xfId="0" applyFont="1" applyFill="1" applyBorder="1" applyAlignment="1">
      <alignment vertical="center"/>
    </xf>
    <xf numFmtId="177" fontId="14" fillId="0" borderId="1" xfId="0" applyNumberFormat="1" applyFont="1" applyBorder="1" applyAlignment="1">
      <alignment horizontal="center" vertical="center" wrapText="1"/>
    </xf>
    <xf numFmtId="0" fontId="23" fillId="0" borderId="3" xfId="0" applyFont="1" applyFill="1" applyBorder="1" applyAlignment="1">
      <alignment vertical="center"/>
    </xf>
    <xf numFmtId="179" fontId="19" fillId="0" borderId="3" xfId="0" applyNumberFormat="1" applyFont="1" applyFill="1" applyBorder="1" applyAlignment="1">
      <alignment horizontal="center" vertical="center"/>
    </xf>
    <xf numFmtId="177" fontId="19" fillId="0" borderId="3" xfId="0" applyNumberFormat="1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7" fillId="0" borderId="0" xfId="0" applyFont="1" applyAlignment="1">
      <alignment horizontal="right"/>
    </xf>
    <xf numFmtId="0" fontId="7" fillId="0" borderId="0" xfId="0" applyFont="1" applyBorder="1" applyAlignment="1">
      <alignment horizontal="center" vertical="center"/>
    </xf>
    <xf numFmtId="177" fontId="7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179" fontId="19" fillId="0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horizontal="center" vertical="center"/>
    </xf>
    <xf numFmtId="179" fontId="9" fillId="3" borderId="1" xfId="0" applyNumberFormat="1" applyFont="1" applyFill="1" applyBorder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79" fontId="13" fillId="2" borderId="0" xfId="0" applyNumberFormat="1" applyFont="1" applyFill="1" applyBorder="1" applyAlignment="1">
      <alignment vertical="center"/>
    </xf>
    <xf numFmtId="179" fontId="14" fillId="0" borderId="1" xfId="0" applyNumberFormat="1" applyFont="1" applyBorder="1" applyAlignment="1">
      <alignment horizontal="center" vertical="center" wrapText="1"/>
    </xf>
    <xf numFmtId="179" fontId="9" fillId="0" borderId="3" xfId="0" applyNumberFormat="1" applyFont="1" applyFill="1" applyBorder="1" applyAlignment="1">
      <alignment horizontal="center" vertical="center"/>
    </xf>
    <xf numFmtId="177" fontId="9" fillId="0" borderId="3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179" fontId="7" fillId="0" borderId="0" xfId="0" applyNumberFormat="1" applyFont="1" applyAlignment="1">
      <alignment horizontal="center"/>
    </xf>
    <xf numFmtId="0" fontId="11" fillId="0" borderId="1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178" fontId="0" fillId="0" borderId="0" xfId="0" applyNumberFormat="1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178" fontId="25" fillId="0" borderId="0" xfId="0" applyNumberFormat="1" applyFont="1" applyBorder="1" applyAlignment="1">
      <alignment horizontal="center" vertical="center" wrapText="1"/>
    </xf>
    <xf numFmtId="177" fontId="25" fillId="0" borderId="0" xfId="0" applyNumberFormat="1" applyFont="1" applyBorder="1" applyAlignment="1">
      <alignment horizontal="center" vertical="center" wrapText="1"/>
    </xf>
    <xf numFmtId="178" fontId="16" fillId="3" borderId="0" xfId="0" applyNumberFormat="1" applyFont="1" applyFill="1" applyBorder="1" applyAlignment="1">
      <alignment horizontal="center" vertical="center"/>
    </xf>
    <xf numFmtId="177" fontId="16" fillId="3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Border="1" applyAlignment="1">
      <alignment horizontal="center" vertical="center" wrapText="1"/>
    </xf>
    <xf numFmtId="177" fontId="16" fillId="0" borderId="0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top"/>
    </xf>
    <xf numFmtId="178" fontId="9" fillId="3" borderId="0" xfId="0" applyNumberFormat="1" applyFont="1" applyFill="1" applyBorder="1" applyAlignment="1">
      <alignment horizontal="center" vertical="center"/>
    </xf>
    <xf numFmtId="178" fontId="26" fillId="0" borderId="0" xfId="0" applyNumberFormat="1" applyFont="1" applyBorder="1" applyAlignment="1">
      <alignment horizontal="center" vertical="center"/>
    </xf>
    <xf numFmtId="177" fontId="26" fillId="0" borderId="0" xfId="0" applyNumberFormat="1" applyFont="1" applyBorder="1" applyAlignment="1">
      <alignment horizontal="center" vertical="center"/>
    </xf>
    <xf numFmtId="178" fontId="15" fillId="3" borderId="0" xfId="0" applyNumberFormat="1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178" fontId="26" fillId="3" borderId="0" xfId="0" applyNumberFormat="1" applyFont="1" applyFill="1" applyBorder="1" applyAlignment="1">
      <alignment horizontal="center" vertical="center"/>
    </xf>
    <xf numFmtId="178" fontId="9" fillId="0" borderId="0" xfId="0" applyNumberFormat="1" applyFont="1" applyBorder="1" applyAlignment="1">
      <alignment horizontal="center" vertical="center"/>
    </xf>
    <xf numFmtId="178" fontId="9" fillId="0" borderId="0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/>
    </xf>
    <xf numFmtId="178" fontId="0" fillId="0" borderId="0" xfId="0" applyNumberFormat="1" applyFont="1" applyAlignment="1">
      <alignment horizontal="center" vertical="center"/>
    </xf>
    <xf numFmtId="177" fontId="0" fillId="0" borderId="0" xfId="0" applyNumberFormat="1" applyFont="1" applyAlignment="1">
      <alignment horizontal="center" vertical="center"/>
    </xf>
    <xf numFmtId="0" fontId="7" fillId="0" borderId="0" xfId="0" applyFont="1" applyAlignment="1">
      <alignment wrapText="1"/>
    </xf>
    <xf numFmtId="178" fontId="7" fillId="0" borderId="0" xfId="0" applyNumberFormat="1" applyFont="1" applyAlignment="1">
      <alignment horizontal="center" wrapText="1"/>
    </xf>
    <xf numFmtId="177" fontId="7" fillId="0" borderId="0" xfId="0" applyNumberFormat="1" applyFont="1" applyAlignment="1">
      <alignment horizontal="center" wrapText="1"/>
    </xf>
    <xf numFmtId="0" fontId="27" fillId="0" borderId="0" xfId="0" applyFont="1"/>
    <xf numFmtId="0" fontId="13" fillId="5" borderId="0" xfId="0" applyFont="1" applyFill="1" applyAlignment="1">
      <alignment horizontal="left" vertical="center"/>
    </xf>
    <xf numFmtId="0" fontId="14" fillId="0" borderId="1" xfId="0" applyFont="1" applyFill="1" applyBorder="1" applyAlignment="1">
      <alignment horizontal="left" vertical="center" shrinkToFit="1"/>
    </xf>
    <xf numFmtId="0" fontId="14" fillId="0" borderId="3" xfId="0" applyFont="1" applyFill="1" applyBorder="1" applyAlignment="1">
      <alignment horizontal="left" vertical="center" shrinkToFit="1"/>
    </xf>
    <xf numFmtId="0" fontId="4" fillId="0" borderId="0" xfId="0" applyFont="1" applyAlignment="1">
      <alignment vertical="center"/>
    </xf>
    <xf numFmtId="0" fontId="28" fillId="0" borderId="3" xfId="0" applyFont="1" applyBorder="1" applyAlignment="1">
      <alignment vertical="center"/>
    </xf>
    <xf numFmtId="179" fontId="19" fillId="0" borderId="3" xfId="0" applyNumberFormat="1" applyFont="1" applyBorder="1" applyAlignment="1">
      <alignment horizontal="center" vertical="center"/>
    </xf>
    <xf numFmtId="177" fontId="19" fillId="0" borderId="3" xfId="0" applyNumberFormat="1" applyFont="1" applyBorder="1" applyAlignment="1">
      <alignment horizontal="center" vertical="center"/>
    </xf>
    <xf numFmtId="0" fontId="24" fillId="3" borderId="0" xfId="0" applyFont="1" applyFill="1" applyBorder="1" applyAlignment="1">
      <alignment vertical="center"/>
    </xf>
    <xf numFmtId="179" fontId="15" fillId="3" borderId="0" xfId="0" applyNumberFormat="1" applyFont="1" applyFill="1" applyBorder="1" applyAlignment="1">
      <alignment horizontal="center" vertical="center"/>
    </xf>
    <xf numFmtId="177" fontId="15" fillId="3" borderId="0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24" fillId="4" borderId="0" xfId="0" applyFont="1" applyFill="1" applyBorder="1" applyAlignment="1">
      <alignment vertical="center"/>
    </xf>
    <xf numFmtId="179" fontId="15" fillId="4" borderId="0" xfId="0" applyNumberFormat="1" applyFont="1" applyFill="1" applyBorder="1" applyAlignment="1">
      <alignment horizontal="center" vertical="center"/>
    </xf>
    <xf numFmtId="177" fontId="15" fillId="4" borderId="0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179" fontId="15" fillId="0" borderId="0" xfId="0" applyNumberFormat="1" applyFont="1" applyFill="1" applyBorder="1" applyAlignment="1">
      <alignment horizontal="center" vertical="center"/>
    </xf>
    <xf numFmtId="177" fontId="15" fillId="0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4" borderId="0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179" fontId="9" fillId="0" borderId="0" xfId="0" applyNumberFormat="1" applyFont="1" applyFill="1" applyBorder="1" applyAlignment="1">
      <alignment vertical="center"/>
    </xf>
    <xf numFmtId="177" fontId="9" fillId="0" borderId="0" xfId="0" applyNumberFormat="1" applyFont="1" applyFill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179" fontId="9" fillId="0" borderId="3" xfId="0" applyNumberFormat="1" applyFont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 wrapText="1"/>
    </xf>
    <xf numFmtId="0" fontId="11" fillId="3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29" fillId="0" borderId="3" xfId="0" applyFont="1" applyFill="1" applyBorder="1" applyAlignment="1">
      <alignment horizontal="left" vertical="center" wrapText="1"/>
    </xf>
    <xf numFmtId="179" fontId="11" fillId="0" borderId="0" xfId="0" applyNumberFormat="1" applyFont="1" applyFill="1" applyBorder="1" applyAlignment="1">
      <alignment vertical="center"/>
    </xf>
    <xf numFmtId="178" fontId="9" fillId="0" borderId="0" xfId="0" applyNumberFormat="1" applyFont="1" applyBorder="1" applyAlignment="1">
      <alignment vertical="center"/>
    </xf>
    <xf numFmtId="178" fontId="9" fillId="0" borderId="0" xfId="0" applyNumberFormat="1" applyFont="1" applyFill="1" applyBorder="1" applyAlignment="1">
      <alignment vertical="center"/>
    </xf>
    <xf numFmtId="178" fontId="9" fillId="3" borderId="0" xfId="0" applyNumberFormat="1" applyFont="1" applyFill="1" applyBorder="1" applyAlignment="1">
      <alignment horizontal="right" vertical="center"/>
    </xf>
    <xf numFmtId="179" fontId="11" fillId="0" borderId="1" xfId="0" applyNumberFormat="1" applyFont="1" applyFill="1" applyBorder="1" applyAlignment="1">
      <alignment horizontal="left" vertical="center"/>
    </xf>
    <xf numFmtId="178" fontId="9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vertical="center"/>
    </xf>
    <xf numFmtId="0" fontId="17" fillId="8" borderId="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vertical="center" wrapText="1"/>
    </xf>
    <xf numFmtId="179" fontId="9" fillId="3" borderId="2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177" fontId="30" fillId="2" borderId="0" xfId="0" applyNumberFormat="1" applyFont="1" applyFill="1" applyBorder="1" applyAlignment="1">
      <alignment horizontal="center" vertical="center"/>
    </xf>
    <xf numFmtId="179" fontId="19" fillId="0" borderId="0" xfId="0" applyNumberFormat="1" applyFont="1" applyBorder="1" applyAlignment="1">
      <alignment horizontal="right" vertical="center"/>
    </xf>
    <xf numFmtId="0" fontId="24" fillId="3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left" vertical="center" shrinkToFit="1"/>
    </xf>
    <xf numFmtId="179" fontId="14" fillId="0" borderId="0" xfId="0" applyNumberFormat="1" applyFont="1" applyFill="1" applyBorder="1" applyAlignment="1">
      <alignment horizontal="center" vertical="center" wrapText="1"/>
    </xf>
    <xf numFmtId="179" fontId="14" fillId="3" borderId="0" xfId="0" applyNumberFormat="1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left" vertical="center" wrapText="1"/>
    </xf>
    <xf numFmtId="0" fontId="14" fillId="3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left" vertical="center"/>
    </xf>
    <xf numFmtId="181" fontId="7" fillId="3" borderId="0" xfId="0" applyNumberFormat="1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right" vertical="center"/>
    </xf>
    <xf numFmtId="0" fontId="0" fillId="0" borderId="0" xfId="0" applyFont="1" applyFill="1" applyAlignment="1"/>
    <xf numFmtId="0" fontId="7" fillId="0" borderId="0" xfId="0" applyFont="1" applyAlignment="1">
      <alignment horizontal="center" wrapText="1"/>
    </xf>
    <xf numFmtId="0" fontId="31" fillId="0" borderId="0" xfId="0" applyFont="1" applyAlignment="1"/>
    <xf numFmtId="0" fontId="7" fillId="0" borderId="0" xfId="0" applyFont="1" applyAlignment="1"/>
    <xf numFmtId="0" fontId="0" fillId="0" borderId="0" xfId="0" applyFont="1" applyAlignment="1"/>
    <xf numFmtId="178" fontId="5" fillId="0" borderId="0" xfId="0" applyNumberFormat="1" applyFont="1" applyAlignment="1"/>
    <xf numFmtId="176" fontId="5" fillId="0" borderId="0" xfId="0" applyNumberFormat="1" applyFont="1" applyAlignment="1"/>
    <xf numFmtId="0" fontId="30" fillId="9" borderId="2" xfId="0" applyFont="1" applyFill="1" applyBorder="1" applyAlignment="1"/>
    <xf numFmtId="0" fontId="30" fillId="9" borderId="2" xfId="0" applyNumberFormat="1" applyFont="1" applyFill="1" applyBorder="1" applyAlignment="1">
      <alignment horizontal="right" vertical="center"/>
    </xf>
    <xf numFmtId="0" fontId="30" fillId="9" borderId="2" xfId="0" applyNumberFormat="1" applyFont="1" applyFill="1" applyBorder="1" applyAlignment="1" applyProtection="1">
      <alignment horizontal="right" vertical="center"/>
      <protection locked="0"/>
    </xf>
    <xf numFmtId="0" fontId="32" fillId="10" borderId="2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 wrapText="1"/>
    </xf>
    <xf numFmtId="57" fontId="14" fillId="0" borderId="1" xfId="67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>
      <alignment vertical="center" wrapText="1"/>
    </xf>
    <xf numFmtId="0" fontId="7" fillId="0" borderId="0" xfId="0" applyFont="1" applyBorder="1" applyAlignment="1">
      <alignment horizontal="center" wrapText="1"/>
    </xf>
    <xf numFmtId="177" fontId="31" fillId="0" borderId="3" xfId="0" applyNumberFormat="1" applyFont="1" applyFill="1" applyBorder="1" applyAlignment="1">
      <alignment vertical="center"/>
    </xf>
    <xf numFmtId="177" fontId="7" fillId="0" borderId="0" xfId="0" applyNumberFormat="1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33" fillId="3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180" fontId="7" fillId="3" borderId="0" xfId="0" applyNumberFormat="1" applyFont="1" applyFill="1" applyBorder="1" applyAlignment="1">
      <alignment vertical="center"/>
    </xf>
    <xf numFmtId="180" fontId="33" fillId="0" borderId="0" xfId="0" applyNumberFormat="1" applyFont="1" applyFill="1" applyBorder="1" applyAlignment="1">
      <alignment vertical="center"/>
    </xf>
    <xf numFmtId="180" fontId="33" fillId="3" borderId="0" xfId="0" applyNumberFormat="1" applyFont="1" applyFill="1" applyBorder="1" applyAlignment="1">
      <alignment vertical="center"/>
    </xf>
    <xf numFmtId="0" fontId="7" fillId="3" borderId="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/>
    </xf>
    <xf numFmtId="177" fontId="9" fillId="0" borderId="10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vertical="center"/>
    </xf>
    <xf numFmtId="0" fontId="4" fillId="0" borderId="0" xfId="0" applyFont="1" applyAlignment="1"/>
    <xf numFmtId="178" fontId="6" fillId="0" borderId="0" xfId="0" applyNumberFormat="1" applyFont="1" applyAlignment="1"/>
    <xf numFmtId="176" fontId="6" fillId="0" borderId="0" xfId="0" applyNumberFormat="1" applyFont="1" applyAlignment="1"/>
    <xf numFmtId="177" fontId="0" fillId="0" borderId="0" xfId="0" applyNumberFormat="1"/>
    <xf numFmtId="0" fontId="34" fillId="0" borderId="0" xfId="0" applyFont="1" applyFill="1" applyBorder="1" applyAlignment="1">
      <alignment vertical="center"/>
    </xf>
    <xf numFmtId="177" fontId="34" fillId="0" borderId="0" xfId="0" applyNumberFormat="1" applyFont="1" applyFill="1" applyBorder="1" applyAlignment="1">
      <alignment vertical="center"/>
    </xf>
    <xf numFmtId="0" fontId="14" fillId="0" borderId="1" xfId="67" applyFont="1" applyFill="1" applyBorder="1" applyAlignment="1">
      <alignment vertical="center"/>
    </xf>
    <xf numFmtId="177" fontId="14" fillId="0" borderId="1" xfId="67" applyNumberFormat="1" applyFont="1" applyFill="1" applyBorder="1" applyAlignment="1">
      <alignment horizontal="center" vertical="center"/>
    </xf>
    <xf numFmtId="179" fontId="14" fillId="0" borderId="1" xfId="67" applyNumberFormat="1" applyFont="1" applyFill="1" applyBorder="1" applyAlignment="1">
      <alignment horizontal="center" vertical="center"/>
    </xf>
    <xf numFmtId="177" fontId="19" fillId="0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vertical="center" wrapText="1"/>
    </xf>
    <xf numFmtId="0" fontId="0" fillId="0" borderId="0" xfId="0" applyFont="1" applyFill="1"/>
    <xf numFmtId="0" fontId="0" fillId="3" borderId="0" xfId="0" applyFont="1" applyFill="1"/>
    <xf numFmtId="0" fontId="27" fillId="0" borderId="0" xfId="0" applyFont="1" applyFill="1"/>
    <xf numFmtId="0" fontId="30" fillId="2" borderId="0" xfId="0" applyFont="1" applyFill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35" fillId="3" borderId="0" xfId="0" applyFont="1" applyFill="1" applyBorder="1" applyAlignment="1">
      <alignment vertical="center"/>
    </xf>
    <xf numFmtId="0" fontId="35" fillId="0" borderId="0" xfId="0" applyFont="1" applyFill="1" applyBorder="1" applyAlignment="1">
      <alignment vertical="center"/>
    </xf>
    <xf numFmtId="179" fontId="19" fillId="0" borderId="0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vertical="center"/>
    </xf>
    <xf numFmtId="0" fontId="35" fillId="0" borderId="3" xfId="0" applyFont="1" applyFill="1" applyBorder="1" applyAlignment="1">
      <alignment vertical="center"/>
    </xf>
    <xf numFmtId="177" fontId="14" fillId="0" borderId="0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177" fontId="19" fillId="0" borderId="0" xfId="0" applyNumberFormat="1" applyFont="1" applyFill="1" applyBorder="1" applyAlignment="1">
      <alignment horizontal="left" vertical="center"/>
    </xf>
    <xf numFmtId="177" fontId="7" fillId="3" borderId="0" xfId="0" applyNumberFormat="1" applyFont="1" applyFill="1" applyBorder="1" applyAlignment="1">
      <alignment horizontal="center" vertical="center"/>
    </xf>
    <xf numFmtId="176" fontId="0" fillId="0" borderId="0" xfId="0" applyNumberFormat="1" applyFont="1"/>
    <xf numFmtId="177" fontId="30" fillId="2" borderId="0" xfId="0" applyNumberFormat="1" applyFont="1" applyFill="1" applyBorder="1" applyAlignment="1">
      <alignment vertical="center"/>
    </xf>
    <xf numFmtId="176" fontId="0" fillId="0" borderId="0" xfId="0" applyNumberFormat="1" applyFont="1" applyAlignment="1">
      <alignment vertical="center"/>
    </xf>
    <xf numFmtId="177" fontId="0" fillId="0" borderId="0" xfId="0" applyNumberFormat="1" applyFont="1" applyAlignment="1">
      <alignment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35" fillId="3" borderId="0" xfId="0" applyFont="1" applyFill="1" applyBorder="1" applyAlignment="1">
      <alignment horizontal="left" vertical="center"/>
    </xf>
    <xf numFmtId="176" fontId="9" fillId="0" borderId="0" xfId="0" applyNumberFormat="1" applyFont="1" applyFill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 wrapText="1"/>
    </xf>
    <xf numFmtId="176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shrinkToFit="1"/>
    </xf>
    <xf numFmtId="176" fontId="9" fillId="0" borderId="0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36" fillId="3" borderId="0" xfId="0" applyFont="1" applyFill="1" applyBorder="1" applyAlignment="1">
      <alignment horizontal="left" vertical="center" shrinkToFit="1"/>
    </xf>
    <xf numFmtId="182" fontId="0" fillId="0" borderId="0" xfId="0" applyNumberFormat="1" applyFont="1"/>
    <xf numFmtId="0" fontId="34" fillId="2" borderId="0" xfId="0" applyFont="1" applyFill="1" applyBorder="1" applyAlignment="1">
      <alignment vertical="center"/>
    </xf>
    <xf numFmtId="0" fontId="7" fillId="0" borderId="0" xfId="0" applyFont="1" applyFill="1" applyAlignment="1">
      <alignment wrapText="1"/>
    </xf>
    <xf numFmtId="0" fontId="34" fillId="0" borderId="0" xfId="0" applyFont="1" applyFill="1" applyAlignment="1">
      <alignment vertical="center"/>
    </xf>
    <xf numFmtId="182" fontId="34" fillId="0" borderId="0" xfId="0" applyNumberFormat="1" applyFont="1" applyFill="1" applyAlignment="1">
      <alignment vertical="center"/>
    </xf>
    <xf numFmtId="0" fontId="34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182" fontId="14" fillId="0" borderId="1" xfId="0" applyNumberFormat="1" applyFont="1" applyBorder="1" applyAlignment="1">
      <alignment horizontal="center" vertical="center" wrapText="1"/>
    </xf>
    <xf numFmtId="0" fontId="7" fillId="4" borderId="3" xfId="0" applyFont="1" applyFill="1" applyBorder="1" applyAlignment="1">
      <alignment vertical="center"/>
    </xf>
    <xf numFmtId="182" fontId="9" fillId="0" borderId="3" xfId="0" applyNumberFormat="1" applyFont="1" applyBorder="1" applyAlignment="1">
      <alignment horizontal="center" vertical="center"/>
    </xf>
    <xf numFmtId="177" fontId="9" fillId="4" borderId="3" xfId="0" applyNumberFormat="1" applyFont="1" applyFill="1" applyBorder="1" applyAlignment="1">
      <alignment horizontal="center" vertical="center"/>
    </xf>
    <xf numFmtId="177" fontId="7" fillId="0" borderId="0" xfId="0" applyNumberFormat="1" applyFont="1"/>
    <xf numFmtId="0" fontId="7" fillId="4" borderId="0" xfId="0" applyFont="1" applyFill="1" applyBorder="1" applyAlignment="1">
      <alignment vertical="center"/>
    </xf>
    <xf numFmtId="0" fontId="37" fillId="4" borderId="1" xfId="0" applyFont="1" applyFill="1" applyBorder="1" applyAlignment="1">
      <alignment horizontal="left" vertical="center" wrapText="1"/>
    </xf>
    <xf numFmtId="182" fontId="10" fillId="4" borderId="1" xfId="0" applyNumberFormat="1" applyFont="1" applyFill="1" applyBorder="1" applyAlignment="1">
      <alignment horizontal="left" vertical="center" indent="1"/>
    </xf>
    <xf numFmtId="182" fontId="14" fillId="4" borderId="0" xfId="0" applyNumberFormat="1" applyFont="1" applyFill="1" applyBorder="1" applyAlignment="1">
      <alignment horizontal="left" vertical="center"/>
    </xf>
    <xf numFmtId="177" fontId="19" fillId="4" borderId="0" xfId="0" applyNumberFormat="1" applyFont="1" applyFill="1" applyBorder="1" applyAlignment="1">
      <alignment horizontal="center" vertical="center"/>
    </xf>
    <xf numFmtId="182" fontId="9" fillId="3" borderId="0" xfId="0" applyNumberFormat="1" applyFont="1" applyFill="1" applyAlignment="1">
      <alignment horizontal="center" vertical="center"/>
    </xf>
    <xf numFmtId="182" fontId="11" fillId="0" borderId="0" xfId="0" applyNumberFormat="1" applyFont="1" applyFill="1" applyBorder="1" applyAlignment="1">
      <alignment horizontal="left" vertical="center" indent="1"/>
    </xf>
    <xf numFmtId="182" fontId="11" fillId="3" borderId="0" xfId="0" applyNumberFormat="1" applyFont="1" applyFill="1" applyBorder="1" applyAlignment="1">
      <alignment horizontal="left" vertical="center" indent="1"/>
    </xf>
    <xf numFmtId="182" fontId="11" fillId="4" borderId="0" xfId="0" applyNumberFormat="1" applyFont="1" applyFill="1" applyBorder="1" applyAlignment="1">
      <alignment horizontal="left" vertical="center" indent="1"/>
    </xf>
    <xf numFmtId="182" fontId="11" fillId="3" borderId="1" xfId="0" applyNumberFormat="1" applyFont="1" applyFill="1" applyBorder="1" applyAlignment="1">
      <alignment horizontal="left" vertical="center" indent="1"/>
    </xf>
    <xf numFmtId="177" fontId="20" fillId="4" borderId="0" xfId="0" applyNumberFormat="1" applyFont="1" applyFill="1" applyBorder="1" applyAlignment="1">
      <alignment horizontal="center" vertical="center"/>
    </xf>
    <xf numFmtId="182" fontId="14" fillId="0" borderId="0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left" vertical="center" wrapText="1"/>
    </xf>
    <xf numFmtId="182" fontId="14" fillId="0" borderId="1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31" fillId="0" borderId="0" xfId="0" applyFont="1" applyFill="1" applyAlignment="1">
      <alignment vertical="center"/>
    </xf>
    <xf numFmtId="0" fontId="38" fillId="6" borderId="0" xfId="0" applyFont="1" applyFill="1" applyBorder="1" applyAlignment="1">
      <alignment vertical="center"/>
    </xf>
    <xf numFmtId="0" fontId="38" fillId="3" borderId="0" xfId="0" applyFont="1" applyFill="1" applyBorder="1" applyAlignment="1">
      <alignment vertical="center"/>
    </xf>
    <xf numFmtId="0" fontId="39" fillId="0" borderId="0" xfId="0" applyFont="1"/>
    <xf numFmtId="0" fontId="14" fillId="2" borderId="0" xfId="0" applyFont="1" applyFill="1" applyBorder="1" applyAlignment="1">
      <alignment vertical="center" shrinkToFit="1"/>
    </xf>
    <xf numFmtId="0" fontId="40" fillId="0" borderId="0" xfId="0" applyFont="1"/>
    <xf numFmtId="0" fontId="14" fillId="3" borderId="0" xfId="0" applyFont="1" applyFill="1" applyBorder="1" applyAlignment="1">
      <alignment horizontal="left" vertical="center"/>
    </xf>
    <xf numFmtId="0" fontId="9" fillId="4" borderId="0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0" fontId="39" fillId="0" borderId="0" xfId="0" applyFont="1" applyAlignment="1">
      <alignment horizontal="center"/>
    </xf>
    <xf numFmtId="0" fontId="0" fillId="7" borderId="0" xfId="0" applyFont="1" applyFill="1"/>
    <xf numFmtId="0" fontId="0" fillId="4" borderId="0" xfId="0" applyFont="1" applyFill="1"/>
    <xf numFmtId="0" fontId="13" fillId="2" borderId="0" xfId="0" applyFont="1" applyFill="1" applyBorder="1" applyAlignment="1">
      <alignment vertical="center" shrinkToFit="1"/>
    </xf>
    <xf numFmtId="0" fontId="19" fillId="3" borderId="0" xfId="0" applyFont="1" applyFill="1" applyBorder="1" applyAlignment="1">
      <alignment horizontal="center" vertical="center"/>
    </xf>
    <xf numFmtId="177" fontId="9" fillId="4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vertical="center" shrinkToFit="1"/>
    </xf>
    <xf numFmtId="0" fontId="11" fillId="4" borderId="1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 vertical="center" shrinkToFit="1"/>
    </xf>
    <xf numFmtId="177" fontId="19" fillId="0" borderId="0" xfId="0" applyNumberFormat="1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center" vertical="center" shrinkToFit="1"/>
    </xf>
    <xf numFmtId="177" fontId="9" fillId="3" borderId="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/>
    </xf>
    <xf numFmtId="177" fontId="9" fillId="0" borderId="0" xfId="0" applyNumberFormat="1" applyFont="1" applyFill="1" applyBorder="1" applyAlignment="1">
      <alignment horizontal="center" vertical="center" shrinkToFit="1"/>
    </xf>
    <xf numFmtId="0" fontId="34" fillId="2" borderId="0" xfId="0" applyFont="1" applyFill="1" applyBorder="1" applyAlignment="1">
      <alignment horizontal="left" vertical="center"/>
    </xf>
    <xf numFmtId="177" fontId="34" fillId="2" borderId="0" xfId="0" applyNumberFormat="1" applyFont="1" applyFill="1" applyBorder="1" applyAlignment="1">
      <alignment horizontal="left" vertical="center"/>
    </xf>
    <xf numFmtId="179" fontId="7" fillId="0" borderId="0" xfId="0" applyNumberFormat="1" applyFont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177" fontId="14" fillId="0" borderId="11" xfId="0" applyNumberFormat="1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177" fontId="14" fillId="0" borderId="6" xfId="0" applyNumberFormat="1" applyFont="1" applyBorder="1" applyAlignment="1">
      <alignment horizontal="center" vertical="center" wrapText="1"/>
    </xf>
    <xf numFmtId="179" fontId="14" fillId="0" borderId="8" xfId="0" applyNumberFormat="1" applyFont="1" applyBorder="1" applyAlignment="1">
      <alignment horizontal="center" vertical="center" wrapText="1"/>
    </xf>
    <xf numFmtId="177" fontId="14" fillId="0" borderId="8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177" fontId="9" fillId="0" borderId="0" xfId="0" applyNumberFormat="1" applyFont="1" applyBorder="1" applyAlignment="1">
      <alignment horizontal="center" vertical="center" wrapText="1"/>
    </xf>
    <xf numFmtId="179" fontId="9" fillId="0" borderId="0" xfId="0" applyNumberFormat="1" applyFont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177" fontId="9" fillId="3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181" fontId="9" fillId="0" borderId="0" xfId="0" applyNumberFormat="1" applyFont="1" applyFill="1" applyBorder="1" applyAlignment="1">
      <alignment horizontal="center" vertical="center" wrapText="1"/>
    </xf>
    <xf numFmtId="179" fontId="9" fillId="0" borderId="0" xfId="0" applyNumberFormat="1" applyFont="1" applyFill="1" applyBorder="1" applyAlignment="1">
      <alignment horizontal="center" vertical="center" wrapText="1"/>
    </xf>
    <xf numFmtId="181" fontId="9" fillId="3" borderId="0" xfId="0" applyNumberFormat="1" applyFont="1" applyFill="1" applyBorder="1" applyAlignment="1">
      <alignment horizontal="center" vertical="center" wrapText="1"/>
    </xf>
    <xf numFmtId="179" fontId="9" fillId="3" borderId="0" xfId="0" applyNumberFormat="1" applyFont="1" applyFill="1" applyBorder="1" applyAlignment="1">
      <alignment horizontal="center" vertical="center" wrapText="1"/>
    </xf>
    <xf numFmtId="181" fontId="9" fillId="4" borderId="0" xfId="0" applyNumberFormat="1" applyFont="1" applyFill="1" applyBorder="1" applyAlignment="1">
      <alignment horizontal="center" vertical="center" wrapText="1"/>
    </xf>
    <xf numFmtId="177" fontId="9" fillId="4" borderId="0" xfId="0" applyNumberFormat="1" applyFont="1" applyFill="1" applyBorder="1" applyAlignment="1">
      <alignment horizontal="center" vertical="center" wrapText="1"/>
    </xf>
    <xf numFmtId="179" fontId="9" fillId="4" borderId="0" xfId="0" applyNumberFormat="1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left" vertical="center"/>
    </xf>
    <xf numFmtId="0" fontId="11" fillId="3" borderId="1" xfId="0" applyFont="1" applyFill="1" applyBorder="1" applyAlignment="1">
      <alignment vertical="center" shrinkToFit="1"/>
    </xf>
    <xf numFmtId="0" fontId="7" fillId="0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177" fontId="7" fillId="3" borderId="0" xfId="0" applyNumberFormat="1" applyFont="1" applyFill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41" fillId="0" borderId="0" xfId="0" applyFont="1" applyBorder="1" applyAlignment="1">
      <alignment horizontal="right" vertical="center"/>
    </xf>
    <xf numFmtId="0" fontId="0" fillId="0" borderId="0" xfId="0" applyFont="1" applyFill="1" applyAlignment="1">
      <alignment horizontal="center"/>
    </xf>
    <xf numFmtId="0" fontId="13" fillId="0" borderId="0" xfId="0" applyFont="1" applyFill="1" applyBorder="1" applyAlignment="1">
      <alignment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/>
    </xf>
    <xf numFmtId="0" fontId="2" fillId="0" borderId="0" xfId="0" applyFont="1" applyFill="1"/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42" fillId="0" borderId="0" xfId="0" applyFont="1"/>
    <xf numFmtId="0" fontId="43" fillId="2" borderId="0" xfId="0" applyFont="1" applyFill="1" applyBorder="1" applyAlignment="1">
      <alignment vertical="center"/>
    </xf>
    <xf numFmtId="0" fontId="44" fillId="2" borderId="0" xfId="0" applyFont="1" applyFill="1" applyAlignment="1">
      <alignment vertical="center"/>
    </xf>
    <xf numFmtId="0" fontId="43" fillId="0" borderId="0" xfId="0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7" fillId="0" borderId="0" xfId="0" applyFont="1" applyBorder="1" applyAlignment="1">
      <alignment horizontal="justify" vertical="center"/>
    </xf>
    <xf numFmtId="0" fontId="45" fillId="0" borderId="0" xfId="0" applyFont="1" applyAlignment="1">
      <alignment horizontal="left" vertical="center"/>
    </xf>
    <xf numFmtId="0" fontId="11" fillId="0" borderId="0" xfId="0" applyFont="1" applyAlignment="1">
      <alignment horizontal="justify" wrapText="1"/>
    </xf>
    <xf numFmtId="0" fontId="11" fillId="0" borderId="0" xfId="0" applyFont="1" applyAlignment="1">
      <alignment horizontal="justify" vertical="justify" wrapText="1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49" fontId="47" fillId="0" borderId="0" xfId="0" applyNumberFormat="1" applyFont="1" applyAlignment="1">
      <alignment horizontal="center" vertical="center" wrapText="1"/>
    </xf>
    <xf numFmtId="49" fontId="47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right" vertical="center" indent="1"/>
    </xf>
    <xf numFmtId="0" fontId="0" fillId="0" borderId="0" xfId="0" applyAlignment="1">
      <alignment horizontal="right" indent="1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</cellXfs>
  <cellStyles count="10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MS Sans Serif" xfId="7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差_20" xfId="13"/>
    <cellStyle name="已访问的超链接" xfId="14" builtinId="9"/>
    <cellStyle name="注释" xfId="15" builtinId="10"/>
    <cellStyle name="常规 6" xfId="16"/>
    <cellStyle name="百分比 2" xfId="17"/>
    <cellStyle name="警告文本" xfId="18" builtinId="11"/>
    <cellStyle name="常规 6 5" xfId="19"/>
    <cellStyle name="60% - 强调文字颜色 2" xfId="20" builtinId="36"/>
    <cellStyle name="标题 4" xfId="21" builtinId="19"/>
    <cellStyle name="标题" xfId="22" builtinId="15"/>
    <cellStyle name="常规 5 2" xfId="23"/>
    <cellStyle name="_ET_STYLE_NoName_00_" xfId="24"/>
    <cellStyle name="常规 12" xfId="25"/>
    <cellStyle name="解释性文本" xfId="26" builtinId="53"/>
    <cellStyle name="标题 1" xfId="27" builtinId="16"/>
    <cellStyle name="标题 2" xfId="28" builtinId="17"/>
    <cellStyle name="0,0_x000d__x000a_NA_x000d__x000a_" xfId="29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常规 31" xfId="35"/>
    <cellStyle name="常规 26" xfId="36"/>
    <cellStyle name="差_22" xfId="37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0,0_x005f_x000d__x005f_x000a_NA_x005f_x000d__x005f_x000a_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10" xfId="60"/>
    <cellStyle name="40% - 强调文字颜色 6" xfId="61" builtinId="51"/>
    <cellStyle name="0,0&#13;&#10;NA&#13;&#10;" xfId="62"/>
    <cellStyle name="60% - 强调文字颜色 6" xfId="63" builtinId="52"/>
    <cellStyle name="0,0_x000d__x000a_NA_x000d__x000a_ 2" xfId="64"/>
    <cellStyle name="0,0_x000d__x000a_NA_x000d__x000a_ 3" xfId="65"/>
    <cellStyle name="百分比 3" xfId="66"/>
    <cellStyle name="常规 11" xfId="67"/>
    <cellStyle name="常规 11 2" xfId="68"/>
    <cellStyle name="常规 12 2" xfId="69"/>
    <cellStyle name="常规 2" xfId="70"/>
    <cellStyle name="常规 2 2" xfId="71"/>
    <cellStyle name="常规 2 2 2" xfId="72"/>
    <cellStyle name="常规 2 3" xfId="73"/>
    <cellStyle name="常规 2 4" xfId="74"/>
    <cellStyle name="常规 2 5" xfId="75"/>
    <cellStyle name="常规 2 6" xfId="76"/>
    <cellStyle name="常规 23" xfId="77"/>
    <cellStyle name="常规 24" xfId="78"/>
    <cellStyle name="常规 25" xfId="79"/>
    <cellStyle name="常规 30" xfId="80"/>
    <cellStyle name="常规 27" xfId="81"/>
    <cellStyle name="常规 32" xfId="82"/>
    <cellStyle name="常规 28" xfId="83"/>
    <cellStyle name="常规 29" xfId="84"/>
    <cellStyle name="常规 3" xfId="85"/>
    <cellStyle name="常规 3 2" xfId="86"/>
    <cellStyle name="常规 3 3" xfId="87"/>
    <cellStyle name="常规 3 4" xfId="88"/>
    <cellStyle name="常规 3 5" xfId="89"/>
    <cellStyle name="常规 4" xfId="90"/>
    <cellStyle name="常规 4 2" xfId="91"/>
    <cellStyle name="常规 4 3" xfId="92"/>
    <cellStyle name="常规 4 4" xfId="93"/>
    <cellStyle name="常规 4 5" xfId="94"/>
    <cellStyle name="常规 4 6" xfId="95"/>
    <cellStyle name="常规 5" xfId="96"/>
    <cellStyle name="常规 6 2" xfId="97"/>
    <cellStyle name="常规 6 3" xfId="98"/>
    <cellStyle name="常规 6 4" xfId="99"/>
    <cellStyle name="常规 6 6" xfId="100"/>
    <cellStyle name="常规 7" xfId="101"/>
    <cellStyle name="常规 8" xfId="102"/>
    <cellStyle name="常规 9" xfId="103"/>
    <cellStyle name="好_20" xfId="104"/>
    <cellStyle name="好_22" xfId="105"/>
    <cellStyle name="千位分隔 2" xfId="106"/>
    <cellStyle name="千位分隔 3" xfId="107"/>
    <cellStyle name="常规_贵阳市2007年经济主要指标预计情况" xfId="108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1" Type="http://schemas.openxmlformats.org/officeDocument/2006/relationships/sharedStrings" Target="sharedStrings.xml"/><Relationship Id="rId80" Type="http://schemas.openxmlformats.org/officeDocument/2006/relationships/styles" Target="styles.xml"/><Relationship Id="rId8" Type="http://schemas.openxmlformats.org/officeDocument/2006/relationships/worksheet" Target="worksheets/sheet8.xml"/><Relationship Id="rId79" Type="http://schemas.openxmlformats.org/officeDocument/2006/relationships/theme" Target="theme/theme1.xml"/><Relationship Id="rId78" Type="http://schemas.openxmlformats.org/officeDocument/2006/relationships/externalLink" Target="externalLinks/externalLink38.xml"/><Relationship Id="rId77" Type="http://schemas.openxmlformats.org/officeDocument/2006/relationships/externalLink" Target="externalLinks/externalLink37.xml"/><Relationship Id="rId76" Type="http://schemas.openxmlformats.org/officeDocument/2006/relationships/externalLink" Target="externalLinks/externalLink36.xml"/><Relationship Id="rId75" Type="http://schemas.openxmlformats.org/officeDocument/2006/relationships/externalLink" Target="externalLinks/externalLink35.xml"/><Relationship Id="rId74" Type="http://schemas.openxmlformats.org/officeDocument/2006/relationships/externalLink" Target="externalLinks/externalLink34.xml"/><Relationship Id="rId73" Type="http://schemas.openxmlformats.org/officeDocument/2006/relationships/externalLink" Target="externalLinks/externalLink33.xml"/><Relationship Id="rId72" Type="http://schemas.openxmlformats.org/officeDocument/2006/relationships/externalLink" Target="externalLinks/externalLink32.xml"/><Relationship Id="rId71" Type="http://schemas.openxmlformats.org/officeDocument/2006/relationships/externalLink" Target="externalLinks/externalLink31.xml"/><Relationship Id="rId70" Type="http://schemas.openxmlformats.org/officeDocument/2006/relationships/externalLink" Target="externalLinks/externalLink30.xml"/><Relationship Id="rId7" Type="http://schemas.openxmlformats.org/officeDocument/2006/relationships/worksheet" Target="worksheets/sheet7.xml"/><Relationship Id="rId69" Type="http://schemas.openxmlformats.org/officeDocument/2006/relationships/externalLink" Target="externalLinks/externalLink29.xml"/><Relationship Id="rId68" Type="http://schemas.openxmlformats.org/officeDocument/2006/relationships/externalLink" Target="externalLinks/externalLink28.xml"/><Relationship Id="rId67" Type="http://schemas.openxmlformats.org/officeDocument/2006/relationships/externalLink" Target="externalLinks/externalLink27.xml"/><Relationship Id="rId66" Type="http://schemas.openxmlformats.org/officeDocument/2006/relationships/externalLink" Target="externalLinks/externalLink26.xml"/><Relationship Id="rId65" Type="http://schemas.openxmlformats.org/officeDocument/2006/relationships/externalLink" Target="externalLinks/externalLink25.xml"/><Relationship Id="rId64" Type="http://schemas.openxmlformats.org/officeDocument/2006/relationships/externalLink" Target="externalLinks/externalLink24.xml"/><Relationship Id="rId63" Type="http://schemas.openxmlformats.org/officeDocument/2006/relationships/externalLink" Target="externalLinks/externalLink23.xml"/><Relationship Id="rId62" Type="http://schemas.openxmlformats.org/officeDocument/2006/relationships/externalLink" Target="externalLinks/externalLink22.xml"/><Relationship Id="rId61" Type="http://schemas.openxmlformats.org/officeDocument/2006/relationships/externalLink" Target="externalLinks/externalLink21.xml"/><Relationship Id="rId60" Type="http://schemas.openxmlformats.org/officeDocument/2006/relationships/externalLink" Target="externalLinks/externalLink20.xml"/><Relationship Id="rId6" Type="http://schemas.openxmlformats.org/officeDocument/2006/relationships/worksheet" Target="worksheets/sheet6.xml"/><Relationship Id="rId59" Type="http://schemas.openxmlformats.org/officeDocument/2006/relationships/externalLink" Target="externalLinks/externalLink19.xml"/><Relationship Id="rId58" Type="http://schemas.openxmlformats.org/officeDocument/2006/relationships/externalLink" Target="externalLinks/externalLink18.xml"/><Relationship Id="rId57" Type="http://schemas.openxmlformats.org/officeDocument/2006/relationships/externalLink" Target="externalLinks/externalLink17.xml"/><Relationship Id="rId56" Type="http://schemas.openxmlformats.org/officeDocument/2006/relationships/externalLink" Target="externalLinks/externalLink16.xml"/><Relationship Id="rId55" Type="http://schemas.openxmlformats.org/officeDocument/2006/relationships/externalLink" Target="externalLinks/externalLink15.xml"/><Relationship Id="rId54" Type="http://schemas.openxmlformats.org/officeDocument/2006/relationships/externalLink" Target="externalLinks/externalLink14.xml"/><Relationship Id="rId53" Type="http://schemas.openxmlformats.org/officeDocument/2006/relationships/externalLink" Target="externalLinks/externalLink13.xml"/><Relationship Id="rId52" Type="http://schemas.openxmlformats.org/officeDocument/2006/relationships/externalLink" Target="externalLinks/externalLink12.xml"/><Relationship Id="rId51" Type="http://schemas.openxmlformats.org/officeDocument/2006/relationships/externalLink" Target="externalLinks/externalLink11.xml"/><Relationship Id="rId50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9.xml"/><Relationship Id="rId48" Type="http://schemas.openxmlformats.org/officeDocument/2006/relationships/externalLink" Target="externalLinks/externalLink8.xml"/><Relationship Id="rId47" Type="http://schemas.openxmlformats.org/officeDocument/2006/relationships/externalLink" Target="externalLinks/externalLink7.xml"/><Relationship Id="rId46" Type="http://schemas.openxmlformats.org/officeDocument/2006/relationships/externalLink" Target="externalLinks/externalLink6.xml"/><Relationship Id="rId45" Type="http://schemas.openxmlformats.org/officeDocument/2006/relationships/externalLink" Target="externalLinks/externalLink5.xml"/><Relationship Id="rId44" Type="http://schemas.openxmlformats.org/officeDocument/2006/relationships/externalLink" Target="externalLinks/externalLink4.xml"/><Relationship Id="rId43" Type="http://schemas.openxmlformats.org/officeDocument/2006/relationships/externalLink" Target="externalLinks/externalLink3.xml"/><Relationship Id="rId42" Type="http://schemas.openxmlformats.org/officeDocument/2006/relationships/externalLink" Target="externalLinks/externalLink2.xml"/><Relationship Id="rId41" Type="http://schemas.openxmlformats.org/officeDocument/2006/relationships/externalLink" Target="externalLinks/externalLink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9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9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0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0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8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24571416941454"/>
          <c:y val="0.0426541586705524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45601601099326"/>
          <c:h val="0.577947598397326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  <c:pt idx="9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4209346744797"/>
          <c:y val="0.161169686828782"/>
          <c:w val="0.567771437086936"/>
          <c:h val="0.1008896858495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"生产总值(亿元)"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{300.46,685.78,1210.15,1700.3,345.5}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9376"/>
        <c:axId val="359059768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{16.2,15.8,15.8,15.9,16.1}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60160"/>
        <c:axId val="359510456"/>
      </c:lineChart>
      <c:catAx>
        <c:axId val="3590593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9768"/>
        <c:crosses val="autoZero"/>
        <c:auto val="0"/>
        <c:lblAlgn val="ctr"/>
        <c:lblOffset val="100"/>
        <c:tickLblSkip val="1"/>
        <c:noMultiLvlLbl val="0"/>
      </c:catAx>
      <c:valAx>
        <c:axId val="35905976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9376"/>
        <c:crosses val="autoZero"/>
        <c:crossBetween val="between"/>
        <c:majorUnit val="100"/>
        <c:minorUnit val="50"/>
      </c:valAx>
      <c:catAx>
        <c:axId val="35906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0456"/>
        <c:crossesAt val="13"/>
        <c:auto val="0"/>
        <c:lblAlgn val="ctr"/>
        <c:lblOffset val="100"/>
        <c:noMultiLvlLbl val="0"/>
      </c:catAx>
      <c:valAx>
        <c:axId val="35951045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6016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1240"/>
        <c:axId val="359511632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2024"/>
        <c:axId val="359512416"/>
      </c:lineChart>
      <c:catAx>
        <c:axId val="35951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1632"/>
        <c:crosses val="autoZero"/>
        <c:auto val="0"/>
        <c:lblAlgn val="ctr"/>
        <c:lblOffset val="100"/>
        <c:tickLblSkip val="1"/>
        <c:noMultiLvlLbl val="0"/>
      </c:catAx>
      <c:valAx>
        <c:axId val="35951163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1240"/>
        <c:crosses val="autoZero"/>
        <c:crossBetween val="between"/>
        <c:majorUnit val="100"/>
        <c:minorUnit val="50"/>
      </c:valAx>
      <c:catAx>
        <c:axId val="359512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416"/>
        <c:crossesAt val="13"/>
        <c:auto val="0"/>
        <c:lblAlgn val="ctr"/>
        <c:lblOffset val="100"/>
        <c:noMultiLvlLbl val="0"/>
      </c:catAx>
      <c:valAx>
        <c:axId val="35951241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02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"生产总值(亿元)"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{300.46,685.78,1210.15,1700.3,345.5}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3200"/>
        <c:axId val="359513592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{"12年1-3月","12年1-6月","12年1-9月","12年1-12月","13年1-3月"}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{16.2,15.8,15.8,15.9,16.1}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3984"/>
        <c:axId val="359634240"/>
      </c:lineChart>
      <c:catAx>
        <c:axId val="359513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3592"/>
        <c:crosses val="autoZero"/>
        <c:auto val="0"/>
        <c:lblAlgn val="ctr"/>
        <c:lblOffset val="100"/>
        <c:tickLblSkip val="1"/>
        <c:noMultiLvlLbl val="0"/>
      </c:catAx>
      <c:valAx>
        <c:axId val="35951359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200"/>
        <c:crosses val="autoZero"/>
        <c:crossBetween val="between"/>
        <c:majorUnit val="100"/>
        <c:minorUnit val="50"/>
      </c:valAx>
      <c:catAx>
        <c:axId val="35951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634240"/>
        <c:crossesAt val="13"/>
        <c:auto val="0"/>
        <c:lblAlgn val="ctr"/>
        <c:lblOffset val="100"/>
        <c:noMultiLvlLbl val="0"/>
      </c:catAx>
      <c:valAx>
        <c:axId val="359634240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98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99465450482056"/>
          <c:y val="0.04265402843601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  <c:pt idx="9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2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>
                  <c:v>10.1</c:v>
                </c:pt>
                <c:pt idx="4">
                  <c:v>-2.8</c:v>
                </c:pt>
                <c:pt idx="5">
                  <c:v>-18.1</c:v>
                </c:pt>
                <c:pt idx="6">
                  <c:v>-16.4</c:v>
                </c:pt>
                <c:pt idx="7">
                  <c:v>-16.8</c:v>
                </c:pt>
                <c:pt idx="8">
                  <c:v>-13.6</c:v>
                </c:pt>
                <c:pt idx="9">
                  <c:v>-10.5</c:v>
                </c:pt>
                <c:pt idx="10">
                  <c:v>-7.1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15.7</c:v>
                </c:pt>
                <c:pt idx="1">
                  <c:v>1.9</c:v>
                </c:pt>
                <c:pt idx="2">
                  <c:v>4.5</c:v>
                </c:pt>
                <c:pt idx="3" c:formatCode="0.0_);[Red]\(0.0\)">
                  <c:v>10</c:v>
                </c:pt>
                <c:pt idx="4">
                  <c:v>11</c:v>
                </c:pt>
                <c:pt idx="5">
                  <c:v>19.5</c:v>
                </c:pt>
                <c:pt idx="6">
                  <c:v>11.3</c:v>
                </c:pt>
                <c:pt idx="7">
                  <c:v>3.4</c:v>
                </c:pt>
                <c:pt idx="8">
                  <c:v>-1.3</c:v>
                </c:pt>
                <c:pt idx="9">
                  <c:v>-2.1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草图!$B$65:$B$69</c:f>
              <c:numCache>
                <c:formatCode>0.00_ </c:formatCode>
                <c:ptCount val="5"/>
                <c:pt idx="0">
                  <c:v>4311.65</c:v>
                </c:pt>
                <c:pt idx="1">
                  <c:v>971.206628485882</c:v>
                </c:pt>
                <c:pt idx="2">
                  <c:v>2042.15</c:v>
                </c:pt>
                <c:pt idx="3">
                  <c:v>3102.44454551952</c:v>
                </c:pt>
                <c:pt idx="4">
                  <c:v>4711.04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1971646101338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0.13546862693620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168990283058724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5</c:v>
                </c:pt>
                <c:pt idx="1">
                  <c:v>14.5615056727064</c:v>
                </c:pt>
                <c:pt idx="2" c:formatCode="0.0_);[Red]\(0.0\)">
                  <c:v>9.3</c:v>
                </c:pt>
                <c:pt idx="3" c:formatCode="0.0_);[Red]\(0.0\)">
                  <c:v>4.8</c:v>
                </c:pt>
                <c:pt idx="4" c:formatCode="0.0_);[Red]\(0.0\)">
                  <c:v>6.6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277505396392047"/>
          <c:h val="0.161365114686751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"农林牧渔业增加值(亿元)"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{163.63561,29.45,71.84317,135.11,172.611773291674}</c:f>
              <c:numCache>
                <c:formatCode>General</c:formatCode>
                <c:ptCount val="5"/>
                <c:pt idx="0">
                  <c:v>163.63561</c:v>
                </c:pt>
                <c:pt idx="1">
                  <c:v>29.45</c:v>
                </c:pt>
                <c:pt idx="2">
                  <c:v>71.84317</c:v>
                </c:pt>
                <c:pt idx="3">
                  <c:v>135.11</c:v>
                </c:pt>
                <c:pt idx="4">
                  <c:v>172.611773291674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{6.54,5,5.2,5.3,5.6}</c:f>
              <c:numCache>
                <c:formatCode>General</c:formatCode>
                <c:ptCount val="5"/>
                <c:pt idx="0">
                  <c:v>6.54</c:v>
                </c:pt>
                <c:pt idx="1">
                  <c:v>5</c:v>
                </c:pt>
                <c:pt idx="2">
                  <c:v>5.2</c:v>
                </c:pt>
                <c:pt idx="3">
                  <c:v>5.3</c:v>
                </c:pt>
                <c:pt idx="4">
                  <c:v>5.6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53120517607791"/>
          <c:w val="0.967272727272727"/>
          <c:h val="0.6311126422321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"社会消费品零售总额(亿元)"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{1299.47,307.32,630.8,965.46608,1380.40736}</c:f>
              <c:numCache>
                <c:formatCode>General</c:formatCode>
                <c:ptCount val="5"/>
                <c:pt idx="0">
                  <c:v>1299.47</c:v>
                </c:pt>
                <c:pt idx="1">
                  <c:v>307.32</c:v>
                </c:pt>
                <c:pt idx="2">
                  <c:v>630.8</c:v>
                </c:pt>
                <c:pt idx="3">
                  <c:v>965.46608</c:v>
                </c:pt>
                <c:pt idx="4">
                  <c:v>1380.40736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396406386574468"/>
                  <c:y val="-0.078484699192283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{8,3.3,4.4,5.55456721085102,6.2}</c:f>
              <c:numCache>
                <c:formatCode>General</c:formatCode>
                <c:ptCount val="5"/>
                <c:pt idx="0">
                  <c:v>8</c:v>
                </c:pt>
                <c:pt idx="1">
                  <c:v>3.3</c:v>
                </c:pt>
                <c:pt idx="2">
                  <c:v>4.4</c:v>
                </c:pt>
                <c:pt idx="3">
                  <c:v>5.55456721085102</c:v>
                </c:pt>
                <c:pt idx="4">
                  <c:v>6.2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5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2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28287497952423"/>
          <c:y val="0.0808080440817425"/>
          <c:w val="0.777944814648263"/>
          <c:h val="0.092060723291078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"限额以上单位消费品零售额(亿元)"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{816.26,206.23,412.4,619.04585,864.4411}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{3,-2.8,2.2,2.9,3}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9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  <c:pt idx="8">
                  <c:v>10.2</c:v>
                </c:pt>
                <c:pt idx="9">
                  <c:v>3</c:v>
                </c:pt>
                <c:pt idx="10">
                  <c:v>7.2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flat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3.7</c:v>
                </c:pt>
                <c:pt idx="1">
                  <c:v>10.1</c:v>
                </c:pt>
                <c:pt idx="2">
                  <c:v>7.1</c:v>
                </c:pt>
                <c:pt idx="3">
                  <c:v>-5.7</c:v>
                </c:pt>
                <c:pt idx="4">
                  <c:v>-16.2</c:v>
                </c:pt>
                <c:pt idx="5">
                  <c:v>-16.7</c:v>
                </c:pt>
                <c:pt idx="6">
                  <c:v>-16.4</c:v>
                </c:pt>
                <c:pt idx="7">
                  <c:v>-15.7</c:v>
                </c:pt>
                <c:pt idx="8">
                  <c:v>-16</c:v>
                </c:pt>
                <c:pt idx="9">
                  <c:v>-11.8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20"/>
        <c:auto val="1"/>
        <c:lblAlgn val="ctr"/>
        <c:lblOffset val="100"/>
        <c:tickLblSkip val="1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133179368745"/>
          <c:y val="0.238095238095238"/>
          <c:w val="0.455427251732102"/>
          <c:h val="0.20909816440542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全省与贵阳市规模以上工业增加值累计增速比较（</a:t>
            </a:r>
            <a:r>
              <a:rPr lang="en-US" altLang="zh-CN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8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160428088200205"/>
          <c:y val="0.0364809954311267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草图!$M$52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草图!$N$52:$X$52</c:f>
              <c:numCache>
                <c:formatCode>0.0_ </c:formatCode>
                <c:ptCount val="11"/>
                <c:pt idx="0">
                  <c:v>16.9</c:v>
                </c:pt>
                <c:pt idx="1">
                  <c:v>15.2</c:v>
                </c:pt>
                <c:pt idx="2">
                  <c:v>13.9</c:v>
                </c:pt>
                <c:pt idx="3">
                  <c:v>13.5</c:v>
                </c:pt>
                <c:pt idx="4">
                  <c:v>12.1</c:v>
                </c:pt>
                <c:pt idx="5">
                  <c:v>10.5</c:v>
                </c:pt>
                <c:pt idx="6">
                  <c:v>7.1</c:v>
                </c:pt>
                <c:pt idx="7">
                  <c:v>5.5</c:v>
                </c:pt>
                <c:pt idx="8">
                  <c:v>3.5</c:v>
                </c:pt>
                <c:pt idx="9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草图!$M$53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草图!$N$53:$X$53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  <c:pt idx="9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59180035650624"/>
          <c:y val="0.141975308641975"/>
          <c:w val="0.599643493761141"/>
          <c:h val="0.11040050549236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/>
              <a:t>全省与贵阳市</a:t>
            </a:r>
            <a:r>
              <a:rPr lang="zh-CN"/>
              <a:t>固定资产投资累计</a:t>
            </a:r>
            <a:r>
              <a:rPr lang="zh-CN" altLang="en-US"/>
              <a:t>增速比较</a:t>
            </a:r>
            <a:r>
              <a:rPr lang="zh-CN"/>
              <a:t>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558946884217"/>
          <c:y val="0.32701511858529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草图!$N$69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草图!$O$69:$Y$69</c:f>
              <c:numCache>
                <c:formatCode>0.00_ </c:formatCode>
                <c:ptCount val="11"/>
                <c:pt idx="0">
                  <c:v>14.5</c:v>
                </c:pt>
                <c:pt idx="1" c:formatCode="0.0_ ">
                  <c:v>9.1</c:v>
                </c:pt>
                <c:pt idx="2" c:formatCode="0.0_ ">
                  <c:v>8.5</c:v>
                </c:pt>
                <c:pt idx="3" c:formatCode="0.0_ ">
                  <c:v>8.1</c:v>
                </c:pt>
                <c:pt idx="4" c:formatCode="0.0_ ">
                  <c:v>8.1</c:v>
                </c:pt>
                <c:pt idx="5" c:formatCode="0.0_ ">
                  <c:v>8.1</c:v>
                </c:pt>
                <c:pt idx="6" c:formatCode="0.0_ ">
                  <c:v>7.5</c:v>
                </c:pt>
                <c:pt idx="7" c:formatCode="0.0_ ">
                  <c:v>4.5</c:v>
                </c:pt>
                <c:pt idx="8" c:formatCode="0.0_ ">
                  <c:v>1.8</c:v>
                </c:pt>
                <c:pt idx="9" c:formatCode="0.0_ ">
                  <c:v>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草图!$N$70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草图!$O$70:$Y$70</c:f>
              <c:numCache>
                <c:formatCode>0.00_ </c:formatCode>
                <c:ptCount val="11"/>
                <c:pt idx="0">
                  <c:v>15.7</c:v>
                </c:pt>
                <c:pt idx="1" c:formatCode="0.0_ ">
                  <c:v>1.9</c:v>
                </c:pt>
                <c:pt idx="2" c:formatCode="0.0_ ">
                  <c:v>4.5</c:v>
                </c:pt>
                <c:pt idx="3" c:formatCode="0.0_);[Red]\(0.0\)">
                  <c:v>10</c:v>
                </c:pt>
                <c:pt idx="4" c:formatCode="0.0_ ">
                  <c:v>11</c:v>
                </c:pt>
                <c:pt idx="5" c:formatCode="0.0_ ">
                  <c:v>19.5</c:v>
                </c:pt>
                <c:pt idx="6" c:formatCode="0.0_ ">
                  <c:v>11.3</c:v>
                </c:pt>
                <c:pt idx="7" c:formatCode="0.0_ ">
                  <c:v>3.4</c:v>
                </c:pt>
                <c:pt idx="8" c:formatCode="0.0_ ">
                  <c:v>-1.3</c:v>
                </c:pt>
                <c:pt idx="9" c:formatCode="0.0_ ">
                  <c:v>-2.1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&quot;€&quot;#,##0.00_);[Red]\(&quot;€&quot;#,##0.00\)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全省与贵阳市限额以上单位消费品零售额增速比较（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285749331196049"/>
          <c:w val="0.867568671924466"/>
          <c:h val="0.621518157891887"/>
        </c:manualLayout>
      </c:layout>
      <c:lineChart>
        <c:grouping val="standard"/>
        <c:varyColors val="0"/>
        <c:ser>
          <c:idx val="0"/>
          <c:order val="0"/>
          <c:tx>
            <c:strRef>
              <c:f>草图!$N$84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草图!$O$84:$Y$84</c:f>
              <c:numCache>
                <c:formatCode>0.0_ </c:formatCode>
                <c:ptCount val="11"/>
                <c:pt idx="0">
                  <c:v>12.7</c:v>
                </c:pt>
                <c:pt idx="1">
                  <c:v>4.7</c:v>
                </c:pt>
                <c:pt idx="2">
                  <c:v>6.5</c:v>
                </c:pt>
                <c:pt idx="3" c:formatCode="0.0_);[Red]\(0.0\)">
                  <c:v>4.8</c:v>
                </c:pt>
                <c:pt idx="4">
                  <c:v>4.5</c:v>
                </c:pt>
                <c:pt idx="5">
                  <c:v>4.5</c:v>
                </c:pt>
                <c:pt idx="6">
                  <c:v>4.3</c:v>
                </c:pt>
                <c:pt idx="7">
                  <c:v>-0.1</c:v>
                </c:pt>
                <c:pt idx="8">
                  <c:v>-1.22499242407467</c:v>
                </c:pt>
                <c:pt idx="9">
                  <c:v>-3.4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草图!$N$85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草图!$O$85:$Y$85</c:f>
              <c:numCache>
                <c:formatCode>0.0_ </c:formatCode>
                <c:ptCount val="11"/>
                <c:pt idx="0">
                  <c:v>19.4</c:v>
                </c:pt>
                <c:pt idx="1">
                  <c:v>5.8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  <c:pt idx="9">
                  <c:v>-6.4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30"/>
          <c:min val="-1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  <c:minorUnit val="1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限额以上单位消费品零售额累计增长（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草图!$A$90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草图!$B$90:$L$90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 c:formatCode="0.0_);[Red]\(0.0\)">
                  <c:v>11.6</c:v>
                </c:pt>
                <c:pt idx="4">
                  <c:v>7.5</c:v>
                </c:pt>
                <c:pt idx="5">
                  <c:v>4.6</c:v>
                </c:pt>
                <c:pt idx="6">
                  <c:v>2.5</c:v>
                </c:pt>
                <c:pt idx="7">
                  <c:v>1.6</c:v>
                </c:pt>
                <c:pt idx="8">
                  <c:v>1.6</c:v>
                </c:pt>
                <c:pt idx="9">
                  <c:v>4.4</c:v>
                </c:pt>
                <c:pt idx="10">
                  <c:v>8.3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草图!$A$91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草图!$B$91:$L$91</c:f>
              <c:numCache>
                <c:formatCode>0.0_ </c:formatCode>
                <c:ptCount val="11"/>
                <c:pt idx="0">
                  <c:v>19.4</c:v>
                </c:pt>
                <c:pt idx="1">
                  <c:v>14.9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  <c:pt idx="9">
                  <c:v>-6.4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396382609431885"/>
          <c:w val="0.837185827961981"/>
          <c:h val="0.4949132164931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  <c:pt idx="8">
                  <c:v>-2.5</c:v>
                </c:pt>
                <c:pt idx="9">
                  <c:v>-1.4</c:v>
                </c:pt>
                <c:pt idx="10">
                  <c:v>0.5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-1.5</c:v>
                </c:pt>
                <c:pt idx="1">
                  <c:v>20.9</c:v>
                </c:pt>
                <c:pt idx="2">
                  <c:v>17.6</c:v>
                </c:pt>
                <c:pt idx="3">
                  <c:v>22.2</c:v>
                </c:pt>
                <c:pt idx="4">
                  <c:v>27.8</c:v>
                </c:pt>
                <c:pt idx="5">
                  <c:v>20.3</c:v>
                </c:pt>
                <c:pt idx="6">
                  <c:v>19.6</c:v>
                </c:pt>
                <c:pt idx="7">
                  <c:v>9.3</c:v>
                </c:pt>
                <c:pt idx="8">
                  <c:v>11.5</c:v>
                </c:pt>
                <c:pt idx="9">
                  <c:v>7.9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30"/>
          <c:min val="-15"/>
        </c:scaling>
        <c:delete val="0"/>
        <c:axPos val="l"/>
        <c:numFmt formatCode="#,##0.0_ 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273469387755102"/>
          <c:y val="0.144719340250066"/>
          <c:w val="0.43718820861678"/>
          <c:h val="0.209098164405427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1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Sheet1!$A$20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ysClr val="window" lastClr="FFFFFF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Sheet1!$B$20:$L$20</c:f>
              <c:numCache>
                <c:formatCode>0.0_ </c:formatCode>
                <c:ptCount val="11"/>
                <c:pt idx="0">
                  <c:v>4.3</c:v>
                </c:pt>
                <c:pt idx="1">
                  <c:v>12.5</c:v>
                </c:pt>
                <c:pt idx="2">
                  <c:v>10</c:v>
                </c:pt>
                <c:pt idx="3" c:formatCode="0.0_);[Red]\(0.0\)">
                  <c:v>8.75907585463771</c:v>
                </c:pt>
                <c:pt idx="4">
                  <c:v>12.3</c:v>
                </c:pt>
                <c:pt idx="5">
                  <c:v>10.4</c:v>
                </c:pt>
                <c:pt idx="6">
                  <c:v>5</c:v>
                </c:pt>
                <c:pt idx="7">
                  <c:v>5.8</c:v>
                </c:pt>
                <c:pt idx="8">
                  <c:v>1.8</c:v>
                </c:pt>
                <c:pt idx="9">
                  <c:v>-3.2</c:v>
                </c:pt>
                <c:pt idx="10">
                  <c:v>1.5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Sheet1!$A$21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Sheet1!$B$21:$L$21</c:f>
              <c:numCache>
                <c:formatCode>0.0_ </c:formatCode>
                <c:ptCount val="11"/>
                <c:pt idx="0">
                  <c:v>-40.9</c:v>
                </c:pt>
                <c:pt idx="1">
                  <c:v>-14.4</c:v>
                </c:pt>
                <c:pt idx="2">
                  <c:v>-8.7</c:v>
                </c:pt>
                <c:pt idx="3">
                  <c:v>-2.3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</c:v>
                </c:pt>
                <c:pt idx="10">
                  <c:v>2.7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0.0_ 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13785209838461"/>
          <c:h val="0.175924170616114"/>
        </c:manualLayout>
      </c:layout>
      <c:overlay val="0"/>
      <c:spPr>
        <a:solidFill>
          <a:schemeClr val="bg1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603318250377074"/>
                  <c:y val="-0.01556419597651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23429650479211"/>
                  <c:y val="-0.0244178132835715"/>
                </c:manualLayout>
              </c:layout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r>
                      <a:rPr lang="en-US" altLang="zh-CN"/>
                      <a:t>1833.66</a:t>
                    </a:r>
                    <a:endParaRPr lang="en-US" altLang="zh-CN"/>
                  </a:p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endParaRPr lang="en-US" altLang="zh-CN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3378700965547"/>
                      <c:h val="0.192970294036666"/>
                    </c:manualLayout>
                  </c15:layout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Sheet1!$B$65:$B$69</c:f>
              <c:numCache>
                <c:formatCode>0.00</c:formatCode>
                <c:ptCount val="5"/>
                <c:pt idx="0">
                  <c:v>4039.6</c:v>
                </c:pt>
                <c:pt idx="1">
                  <c:v>838.76</c:v>
                </c:pt>
                <c:pt idx="2">
                  <c:v>1833.66</c:v>
                </c:pt>
                <c:pt idx="3">
                  <c:v>2909.86</c:v>
                </c:pt>
                <c:pt idx="4">
                  <c:v>4311.65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>
                <c:manualLayout>
                  <c:x val="-0.0122549613425019"/>
                  <c:y val="-0.02385202820673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510969782623326"/>
                  <c:y val="-0.047177889163570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53117078313929"/>
                  <c:y val="0.031998922743762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865955537609081"/>
                  <c:y val="0.016437286911907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Sheet1!$C$65:$C$69</c:f>
              <c:numCache>
                <c:formatCode>0.0_ </c:formatCode>
                <c:ptCount val="5"/>
                <c:pt idx="0">
                  <c:v>7.4</c:v>
                </c:pt>
                <c:pt idx="1">
                  <c:v>-2</c:v>
                </c:pt>
                <c:pt idx="2">
                  <c:v>1.3</c:v>
                </c:pt>
                <c:pt idx="3">
                  <c:v>3.7</c:v>
                </c:pt>
                <c:pt idx="4">
                  <c:v>5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0"/>
        <c:auto val="1"/>
        <c:lblAlgn val="ctr"/>
        <c:lblOffset val="100"/>
        <c:noMultiLvlLbl val="0"/>
      </c:catAx>
      <c:valAx>
        <c:axId val="373984040"/>
        <c:scaling>
          <c:orientation val="minMax"/>
          <c:max val="11"/>
          <c:min val="-3"/>
        </c:scaling>
        <c:delete val="0"/>
        <c:axPos val="r"/>
        <c:numFmt formatCode="0.0_ " sourceLinked="1"/>
        <c:majorTickMark val="none"/>
        <c:minorTickMark val="none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inorUnit val="2"/>
      </c:valAx>
    </c:plotArea>
    <c:legend>
      <c:legendPos val="r"/>
      <c:layout>
        <c:manualLayout>
          <c:xMode val="edge"/>
          <c:yMode val="edge"/>
          <c:x val="0.186046860421517"/>
          <c:y val="0.05"/>
          <c:w val="0.573801736321421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"农林牧渔业增加值(亿元)"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{"19年1-3月","19年1-6月","19年1-9月","19年1-12月","20年1-3月"}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{29.45,71.84317,135.11,172.611773291674,#N/A}</c:f>
              <c:numCache>
                <c:formatCode>General</c:formatCode>
                <c:ptCount val="5"/>
                <c:pt idx="0">
                  <c:v>29.45</c:v>
                </c:pt>
                <c:pt idx="1">
                  <c:v>71.84317</c:v>
                </c:pt>
                <c:pt idx="2">
                  <c:v>135.11</c:v>
                </c:pt>
                <c:pt idx="3">
                  <c:v>172.611773291674</c:v>
                </c:pt>
                <c:pt idx="4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{"19年1-3月","19年1-6月","19年1-9月","19年1-12月","20年1-3月"}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{5,5.2,5.3,5.6,#N/A}</c:f>
              <c:numCache>
                <c:formatCode>General</c:formatCode>
                <c:ptCount val="5"/>
                <c:pt idx="0">
                  <c:v>5</c:v>
                </c:pt>
                <c:pt idx="1">
                  <c:v>5.2</c:v>
                </c:pt>
                <c:pt idx="2">
                  <c:v>5.3</c:v>
                </c:pt>
                <c:pt idx="3">
                  <c:v>5.6</c:v>
                </c:pt>
                <c:pt idx="4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sz="800"/>
              <a:t>固定资产投资累计增长（</a:t>
            </a:r>
            <a:r>
              <a:rPr lang="en-US" sz="800"/>
              <a:t>%</a:t>
            </a:r>
            <a:r>
              <a:rPr lang="zh-CN" sz="800"/>
              <a:t>）</a:t>
            </a:r>
            <a:endParaRPr lang="zh-CN" sz="800"/>
          </a:p>
        </c:rich>
      </c:tx>
      <c:layout>
        <c:manualLayout>
          <c:xMode val="edge"/>
          <c:yMode val="edge"/>
          <c:x val="0.291255216366561"/>
          <c:y val="0.0629041005107244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9676817856315"/>
          <c:y val="0.268040744708727"/>
          <c:w val="0.836761536412478"/>
          <c:h val="0.576239108153917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>
                  <c:v>10.1</c:v>
                </c:pt>
                <c:pt idx="4">
                  <c:v>-2.8</c:v>
                </c:pt>
                <c:pt idx="5">
                  <c:v>-18.1</c:v>
                </c:pt>
                <c:pt idx="6">
                  <c:v>-16.4</c:v>
                </c:pt>
                <c:pt idx="7">
                  <c:v>-16.8</c:v>
                </c:pt>
                <c:pt idx="8">
                  <c:v>-13.6</c:v>
                </c:pt>
                <c:pt idx="9">
                  <c:v>-10.5</c:v>
                </c:pt>
                <c:pt idx="10">
                  <c:v>-7.1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15.7</c:v>
                </c:pt>
                <c:pt idx="1">
                  <c:v>1.9</c:v>
                </c:pt>
                <c:pt idx="2">
                  <c:v>4.5</c:v>
                </c:pt>
                <c:pt idx="3" c:formatCode="0.0_);[Red]\(0.0\)">
                  <c:v>10</c:v>
                </c:pt>
                <c:pt idx="4">
                  <c:v>11</c:v>
                </c:pt>
                <c:pt idx="5">
                  <c:v>19.5</c:v>
                </c:pt>
                <c:pt idx="6">
                  <c:v>11.3</c:v>
                </c:pt>
                <c:pt idx="7">
                  <c:v>3.4</c:v>
                </c:pt>
                <c:pt idx="8">
                  <c:v>-1.3</c:v>
                </c:pt>
                <c:pt idx="9">
                  <c:v>-2.1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2570463085392"/>
          <c:y val="0.164081658274651"/>
          <c:w val="0.550534948452048"/>
          <c:h val="0.13270142180094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958480983512"/>
          <c:y val="0.238096723058133"/>
          <c:w val="0.967272727272727"/>
          <c:h val="0.6834791572503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Sheet1!$B$36:$B$40</c:f>
              <c:numCache>
                <c:formatCode>General</c:formatCode>
                <c:ptCount val="5"/>
                <c:pt idx="0">
                  <c:v>1380.41</c:v>
                </c:pt>
                <c:pt idx="1" c:formatCode="0.00_);[Red]\(0.00\)">
                  <c:v>403.57</c:v>
                </c:pt>
                <c:pt idx="2" c:formatCode="0.00_);[Red]\(0.00\)">
                  <c:v>952.72</c:v>
                </c:pt>
                <c:pt idx="3" c:formatCode="0.00_);[Red]\(0.00\)">
                  <c:v>1507.57</c:v>
                </c:pt>
                <c:pt idx="4" c:formatCode="0.00_);[Red]\(0.00\)">
                  <c:v>2188.26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0898924809902392"/>
                  <c:y val="0.0050973463086625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Sheet1!$C$36:$C$40</c:f>
              <c:numCache>
                <c:formatCode>0.0_ </c:formatCode>
                <c:ptCount val="5"/>
                <c:pt idx="0">
                  <c:v>6.2</c:v>
                </c:pt>
                <c:pt idx="1">
                  <c:v>-11.7</c:v>
                </c:pt>
                <c:pt idx="2">
                  <c:v>1.6</c:v>
                </c:pt>
                <c:pt idx="3">
                  <c:v>5</c:v>
                </c:pt>
                <c:pt idx="4">
                  <c:v>6.6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Sheet1!$D$35</c:f>
              <c:strCache>
                <c:ptCount val="1"/>
                <c:pt idx="0">
                  <c:v/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Sheet1!$D$36:$D$40</c:f>
              <c:numCache>
                <c:formatCode>0.0_ </c:formatCode>
                <c:ptCount val="5"/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85553888"/>
        <c:axId val="68555192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0"/>
        </c:scaling>
        <c:delete val="0"/>
        <c:axPos val="l"/>
        <c:numFmt formatCode="General" sourceLinked="1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500"/>
        <c:minorUnit val="50"/>
      </c:valAx>
      <c:catAx>
        <c:axId val="68555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1920"/>
        <c:crossesAt val="0"/>
        <c:auto val="1"/>
        <c:lblAlgn val="ctr"/>
        <c:lblOffset val="100"/>
        <c:noMultiLvlLbl val="0"/>
      </c:catAx>
      <c:valAx>
        <c:axId val="685551920"/>
        <c:scaling>
          <c:orientation val="minMax"/>
        </c:scaling>
        <c:delete val="0"/>
        <c:axPos val="r"/>
        <c:numFmt formatCode="0.0_ " sourceLinked="1"/>
        <c:majorTickMark val="none"/>
        <c:minorTickMark val="none"/>
        <c:tickLblPos val="none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3888"/>
        <c:crosses val="max"/>
        <c:crossBetween val="between"/>
      </c:valAx>
      <c:spPr>
        <a:noFill/>
        <a:ln w="25400">
          <a:noFill/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128287497952423"/>
          <c:y val="0.0808080440817425"/>
          <c:w val="0.741870768378891"/>
          <c:h val="0.063103946944571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  <a:endParaRPr lang="zh-CN" altLang="en-US" sz="11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{-0.1,-2.8,-2.7,-1,2.2,3.2,3,2.9,2.1,2.2,3}</c:f>
              <c:numCache>
                <c:formatCode>General</c:formatCode>
                <c:ptCount val="11"/>
                <c:pt idx="0">
                  <c:v>-0.1</c:v>
                </c:pt>
                <c:pt idx="1">
                  <c:v>-2.8</c:v>
                </c:pt>
                <c:pt idx="2">
                  <c:v>-2.7</c:v>
                </c:pt>
                <c:pt idx="3">
                  <c:v>-1</c:v>
                </c:pt>
                <c:pt idx="4">
                  <c:v>2.2</c:v>
                </c:pt>
                <c:pt idx="5">
                  <c:v>3.2</c:v>
                </c:pt>
                <c:pt idx="6">
                  <c:v>3</c:v>
                </c:pt>
                <c:pt idx="7">
                  <c:v>2.9</c:v>
                </c:pt>
                <c:pt idx="8">
                  <c:v>2.1</c:v>
                </c:pt>
                <c:pt idx="9">
                  <c:v>2.2</c:v>
                </c:pt>
                <c:pt idx="10">
                  <c:v>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{-16.7,#N/A,#N/A,#N/A,#N/A,#N/A,#N/A,#N/A,#N/A,#N/A,#N/A}</c:f>
              <c:numCache>
                <c:formatCode>General</c:formatCode>
                <c:ptCount val="11"/>
                <c:pt idx="0">
                  <c:v>-16.7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17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"限额以上单位消费品零售额(亿元)"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{816.26,206.23,412.4,619.04585,864.4411}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"比上年同期增长(%)"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{"18年1-12月","19年1-3月","19年1-6月","19年1-9月","19年1-12月"}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{3,-2.8,2.2,2.9,3}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2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000"/>
              <a:t>一般公共预算支出累计增长（</a:t>
            </a:r>
            <a:r>
              <a:rPr lang="en-US" altLang="zh-CN" sz="1000"/>
              <a:t>%</a:t>
            </a:r>
            <a:r>
              <a:rPr lang="zh-CN" altLang="en-US" sz="1000"/>
              <a:t>）</a:t>
            </a:r>
            <a:endParaRPr lang="zh-CN" altLang="en-US" sz="100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8F8F8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{18,12.5,15.2,15.5,15,13.6,11,14.1,12.3,6.5,15.1}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rgbClr val="969696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{13.2,#N/A,#N/A,#N/A,#N/A,#N/A,#N/A,#N/A,#N/A,#N/A,#N/A}</c:f>
              <c:numCache>
                <c:formatCode>General</c:formatCode>
                <c:ptCount val="11"/>
                <c:pt idx="0">
                  <c:v>13.2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3182984"/>
        <c:axId val="823181344"/>
      </c:lineChart>
      <c:catAx>
        <c:axId val="823182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1344"/>
        <c:crosses val="autoZero"/>
        <c:auto val="1"/>
        <c:lblAlgn val="ctr"/>
        <c:lblOffset val="100"/>
        <c:noMultiLvlLbl val="0"/>
      </c:catAx>
      <c:valAx>
        <c:axId val="82318134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4495815381568"/>
          <c:y val="0.042653918260217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EEECE1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Sheet1!$C$3:$M$3</c:f>
              <c:numCache>
                <c:formatCode>0.0_ </c:formatCode>
                <c:ptCount val="11"/>
                <c:pt idx="0">
                  <c:v>7.8</c:v>
                </c:pt>
                <c:pt idx="1">
                  <c:v>9.9</c:v>
                </c:pt>
                <c:pt idx="2">
                  <c:v>9</c:v>
                </c:pt>
                <c:pt idx="3">
                  <c:v>7.40000000000001</c:v>
                </c:pt>
                <c:pt idx="4">
                  <c:v>9</c:v>
                </c:pt>
                <c:pt idx="5">
                  <c:v>8.4</c:v>
                </c:pt>
                <c:pt idx="6">
                  <c:v>7.5</c:v>
                </c:pt>
                <c:pt idx="7">
                  <c:v>7.3</c:v>
                </c:pt>
                <c:pt idx="8">
                  <c:v>7</c:v>
                </c:pt>
                <c:pt idx="9">
                  <c:v>6</c:v>
                </c:pt>
                <c:pt idx="10">
                  <c:v>6.3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Sheet1!$B$4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Sheet1!$C$4:$M$4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</c:v>
                </c:pt>
                <c:pt idx="4">
                  <c:v>2.9</c:v>
                </c:pt>
                <c:pt idx="5">
                  <c:v>3.6</c:v>
                </c:pt>
                <c:pt idx="6">
                  <c:v>4.4</c:v>
                </c:pt>
                <c:pt idx="7">
                  <c:v>4.9</c:v>
                </c:pt>
                <c:pt idx="8">
                  <c:v>4.9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51584"/>
        <c:axId val="61253504"/>
      </c:lineChart>
      <c:catAx>
        <c:axId val="61251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3504"/>
        <c:crossesAt val="0"/>
        <c:auto val="1"/>
        <c:lblAlgn val="ctr"/>
        <c:lblOffset val="0"/>
        <c:tickLblSkip val="1"/>
        <c:noMultiLvlLbl val="0"/>
      </c:catAx>
      <c:valAx>
        <c:axId val="61253504"/>
        <c:scaling>
          <c:orientation val="minMax"/>
          <c:max val="12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1584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11320754717"/>
          <c:y val="0.152380630743072"/>
          <c:w val="0.60377358490566"/>
          <c:h val="0.17033220847394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32832645342"/>
          <c:y val="0.352717219914712"/>
          <c:w val="0.825586489910468"/>
          <c:h val="0.57632667808713"/>
        </c:manualLayout>
      </c:layout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{-0.4,-10,-4.8,-5.3,-5.3,-5.5,-4.3,-1.4,-0.8,1.9,1.4}</c:f>
              <c:numCache>
                <c:formatCode>General</c:formatCode>
                <c:ptCount val="11"/>
                <c:pt idx="0">
                  <c:v>-0.4</c:v>
                </c:pt>
                <c:pt idx="1">
                  <c:v>-10</c:v>
                </c:pt>
                <c:pt idx="2">
                  <c:v>-4.8</c:v>
                </c:pt>
                <c:pt idx="3">
                  <c:v>-5.3</c:v>
                </c:pt>
                <c:pt idx="4">
                  <c:v>-5.3</c:v>
                </c:pt>
                <c:pt idx="5">
                  <c:v>-5.5</c:v>
                </c:pt>
                <c:pt idx="6">
                  <c:v>-4.3</c:v>
                </c:pt>
                <c:pt idx="7">
                  <c:v>-1.4</c:v>
                </c:pt>
                <c:pt idx="8">
                  <c:v>-0.8</c:v>
                </c:pt>
                <c:pt idx="9">
                  <c:v>1.9</c:v>
                </c:pt>
                <c:pt idx="10">
                  <c:v>1.4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tx1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{4.5,-7.1,-8.2,-5.5,-6.9,-5.1,-3.5,-4.2,-3.5,0.1,-4.6}</c:f>
              <c:numCache>
                <c:formatCode>General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-8.2</c:v>
                </c:pt>
                <c:pt idx="3">
                  <c:v>-5.5</c:v>
                </c:pt>
                <c:pt idx="4">
                  <c:v>-6.9</c:v>
                </c:pt>
                <c:pt idx="5">
                  <c:v>-5.1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 val="autoZero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82309468822172"/>
          <c:y val="0.301821876262316"/>
          <c:w val="0.394364896073905"/>
          <c:h val="0.0964318710174302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208210490082183"/>
          <c:w val="0.837185827961981"/>
          <c:h val="0.752977926939461"/>
        </c:manualLayout>
      </c:layout>
      <c:lineChart>
        <c:grouping val="standard"/>
        <c:varyColors val="0"/>
        <c:ser>
          <c:idx val="0"/>
          <c:order val="0"/>
          <c:tx>
            <c:strRef>
              <c:f>"2019年"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prstClr val="white">
                    <a:lumMod val="65000"/>
                  </a:prst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{18,12.5,15.2,15.5,15,13.6,11,14.1,12.3,6.5,15.1}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"2020年"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ysClr val="windowText" lastClr="000000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{"2月","3月","4月","5月","6月","7月","8月","9月","10月","11月","12月"}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{13.2,-11,-10.2,-9.9,-23.4,-17.8,-11.2,-7.3,-4.1,2.6,-5.9}</c:f>
              <c:numCache>
                <c:formatCode>General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-10.2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-4.1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 val="autoZero"/>
        <c:auto val="1"/>
        <c:lblAlgn val="ctr"/>
        <c:lblOffset val="100"/>
        <c:noMultiLvlLbl val="0"/>
      </c:catAx>
      <c:valAx>
        <c:axId val="108949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529856386999"/>
          <c:y val="0.14471363568637"/>
          <c:w val="0.412033257747543"/>
          <c:h val="0.110195774708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/>
              <a:t>限额以上单位消费品零售额累计增长（</a:t>
            </a:r>
            <a:r>
              <a:rPr lang="en-US" altLang="zh-CN" sz="800"/>
              <a:t>%</a:t>
            </a:r>
            <a:r>
              <a:rPr lang="zh-CN" altLang="en-US" sz="800"/>
              <a:t>）</a:t>
            </a:r>
            <a:endParaRPr lang="zh-CN" altLang="en-US" sz="8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266927558465568"/>
          <c:w val="0.832083203226301"/>
          <c:h val="0.631800135670044"/>
        </c:manualLayout>
      </c:layout>
      <c:lineChart>
        <c:grouping val="standard"/>
        <c:varyColors val="0"/>
        <c:ser>
          <c:idx val="0"/>
          <c:order val="0"/>
          <c:tx>
            <c:strRef>
              <c:f>草图!$A$90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草图!$B$90:$L$90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 c:formatCode="0.0_);[Red]\(0.0\)">
                  <c:v>11.6</c:v>
                </c:pt>
                <c:pt idx="4">
                  <c:v>7.5</c:v>
                </c:pt>
                <c:pt idx="5">
                  <c:v>4.6</c:v>
                </c:pt>
                <c:pt idx="6">
                  <c:v>2.5</c:v>
                </c:pt>
                <c:pt idx="7">
                  <c:v>1.6</c:v>
                </c:pt>
                <c:pt idx="8">
                  <c:v>1.6</c:v>
                </c:pt>
                <c:pt idx="9">
                  <c:v>4.4</c:v>
                </c:pt>
                <c:pt idx="10">
                  <c:v>8.3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草图!$A$91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草图!$B$89:$L$89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草图!$B$91:$L$91</c:f>
              <c:numCache>
                <c:formatCode>0.0_ </c:formatCode>
                <c:ptCount val="11"/>
                <c:pt idx="0">
                  <c:v>19.4</c:v>
                </c:pt>
                <c:pt idx="1">
                  <c:v>14.9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  <c:pt idx="9">
                  <c:v>-6.4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9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  <c:pt idx="8">
                  <c:v>10.2</c:v>
                </c:pt>
                <c:pt idx="9">
                  <c:v>3</c:v>
                </c:pt>
                <c:pt idx="10">
                  <c:v>7.2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3.7</c:v>
                </c:pt>
                <c:pt idx="1">
                  <c:v>10.1</c:v>
                </c:pt>
                <c:pt idx="2">
                  <c:v>7.1</c:v>
                </c:pt>
                <c:pt idx="3">
                  <c:v>-5.7</c:v>
                </c:pt>
                <c:pt idx="4">
                  <c:v>-16.2</c:v>
                </c:pt>
                <c:pt idx="5">
                  <c:v>-16.7</c:v>
                </c:pt>
                <c:pt idx="6">
                  <c:v>-16.4</c:v>
                </c:pt>
                <c:pt idx="7">
                  <c:v>-15.7</c:v>
                </c:pt>
                <c:pt idx="8">
                  <c:v>-16</c:v>
                </c:pt>
                <c:pt idx="9">
                  <c:v>-11.8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2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j-ea"/>
                <a:ea typeface="+mj-ea"/>
                <a:cs typeface="+mj-ea"/>
                <a:sym typeface="+mj-ea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265026237536584"/>
          <c:y val="0.159447363727414"/>
          <c:w val="0.475490196078431"/>
          <c:h val="0.20922646784715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2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344211403569692"/>
          <c:w val="0.857363170245448"/>
          <c:h val="0.540607520821424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  <c:pt idx="8">
                  <c:v>-2.5</c:v>
                </c:pt>
                <c:pt idx="9">
                  <c:v>-1.4</c:v>
                </c:pt>
                <c:pt idx="10">
                  <c:v>0.5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multiLvlStrRef>
              <c:f>草图!$P$17:$Z$18</c:f>
              <c:multiLvlStrCache>
                <c:ptCount val="1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-1.5</c:v>
                </c:pt>
                <c:pt idx="1">
                  <c:v>20.9</c:v>
                </c:pt>
                <c:pt idx="2">
                  <c:v>17.6</c:v>
                </c:pt>
                <c:pt idx="3">
                  <c:v>22.2</c:v>
                </c:pt>
                <c:pt idx="4">
                  <c:v>27.8</c:v>
                </c:pt>
                <c:pt idx="5">
                  <c:v>20.3</c:v>
                </c:pt>
                <c:pt idx="6">
                  <c:v>19.6</c:v>
                </c:pt>
                <c:pt idx="7">
                  <c:v>9.3</c:v>
                </c:pt>
                <c:pt idx="8">
                  <c:v>11.5</c:v>
                </c:pt>
                <c:pt idx="9">
                  <c:v>7.9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30"/>
          <c:min val="-15"/>
        </c:scaling>
        <c:delete val="0"/>
        <c:axPos val="l"/>
        <c:numFmt formatCode="#,##0.0_ 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195282377731969"/>
          <c:y val="0.165073429244552"/>
          <c:w val="0.571843594602979"/>
          <c:h val="0.114113159567705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全省与贵阳市限额以上单位消费品零售额累计增速比较（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>
        <c:manualLayout>
          <c:xMode val="edge"/>
          <c:yMode val="edge"/>
          <c:x val="0.184914040216518"/>
          <c:y val="0.040404018980344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40710155133047"/>
          <c:h val="0.568720502282403"/>
        </c:manualLayout>
      </c:layout>
      <c:lineChart>
        <c:grouping val="standard"/>
        <c:varyColors val="0"/>
        <c:ser>
          <c:idx val="0"/>
          <c:order val="0"/>
          <c:tx>
            <c:strRef>
              <c:f>草图!$N$84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草图!$O$84:$Y$84</c:f>
              <c:numCache>
                <c:formatCode>0.0_ </c:formatCode>
                <c:ptCount val="11"/>
                <c:pt idx="0">
                  <c:v>12.7</c:v>
                </c:pt>
                <c:pt idx="1">
                  <c:v>4.7</c:v>
                </c:pt>
                <c:pt idx="2">
                  <c:v>6.5</c:v>
                </c:pt>
                <c:pt idx="3" c:formatCode="0.0_);[Red]\(0.0\)">
                  <c:v>4.8</c:v>
                </c:pt>
                <c:pt idx="4">
                  <c:v>4.5</c:v>
                </c:pt>
                <c:pt idx="5">
                  <c:v>4.5</c:v>
                </c:pt>
                <c:pt idx="6">
                  <c:v>4.3</c:v>
                </c:pt>
                <c:pt idx="7">
                  <c:v>-0.1</c:v>
                </c:pt>
                <c:pt idx="8">
                  <c:v>-1.22499242407467</c:v>
                </c:pt>
                <c:pt idx="9">
                  <c:v>-3.4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草图!$N$85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草图!$O$83:$Y$83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草图!$O$85:$Y$85</c:f>
              <c:numCache>
                <c:formatCode>0.0_ </c:formatCode>
                <c:ptCount val="11"/>
                <c:pt idx="0">
                  <c:v>19.4</c:v>
                </c:pt>
                <c:pt idx="1">
                  <c:v>5.8</c:v>
                </c:pt>
                <c:pt idx="2">
                  <c:v>7.3</c:v>
                </c:pt>
                <c:pt idx="3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  <c:pt idx="9">
                  <c:v>-6.4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375476150595"/>
          <c:y val="0.22306234596999"/>
          <c:w val="0.608695172945901"/>
          <c:h val="0.089830508474576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全省与贵阳市</a:t>
            </a:r>
            <a:r>
              <a:rPr lang="zh-CN" sz="900"/>
              <a:t>固定资产投资累计</a:t>
            </a:r>
            <a:r>
              <a:rPr lang="zh-CN" altLang="en-US" sz="900"/>
              <a:t>增速比较</a:t>
            </a:r>
            <a:r>
              <a:rPr lang="zh-CN" sz="900"/>
              <a:t>（</a:t>
            </a:r>
            <a:r>
              <a:rPr lang="en-US" sz="900"/>
              <a:t>%</a:t>
            </a:r>
            <a:r>
              <a:rPr lang="zh-CN" sz="900"/>
              <a:t>）</a:t>
            </a:r>
            <a:endParaRPr lang="zh-CN" sz="900"/>
          </a:p>
        </c:rich>
      </c:tx>
      <c:layout>
        <c:manualLayout>
          <c:xMode val="edge"/>
          <c:yMode val="edge"/>
          <c:x val="0.219994725415212"/>
          <c:y val="0.10890329052893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558946884217"/>
          <c:y val="0.32701511858529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草图!$N$69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草图!$O$69:$Y$69</c:f>
              <c:numCache>
                <c:formatCode>0.00_ </c:formatCode>
                <c:ptCount val="11"/>
                <c:pt idx="0">
                  <c:v>14.5</c:v>
                </c:pt>
                <c:pt idx="1" c:formatCode="0.0_ ">
                  <c:v>9.1</c:v>
                </c:pt>
                <c:pt idx="2" c:formatCode="0.0_ ">
                  <c:v>8.5</c:v>
                </c:pt>
                <c:pt idx="3" c:formatCode="0.0_ ">
                  <c:v>8.1</c:v>
                </c:pt>
                <c:pt idx="4" c:formatCode="0.0_ ">
                  <c:v>8.1</c:v>
                </c:pt>
                <c:pt idx="5" c:formatCode="0.0_ ">
                  <c:v>8.1</c:v>
                </c:pt>
                <c:pt idx="6" c:formatCode="0.0_ ">
                  <c:v>7.5</c:v>
                </c:pt>
                <c:pt idx="7" c:formatCode="0.0_ ">
                  <c:v>4.5</c:v>
                </c:pt>
                <c:pt idx="8" c:formatCode="0.0_ ">
                  <c:v>1.8</c:v>
                </c:pt>
                <c:pt idx="9" c:formatCode="0.0_ ">
                  <c:v>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草图!$N$70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multiLvlStrRef>
              <c:f>草图!$O$67:$Y$68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草图!$O$70:$Y$70</c:f>
              <c:numCache>
                <c:formatCode>0.00_ </c:formatCode>
                <c:ptCount val="11"/>
                <c:pt idx="0">
                  <c:v>15.7</c:v>
                </c:pt>
                <c:pt idx="1" c:formatCode="0.0_ ">
                  <c:v>1.9</c:v>
                </c:pt>
                <c:pt idx="2" c:formatCode="0.0_ ">
                  <c:v>4.5</c:v>
                </c:pt>
                <c:pt idx="3" c:formatCode="0.0_);[Red]\(0.0\)">
                  <c:v>10</c:v>
                </c:pt>
                <c:pt idx="4" c:formatCode="0.0_ ">
                  <c:v>11</c:v>
                </c:pt>
                <c:pt idx="5" c:formatCode="0.0_ ">
                  <c:v>19.5</c:v>
                </c:pt>
                <c:pt idx="6" c:formatCode="0.0_ ">
                  <c:v>11.3</c:v>
                </c:pt>
                <c:pt idx="7" c:formatCode="0.0_ ">
                  <c:v>3.4</c:v>
                </c:pt>
                <c:pt idx="8" c:formatCode="0.0_ ">
                  <c:v>-1.3</c:v>
                </c:pt>
                <c:pt idx="9" c:formatCode="0.0_ ">
                  <c:v>-2.1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&quot;€&quot;#,##0.00_);[Red]\(&quot;€&quot;#,##0.00\)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46448618138619"/>
          <c:y val="0.201046917688577"/>
          <c:w val="0.50012726357959"/>
          <c:h val="0.13270142180094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全省与贵阳市规模以上工业增加值累计增速比较（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03208836863307"/>
          <c:y val="0.0364809954311267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草图!$M$52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草图!$N$52:$X$52</c:f>
              <c:numCache>
                <c:formatCode>0.0_ </c:formatCode>
                <c:ptCount val="11"/>
                <c:pt idx="0">
                  <c:v>16.9</c:v>
                </c:pt>
                <c:pt idx="1">
                  <c:v>15.2</c:v>
                </c:pt>
                <c:pt idx="2">
                  <c:v>13.9</c:v>
                </c:pt>
                <c:pt idx="3">
                  <c:v>13.5</c:v>
                </c:pt>
                <c:pt idx="4">
                  <c:v>12.1</c:v>
                </c:pt>
                <c:pt idx="5">
                  <c:v>10.5</c:v>
                </c:pt>
                <c:pt idx="6">
                  <c:v>7.1</c:v>
                </c:pt>
                <c:pt idx="7">
                  <c:v>5.5</c:v>
                </c:pt>
                <c:pt idx="8">
                  <c:v>3.5</c:v>
                </c:pt>
                <c:pt idx="9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草图!$M$53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草图!$N$51:$X$51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草图!$N$53:$X$53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  <c:pt idx="9">
                  <c:v>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05525846702317"/>
          <c:y val="0.12962962962963"/>
          <c:w val="0.599643493761141"/>
          <c:h val="0.11040050549236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6632"/>
        <c:axId val="359057808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58200"/>
        <c:axId val="359058592"/>
      </c:lineChart>
      <c:catAx>
        <c:axId val="359056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7808"/>
        <c:crosses val="autoZero"/>
        <c:auto val="0"/>
        <c:lblAlgn val="ctr"/>
        <c:lblOffset val="100"/>
        <c:tickLblSkip val="1"/>
        <c:noMultiLvlLbl val="0"/>
      </c:catAx>
      <c:valAx>
        <c:axId val="35905780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6632"/>
        <c:crosses val="autoZero"/>
        <c:crossBetween val="between"/>
        <c:majorUnit val="100"/>
        <c:minorUnit val="50"/>
      </c:valAx>
      <c:catAx>
        <c:axId val="359058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592"/>
        <c:crossesAt val="13"/>
        <c:auto val="0"/>
        <c:lblAlgn val="ctr"/>
        <c:lblOffset val="100"/>
        <c:noMultiLvlLbl val="0"/>
      </c:catAx>
      <c:valAx>
        <c:axId val="359058592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20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8.xml"/><Relationship Id="rId7" Type="http://schemas.openxmlformats.org/officeDocument/2006/relationships/chart" Target="../charts/chart87.xml"/><Relationship Id="rId6" Type="http://schemas.openxmlformats.org/officeDocument/2006/relationships/chart" Target="../charts/chart86.xml"/><Relationship Id="rId5" Type="http://schemas.openxmlformats.org/officeDocument/2006/relationships/chart" Target="../charts/chart85.xml"/><Relationship Id="rId4" Type="http://schemas.openxmlformats.org/officeDocument/2006/relationships/chart" Target="../charts/chart84.xml"/><Relationship Id="rId3" Type="http://schemas.openxmlformats.org/officeDocument/2006/relationships/chart" Target="../charts/chart83.xml"/><Relationship Id="rId2" Type="http://schemas.openxmlformats.org/officeDocument/2006/relationships/chart" Target="../charts/chart82.xml"/><Relationship Id="rId1" Type="http://schemas.openxmlformats.org/officeDocument/2006/relationships/chart" Target="../charts/chart81.xml"/></Relationships>
</file>

<file path=xl/drawings/_rels/drawing11.xml.rels><?xml version="1.0" encoding="UTF-8" standalone="yes"?>
<Relationships xmlns="http://schemas.openxmlformats.org/package/2006/relationships"><Relationship Id="rId96" Type="http://schemas.openxmlformats.org/officeDocument/2006/relationships/chart" Target="../charts/chart184.xml"/><Relationship Id="rId95" Type="http://schemas.openxmlformats.org/officeDocument/2006/relationships/chart" Target="../charts/chart183.xml"/><Relationship Id="rId94" Type="http://schemas.openxmlformats.org/officeDocument/2006/relationships/chart" Target="../charts/chart182.xml"/><Relationship Id="rId93" Type="http://schemas.openxmlformats.org/officeDocument/2006/relationships/chart" Target="../charts/chart181.xml"/><Relationship Id="rId92" Type="http://schemas.openxmlformats.org/officeDocument/2006/relationships/chart" Target="../charts/chart180.xml"/><Relationship Id="rId91" Type="http://schemas.openxmlformats.org/officeDocument/2006/relationships/chart" Target="../charts/chart179.xml"/><Relationship Id="rId90" Type="http://schemas.openxmlformats.org/officeDocument/2006/relationships/chart" Target="../charts/chart178.xml"/><Relationship Id="rId9" Type="http://schemas.openxmlformats.org/officeDocument/2006/relationships/chart" Target="../charts/chart97.xml"/><Relationship Id="rId89" Type="http://schemas.openxmlformats.org/officeDocument/2006/relationships/chart" Target="../charts/chart177.xml"/><Relationship Id="rId88" Type="http://schemas.openxmlformats.org/officeDocument/2006/relationships/chart" Target="../charts/chart176.xml"/><Relationship Id="rId87" Type="http://schemas.openxmlformats.org/officeDocument/2006/relationships/chart" Target="../charts/chart175.xml"/><Relationship Id="rId86" Type="http://schemas.openxmlformats.org/officeDocument/2006/relationships/chart" Target="../charts/chart174.xml"/><Relationship Id="rId85" Type="http://schemas.openxmlformats.org/officeDocument/2006/relationships/chart" Target="../charts/chart173.xml"/><Relationship Id="rId84" Type="http://schemas.openxmlformats.org/officeDocument/2006/relationships/chart" Target="../charts/chart172.xml"/><Relationship Id="rId83" Type="http://schemas.openxmlformats.org/officeDocument/2006/relationships/chart" Target="../charts/chart171.xml"/><Relationship Id="rId82" Type="http://schemas.openxmlformats.org/officeDocument/2006/relationships/chart" Target="../charts/chart170.xml"/><Relationship Id="rId81" Type="http://schemas.openxmlformats.org/officeDocument/2006/relationships/chart" Target="../charts/chart169.xml"/><Relationship Id="rId80" Type="http://schemas.openxmlformats.org/officeDocument/2006/relationships/chart" Target="../charts/chart168.xml"/><Relationship Id="rId8" Type="http://schemas.openxmlformats.org/officeDocument/2006/relationships/chart" Target="../charts/chart96.xml"/><Relationship Id="rId79" Type="http://schemas.openxmlformats.org/officeDocument/2006/relationships/chart" Target="../charts/chart167.xml"/><Relationship Id="rId78" Type="http://schemas.openxmlformats.org/officeDocument/2006/relationships/chart" Target="../charts/chart166.xml"/><Relationship Id="rId77" Type="http://schemas.openxmlformats.org/officeDocument/2006/relationships/chart" Target="../charts/chart165.xml"/><Relationship Id="rId76" Type="http://schemas.openxmlformats.org/officeDocument/2006/relationships/chart" Target="../charts/chart164.xml"/><Relationship Id="rId75" Type="http://schemas.openxmlformats.org/officeDocument/2006/relationships/chart" Target="../charts/chart163.xml"/><Relationship Id="rId74" Type="http://schemas.openxmlformats.org/officeDocument/2006/relationships/chart" Target="../charts/chart162.xml"/><Relationship Id="rId73" Type="http://schemas.openxmlformats.org/officeDocument/2006/relationships/chart" Target="../charts/chart161.xml"/><Relationship Id="rId72" Type="http://schemas.openxmlformats.org/officeDocument/2006/relationships/chart" Target="../charts/chart160.xml"/><Relationship Id="rId71" Type="http://schemas.openxmlformats.org/officeDocument/2006/relationships/chart" Target="../charts/chart159.xml"/><Relationship Id="rId70" Type="http://schemas.openxmlformats.org/officeDocument/2006/relationships/chart" Target="../charts/chart158.xml"/><Relationship Id="rId7" Type="http://schemas.openxmlformats.org/officeDocument/2006/relationships/chart" Target="../charts/chart95.xml"/><Relationship Id="rId69" Type="http://schemas.openxmlformats.org/officeDocument/2006/relationships/chart" Target="../charts/chart157.xml"/><Relationship Id="rId68" Type="http://schemas.openxmlformats.org/officeDocument/2006/relationships/chart" Target="../charts/chart156.xml"/><Relationship Id="rId67" Type="http://schemas.openxmlformats.org/officeDocument/2006/relationships/chart" Target="../charts/chart155.xml"/><Relationship Id="rId66" Type="http://schemas.openxmlformats.org/officeDocument/2006/relationships/chart" Target="../charts/chart154.xml"/><Relationship Id="rId65" Type="http://schemas.openxmlformats.org/officeDocument/2006/relationships/chart" Target="../charts/chart153.xml"/><Relationship Id="rId64" Type="http://schemas.openxmlformats.org/officeDocument/2006/relationships/chart" Target="../charts/chart152.xml"/><Relationship Id="rId63" Type="http://schemas.openxmlformats.org/officeDocument/2006/relationships/chart" Target="../charts/chart151.xml"/><Relationship Id="rId62" Type="http://schemas.openxmlformats.org/officeDocument/2006/relationships/chart" Target="../charts/chart150.xml"/><Relationship Id="rId61" Type="http://schemas.openxmlformats.org/officeDocument/2006/relationships/chart" Target="../charts/chart149.xml"/><Relationship Id="rId60" Type="http://schemas.openxmlformats.org/officeDocument/2006/relationships/chart" Target="../charts/chart148.xml"/><Relationship Id="rId6" Type="http://schemas.openxmlformats.org/officeDocument/2006/relationships/chart" Target="../charts/chart94.xml"/><Relationship Id="rId59" Type="http://schemas.openxmlformats.org/officeDocument/2006/relationships/chart" Target="../charts/chart147.xml"/><Relationship Id="rId58" Type="http://schemas.openxmlformats.org/officeDocument/2006/relationships/chart" Target="../charts/chart146.xml"/><Relationship Id="rId57" Type="http://schemas.openxmlformats.org/officeDocument/2006/relationships/chart" Target="../charts/chart145.xml"/><Relationship Id="rId56" Type="http://schemas.openxmlformats.org/officeDocument/2006/relationships/chart" Target="../charts/chart144.xml"/><Relationship Id="rId55" Type="http://schemas.openxmlformats.org/officeDocument/2006/relationships/chart" Target="../charts/chart143.xml"/><Relationship Id="rId54" Type="http://schemas.openxmlformats.org/officeDocument/2006/relationships/chart" Target="../charts/chart142.xml"/><Relationship Id="rId53" Type="http://schemas.openxmlformats.org/officeDocument/2006/relationships/chart" Target="../charts/chart141.xml"/><Relationship Id="rId52" Type="http://schemas.openxmlformats.org/officeDocument/2006/relationships/chart" Target="../charts/chart140.xml"/><Relationship Id="rId51" Type="http://schemas.openxmlformats.org/officeDocument/2006/relationships/chart" Target="../charts/chart139.xml"/><Relationship Id="rId50" Type="http://schemas.openxmlformats.org/officeDocument/2006/relationships/chart" Target="../charts/chart138.xml"/><Relationship Id="rId5" Type="http://schemas.openxmlformats.org/officeDocument/2006/relationships/chart" Target="../charts/chart93.xml"/><Relationship Id="rId49" Type="http://schemas.openxmlformats.org/officeDocument/2006/relationships/chart" Target="../charts/chart137.xml"/><Relationship Id="rId48" Type="http://schemas.openxmlformats.org/officeDocument/2006/relationships/chart" Target="../charts/chart136.xml"/><Relationship Id="rId47" Type="http://schemas.openxmlformats.org/officeDocument/2006/relationships/chart" Target="../charts/chart135.xml"/><Relationship Id="rId46" Type="http://schemas.openxmlformats.org/officeDocument/2006/relationships/chart" Target="../charts/chart134.xml"/><Relationship Id="rId45" Type="http://schemas.openxmlformats.org/officeDocument/2006/relationships/chart" Target="../charts/chart133.xml"/><Relationship Id="rId44" Type="http://schemas.openxmlformats.org/officeDocument/2006/relationships/chart" Target="../charts/chart132.xml"/><Relationship Id="rId43" Type="http://schemas.openxmlformats.org/officeDocument/2006/relationships/chart" Target="../charts/chart131.xml"/><Relationship Id="rId42" Type="http://schemas.openxmlformats.org/officeDocument/2006/relationships/chart" Target="../charts/chart130.xml"/><Relationship Id="rId41" Type="http://schemas.openxmlformats.org/officeDocument/2006/relationships/chart" Target="../charts/chart129.xml"/><Relationship Id="rId40" Type="http://schemas.openxmlformats.org/officeDocument/2006/relationships/chart" Target="../charts/chart128.xml"/><Relationship Id="rId4" Type="http://schemas.openxmlformats.org/officeDocument/2006/relationships/chart" Target="../charts/chart92.xml"/><Relationship Id="rId39" Type="http://schemas.openxmlformats.org/officeDocument/2006/relationships/chart" Target="../charts/chart127.xml"/><Relationship Id="rId38" Type="http://schemas.openxmlformats.org/officeDocument/2006/relationships/chart" Target="../charts/chart126.xml"/><Relationship Id="rId37" Type="http://schemas.openxmlformats.org/officeDocument/2006/relationships/chart" Target="../charts/chart125.xml"/><Relationship Id="rId36" Type="http://schemas.openxmlformats.org/officeDocument/2006/relationships/chart" Target="../charts/chart124.xml"/><Relationship Id="rId35" Type="http://schemas.openxmlformats.org/officeDocument/2006/relationships/chart" Target="../charts/chart123.xml"/><Relationship Id="rId34" Type="http://schemas.openxmlformats.org/officeDocument/2006/relationships/chart" Target="../charts/chart122.xml"/><Relationship Id="rId33" Type="http://schemas.openxmlformats.org/officeDocument/2006/relationships/chart" Target="../charts/chart121.xml"/><Relationship Id="rId32" Type="http://schemas.openxmlformats.org/officeDocument/2006/relationships/chart" Target="../charts/chart120.xml"/><Relationship Id="rId31" Type="http://schemas.openxmlformats.org/officeDocument/2006/relationships/chart" Target="../charts/chart119.xml"/><Relationship Id="rId30" Type="http://schemas.openxmlformats.org/officeDocument/2006/relationships/chart" Target="../charts/chart118.xml"/><Relationship Id="rId3" Type="http://schemas.openxmlformats.org/officeDocument/2006/relationships/chart" Target="../charts/chart91.xml"/><Relationship Id="rId29" Type="http://schemas.openxmlformats.org/officeDocument/2006/relationships/chart" Target="../charts/chart117.xml"/><Relationship Id="rId28" Type="http://schemas.openxmlformats.org/officeDocument/2006/relationships/chart" Target="../charts/chart116.xml"/><Relationship Id="rId27" Type="http://schemas.openxmlformats.org/officeDocument/2006/relationships/chart" Target="../charts/chart115.xml"/><Relationship Id="rId26" Type="http://schemas.openxmlformats.org/officeDocument/2006/relationships/chart" Target="../charts/chart114.xml"/><Relationship Id="rId25" Type="http://schemas.openxmlformats.org/officeDocument/2006/relationships/chart" Target="../charts/chart113.xml"/><Relationship Id="rId24" Type="http://schemas.openxmlformats.org/officeDocument/2006/relationships/chart" Target="../charts/chart112.xml"/><Relationship Id="rId23" Type="http://schemas.openxmlformats.org/officeDocument/2006/relationships/chart" Target="../charts/chart111.xml"/><Relationship Id="rId22" Type="http://schemas.openxmlformats.org/officeDocument/2006/relationships/chart" Target="../charts/chart110.xml"/><Relationship Id="rId21" Type="http://schemas.openxmlformats.org/officeDocument/2006/relationships/chart" Target="../charts/chart109.xml"/><Relationship Id="rId20" Type="http://schemas.openxmlformats.org/officeDocument/2006/relationships/chart" Target="../charts/chart108.xml"/><Relationship Id="rId2" Type="http://schemas.openxmlformats.org/officeDocument/2006/relationships/chart" Target="../charts/chart90.xml"/><Relationship Id="rId19" Type="http://schemas.openxmlformats.org/officeDocument/2006/relationships/chart" Target="../charts/chart107.xml"/><Relationship Id="rId18" Type="http://schemas.openxmlformats.org/officeDocument/2006/relationships/chart" Target="../charts/chart106.xml"/><Relationship Id="rId17" Type="http://schemas.openxmlformats.org/officeDocument/2006/relationships/chart" Target="../charts/chart105.xml"/><Relationship Id="rId16" Type="http://schemas.openxmlformats.org/officeDocument/2006/relationships/chart" Target="../charts/chart104.xml"/><Relationship Id="rId15" Type="http://schemas.openxmlformats.org/officeDocument/2006/relationships/chart" Target="../charts/chart103.xml"/><Relationship Id="rId14" Type="http://schemas.openxmlformats.org/officeDocument/2006/relationships/chart" Target="../charts/chart102.xml"/><Relationship Id="rId13" Type="http://schemas.openxmlformats.org/officeDocument/2006/relationships/chart" Target="../charts/chart101.xml"/><Relationship Id="rId12" Type="http://schemas.openxmlformats.org/officeDocument/2006/relationships/chart" Target="../charts/chart100.xml"/><Relationship Id="rId11" Type="http://schemas.openxmlformats.org/officeDocument/2006/relationships/chart" Target="../charts/chart99.xml"/><Relationship Id="rId10" Type="http://schemas.openxmlformats.org/officeDocument/2006/relationships/chart" Target="../charts/chart98.xml"/><Relationship Id="rId1" Type="http://schemas.openxmlformats.org/officeDocument/2006/relationships/chart" Target="../charts/chart89.xml"/></Relationships>
</file>

<file path=xl/drawings/_rels/drawing14.xml.rels><?xml version="1.0" encoding="UTF-8" standalone="yes"?>
<Relationships xmlns="http://schemas.openxmlformats.org/package/2006/relationships"><Relationship Id="rId9" Type="http://schemas.openxmlformats.org/officeDocument/2006/relationships/chart" Target="../charts/chart193.xml"/><Relationship Id="rId8" Type="http://schemas.openxmlformats.org/officeDocument/2006/relationships/chart" Target="../charts/chart192.xml"/><Relationship Id="rId7" Type="http://schemas.openxmlformats.org/officeDocument/2006/relationships/chart" Target="../charts/chart191.xml"/><Relationship Id="rId6" Type="http://schemas.openxmlformats.org/officeDocument/2006/relationships/chart" Target="../charts/chart190.xml"/><Relationship Id="rId5" Type="http://schemas.openxmlformats.org/officeDocument/2006/relationships/chart" Target="../charts/chart189.xml"/><Relationship Id="rId4" Type="http://schemas.openxmlformats.org/officeDocument/2006/relationships/chart" Target="../charts/chart188.xml"/><Relationship Id="rId3" Type="http://schemas.openxmlformats.org/officeDocument/2006/relationships/chart" Target="../charts/chart187.xml"/><Relationship Id="rId2" Type="http://schemas.openxmlformats.org/officeDocument/2006/relationships/chart" Target="../charts/chart186.xml"/><Relationship Id="rId12" Type="http://schemas.openxmlformats.org/officeDocument/2006/relationships/chart" Target="../charts/chart196.xml"/><Relationship Id="rId11" Type="http://schemas.openxmlformats.org/officeDocument/2006/relationships/chart" Target="../charts/chart195.xml"/><Relationship Id="rId10" Type="http://schemas.openxmlformats.org/officeDocument/2006/relationships/chart" Target="../charts/chart194.xml"/><Relationship Id="rId1" Type="http://schemas.openxmlformats.org/officeDocument/2006/relationships/chart" Target="../charts/chart185.xml"/></Relationships>
</file>

<file path=xl/drawings/_rels/drawing17.xml.rels><?xml version="1.0" encoding="UTF-8" standalone="yes"?>
<Relationships xmlns="http://schemas.openxmlformats.org/package/2006/relationships"><Relationship Id="rId9" Type="http://schemas.openxmlformats.org/officeDocument/2006/relationships/chart" Target="../charts/chart205.xml"/><Relationship Id="rId8" Type="http://schemas.openxmlformats.org/officeDocument/2006/relationships/chart" Target="../charts/chart204.xml"/><Relationship Id="rId7" Type="http://schemas.openxmlformats.org/officeDocument/2006/relationships/chart" Target="../charts/chart203.xml"/><Relationship Id="rId6" Type="http://schemas.openxmlformats.org/officeDocument/2006/relationships/chart" Target="../charts/chart202.xml"/><Relationship Id="rId5" Type="http://schemas.openxmlformats.org/officeDocument/2006/relationships/chart" Target="../charts/chart201.xml"/><Relationship Id="rId4" Type="http://schemas.openxmlformats.org/officeDocument/2006/relationships/chart" Target="../charts/chart200.xml"/><Relationship Id="rId3" Type="http://schemas.openxmlformats.org/officeDocument/2006/relationships/chart" Target="../charts/chart199.xml"/><Relationship Id="rId2" Type="http://schemas.openxmlformats.org/officeDocument/2006/relationships/chart" Target="../charts/chart198.xml"/><Relationship Id="rId10" Type="http://schemas.openxmlformats.org/officeDocument/2006/relationships/chart" Target="../charts/chart206.xml"/><Relationship Id="rId1" Type="http://schemas.openxmlformats.org/officeDocument/2006/relationships/chart" Target="../charts/chart19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chart" Target="../charts/chart12.xml"/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9" Type="http://schemas.openxmlformats.org/officeDocument/2006/relationships/chart" Target="../charts/chart23.xml"/><Relationship Id="rId8" Type="http://schemas.openxmlformats.org/officeDocument/2006/relationships/chart" Target="../charts/chart22.xml"/><Relationship Id="rId7" Type="http://schemas.openxmlformats.org/officeDocument/2006/relationships/chart" Target="../charts/chart21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Relationship Id="rId32" Type="http://schemas.openxmlformats.org/officeDocument/2006/relationships/chart" Target="../charts/chart46.xml"/><Relationship Id="rId31" Type="http://schemas.openxmlformats.org/officeDocument/2006/relationships/chart" Target="../charts/chart45.xml"/><Relationship Id="rId30" Type="http://schemas.openxmlformats.org/officeDocument/2006/relationships/chart" Target="../charts/chart44.xml"/><Relationship Id="rId3" Type="http://schemas.openxmlformats.org/officeDocument/2006/relationships/chart" Target="../charts/chart17.xml"/><Relationship Id="rId29" Type="http://schemas.openxmlformats.org/officeDocument/2006/relationships/chart" Target="../charts/chart43.xml"/><Relationship Id="rId28" Type="http://schemas.openxmlformats.org/officeDocument/2006/relationships/chart" Target="../charts/chart42.xml"/><Relationship Id="rId27" Type="http://schemas.openxmlformats.org/officeDocument/2006/relationships/chart" Target="../charts/chart41.xml"/><Relationship Id="rId26" Type="http://schemas.openxmlformats.org/officeDocument/2006/relationships/chart" Target="../charts/chart40.xml"/><Relationship Id="rId25" Type="http://schemas.openxmlformats.org/officeDocument/2006/relationships/chart" Target="../charts/chart39.xml"/><Relationship Id="rId24" Type="http://schemas.openxmlformats.org/officeDocument/2006/relationships/chart" Target="../charts/chart38.xml"/><Relationship Id="rId23" Type="http://schemas.openxmlformats.org/officeDocument/2006/relationships/chart" Target="../charts/chart37.xml"/><Relationship Id="rId22" Type="http://schemas.openxmlformats.org/officeDocument/2006/relationships/chart" Target="../charts/chart36.xml"/><Relationship Id="rId21" Type="http://schemas.openxmlformats.org/officeDocument/2006/relationships/chart" Target="../charts/chart35.xml"/><Relationship Id="rId20" Type="http://schemas.openxmlformats.org/officeDocument/2006/relationships/chart" Target="../charts/chart34.xml"/><Relationship Id="rId2" Type="http://schemas.openxmlformats.org/officeDocument/2006/relationships/chart" Target="../charts/chart16.xml"/><Relationship Id="rId19" Type="http://schemas.openxmlformats.org/officeDocument/2006/relationships/chart" Target="../charts/chart33.xml"/><Relationship Id="rId18" Type="http://schemas.openxmlformats.org/officeDocument/2006/relationships/chart" Target="../charts/chart32.xml"/><Relationship Id="rId17" Type="http://schemas.openxmlformats.org/officeDocument/2006/relationships/chart" Target="../charts/chart31.xml"/><Relationship Id="rId16" Type="http://schemas.openxmlformats.org/officeDocument/2006/relationships/chart" Target="../charts/chart30.xml"/><Relationship Id="rId15" Type="http://schemas.openxmlformats.org/officeDocument/2006/relationships/chart" Target="../charts/chart29.xml"/><Relationship Id="rId14" Type="http://schemas.openxmlformats.org/officeDocument/2006/relationships/chart" Target="../charts/chart28.xml"/><Relationship Id="rId13" Type="http://schemas.openxmlformats.org/officeDocument/2006/relationships/chart" Target="../charts/chart27.xml"/><Relationship Id="rId12" Type="http://schemas.openxmlformats.org/officeDocument/2006/relationships/chart" Target="../charts/chart26.xml"/><Relationship Id="rId11" Type="http://schemas.openxmlformats.org/officeDocument/2006/relationships/chart" Target="../charts/chart25.xml"/><Relationship Id="rId10" Type="http://schemas.openxmlformats.org/officeDocument/2006/relationships/chart" Target="../charts/chart24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9" Type="http://schemas.openxmlformats.org/officeDocument/2006/relationships/chart" Target="../charts/chart55.xml"/><Relationship Id="rId8" Type="http://schemas.openxmlformats.org/officeDocument/2006/relationships/chart" Target="../charts/chart54.xml"/><Relationship Id="rId7" Type="http://schemas.openxmlformats.org/officeDocument/2006/relationships/chart" Target="../charts/chart53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Relationship Id="rId34" Type="http://schemas.openxmlformats.org/officeDocument/2006/relationships/chart" Target="../charts/chart80.xml"/><Relationship Id="rId33" Type="http://schemas.openxmlformats.org/officeDocument/2006/relationships/chart" Target="../charts/chart79.xml"/><Relationship Id="rId32" Type="http://schemas.openxmlformats.org/officeDocument/2006/relationships/chart" Target="../charts/chart78.xml"/><Relationship Id="rId31" Type="http://schemas.openxmlformats.org/officeDocument/2006/relationships/chart" Target="../charts/chart77.xml"/><Relationship Id="rId30" Type="http://schemas.openxmlformats.org/officeDocument/2006/relationships/chart" Target="../charts/chart76.xml"/><Relationship Id="rId3" Type="http://schemas.openxmlformats.org/officeDocument/2006/relationships/chart" Target="../charts/chart49.xml"/><Relationship Id="rId29" Type="http://schemas.openxmlformats.org/officeDocument/2006/relationships/chart" Target="../charts/chart75.xml"/><Relationship Id="rId28" Type="http://schemas.openxmlformats.org/officeDocument/2006/relationships/chart" Target="../charts/chart74.xml"/><Relationship Id="rId27" Type="http://schemas.openxmlformats.org/officeDocument/2006/relationships/chart" Target="../charts/chart73.xml"/><Relationship Id="rId26" Type="http://schemas.openxmlformats.org/officeDocument/2006/relationships/chart" Target="../charts/chart72.xml"/><Relationship Id="rId25" Type="http://schemas.openxmlformats.org/officeDocument/2006/relationships/chart" Target="../charts/chart71.xml"/><Relationship Id="rId24" Type="http://schemas.openxmlformats.org/officeDocument/2006/relationships/chart" Target="../charts/chart70.xml"/><Relationship Id="rId23" Type="http://schemas.openxmlformats.org/officeDocument/2006/relationships/chart" Target="../charts/chart69.xml"/><Relationship Id="rId22" Type="http://schemas.openxmlformats.org/officeDocument/2006/relationships/chart" Target="../charts/chart68.xml"/><Relationship Id="rId21" Type="http://schemas.openxmlformats.org/officeDocument/2006/relationships/chart" Target="../charts/chart67.xml"/><Relationship Id="rId20" Type="http://schemas.openxmlformats.org/officeDocument/2006/relationships/chart" Target="../charts/chart66.xml"/><Relationship Id="rId2" Type="http://schemas.openxmlformats.org/officeDocument/2006/relationships/chart" Target="../charts/chart48.xml"/><Relationship Id="rId19" Type="http://schemas.openxmlformats.org/officeDocument/2006/relationships/chart" Target="../charts/chart65.xml"/><Relationship Id="rId18" Type="http://schemas.openxmlformats.org/officeDocument/2006/relationships/chart" Target="../charts/chart64.xml"/><Relationship Id="rId17" Type="http://schemas.openxmlformats.org/officeDocument/2006/relationships/chart" Target="../charts/chart63.xml"/><Relationship Id="rId16" Type="http://schemas.openxmlformats.org/officeDocument/2006/relationships/chart" Target="../charts/chart62.xml"/><Relationship Id="rId15" Type="http://schemas.openxmlformats.org/officeDocument/2006/relationships/chart" Target="../charts/chart61.xml"/><Relationship Id="rId14" Type="http://schemas.openxmlformats.org/officeDocument/2006/relationships/chart" Target="../charts/chart60.xml"/><Relationship Id="rId13" Type="http://schemas.openxmlformats.org/officeDocument/2006/relationships/chart" Target="../charts/chart59.xml"/><Relationship Id="rId12" Type="http://schemas.openxmlformats.org/officeDocument/2006/relationships/chart" Target="../charts/chart58.xml"/><Relationship Id="rId11" Type="http://schemas.openxmlformats.org/officeDocument/2006/relationships/chart" Target="../charts/chart57.xml"/><Relationship Id="rId10" Type="http://schemas.openxmlformats.org/officeDocument/2006/relationships/chart" Target="../charts/chart56.xml"/><Relationship Id="rId1" Type="http://schemas.openxmlformats.org/officeDocument/2006/relationships/chart" Target="../charts/chart47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91109</xdr:rowOff>
    </xdr:from>
    <xdr:to>
      <xdr:col>2</xdr:col>
      <xdr:colOff>737153</xdr:colOff>
      <xdr:row>8</xdr:row>
      <xdr:rowOff>107673</xdr:rowOff>
    </xdr:to>
    <xdr:graphicFrame>
      <xdr:nvGraphicFramePr>
        <xdr:cNvPr id="3" name="Chart 1"/>
        <xdr:cNvGraphicFramePr/>
      </xdr:nvGraphicFramePr>
      <xdr:xfrm>
        <a:off x="0" y="271780"/>
        <a:ext cx="2965450" cy="15309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82827</xdr:colOff>
      <xdr:row>8</xdr:row>
      <xdr:rowOff>132520</xdr:rowOff>
    </xdr:from>
    <xdr:to>
      <xdr:col>2</xdr:col>
      <xdr:colOff>737153</xdr:colOff>
      <xdr:row>15</xdr:row>
      <xdr:rowOff>57977</xdr:rowOff>
    </xdr:to>
    <xdr:graphicFrame>
      <xdr:nvGraphicFramePr>
        <xdr:cNvPr id="6" name="Chart 2"/>
        <xdr:cNvGraphicFramePr/>
      </xdr:nvGraphicFramePr>
      <xdr:xfrm>
        <a:off x="82550" y="1827530"/>
        <a:ext cx="2882900" cy="15259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17</xdr:row>
      <xdr:rowOff>16565</xdr:rowOff>
    </xdr:from>
    <xdr:to>
      <xdr:col>8</xdr:col>
      <xdr:colOff>8282</xdr:colOff>
      <xdr:row>25</xdr:row>
      <xdr:rowOff>9497</xdr:rowOff>
    </xdr:to>
    <xdr:graphicFrame>
      <xdr:nvGraphicFramePr>
        <xdr:cNvPr id="7" name="Chart 2"/>
        <xdr:cNvGraphicFramePr/>
      </xdr:nvGraphicFramePr>
      <xdr:xfrm>
        <a:off x="0" y="3750310"/>
        <a:ext cx="3018155" cy="16973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28673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28675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6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7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2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3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4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15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4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8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9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2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3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8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2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3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6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7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2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3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4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5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6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7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8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69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0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1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2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73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4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5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7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78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79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8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8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2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3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8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0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1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2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53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4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5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6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57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58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59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60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61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6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7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8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8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0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1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2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93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4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5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6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97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8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9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00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01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2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3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4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05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6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7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8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09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0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1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7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3" name="Chart 135"/>
        <xdr:cNvGraphicFramePr/>
      </xdr:nvGraphicFramePr>
      <xdr:xfrm>
        <a:off x="0" y="60261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4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5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6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17" name="Chart 135"/>
        <xdr:cNvGraphicFramePr/>
      </xdr:nvGraphicFramePr>
      <xdr:xfrm>
        <a:off x="0" y="3669030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8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9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20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21" name="Chart 135"/>
        <xdr:cNvGraphicFramePr/>
      </xdr:nvGraphicFramePr>
      <xdr:xfrm>
        <a:off x="0" y="5062855"/>
        <a:ext cx="372427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0</xdr:row>
      <xdr:rowOff>0</xdr:rowOff>
    </xdr:from>
    <xdr:ext cx="0" cy="172227"/>
    <xdr:sp>
      <xdr:nvSpPr>
        <xdr:cNvPr id="2" name="文本框 1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3" name="文本框 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" name="文本框 3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27" name="文本框 26"/>
        <xdr:cNvSpPr txBox="1"/>
      </xdr:nvSpPr>
      <xdr:spPr>
        <a:xfrm>
          <a:off x="428625" y="377825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29" name="文本框 28"/>
        <xdr:cNvSpPr txBox="1"/>
      </xdr:nvSpPr>
      <xdr:spPr>
        <a:xfrm>
          <a:off x="504825" y="392557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0" name="文本框 29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1" name="文本框 30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0" cy="172227"/>
    <xdr:sp>
      <xdr:nvSpPr>
        <xdr:cNvPr id="16" name="文本框 15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17" name="文本框 16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18" name="文本框 17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19" name="文本框 18"/>
        <xdr:cNvSpPr txBox="1"/>
      </xdr:nvSpPr>
      <xdr:spPr>
        <a:xfrm>
          <a:off x="428625" y="377825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20" name="文本框 19"/>
        <xdr:cNvSpPr txBox="1"/>
      </xdr:nvSpPr>
      <xdr:spPr>
        <a:xfrm>
          <a:off x="504825" y="392557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21" name="文本框 20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22" name="文本框 21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0" cy="172227"/>
    <xdr:sp>
      <xdr:nvSpPr>
        <xdr:cNvPr id="41" name="文本框 40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2" name="文本框 41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3" name="文本框 4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44" name="文本框 43"/>
        <xdr:cNvSpPr txBox="1"/>
      </xdr:nvSpPr>
      <xdr:spPr>
        <a:xfrm>
          <a:off x="428625" y="377825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45" name="文本框 44"/>
        <xdr:cNvSpPr txBox="1"/>
      </xdr:nvSpPr>
      <xdr:spPr>
        <a:xfrm>
          <a:off x="504825" y="392557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46" name="文本框 45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47" name="文本框 46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5</xdr:col>
      <xdr:colOff>0</xdr:colOff>
      <xdr:row>0</xdr:row>
      <xdr:rowOff>0</xdr:rowOff>
    </xdr:from>
    <xdr:ext cx="0" cy="172227"/>
    <xdr:sp>
      <xdr:nvSpPr>
        <xdr:cNvPr id="48" name="文本框 47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9" name="文本框 48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50" name="文本框 49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51" name="文本框 50"/>
        <xdr:cNvSpPr txBox="1"/>
      </xdr:nvSpPr>
      <xdr:spPr>
        <a:xfrm>
          <a:off x="428625" y="377825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52" name="文本框 51"/>
        <xdr:cNvSpPr txBox="1"/>
      </xdr:nvSpPr>
      <xdr:spPr>
        <a:xfrm>
          <a:off x="504825" y="392557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53" name="文本框 52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54" name="文本框 53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200" name="Tex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9" name="Tex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8" name="Text_19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7" name="Text_19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6" name="Text_19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5" name="Text_20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4" name="Text_19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3" name="Text_18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2" name="Text_17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1" name="Tex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90" name="Text_3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9" name="Tex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8" name="Text_1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7" name="Text_20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6" name="Text_19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5" name="Text_18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4" name="Text_17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3" name="Text_4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2" name="Text_3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1" name="Text_2_SpCnt_1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80" name="Text_1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9" name="Text_18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8" name="Text_20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7" name="Text_17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6" name="Text_4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5" name="Text_3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4" name="Text_2_SpCnt_2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3" name="Text_1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2" name="Text_20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1" name="Text_19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70" name="Text_18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9" name="Text_17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8" name="Text_4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7" name="Text_3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6" name="Text_2_SpCnt_3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5" name="Text_1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4" name="Text_18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3" name="Text_20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2" name="Text_17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1" name="Text_4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60" name="Text_3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9" name="Text_2_SpCnt_4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8" name="Text_1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7" name="Text_18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6" name="Text_20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5" name="Text_17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4" name="Text_2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76200</xdr:colOff>
      <xdr:row>21</xdr:row>
      <xdr:rowOff>133350</xdr:rowOff>
    </xdr:to>
    <xdr:sp>
      <xdr:nvSpPr>
        <xdr:cNvPr id="49153" name="Text_4_SpCnt_5"/>
        <xdr:cNvSpPr>
          <a:spLocks noChangeAspect="1" noChangeArrowheads="1"/>
        </xdr:cNvSpPr>
      </xdr:nvSpPr>
      <xdr:spPr>
        <a:xfrm>
          <a:off x="0" y="4398010"/>
          <a:ext cx="76200" cy="354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5</xdr:row>
      <xdr:rowOff>0</xdr:rowOff>
    </xdr:from>
    <xdr:to>
      <xdr:col>7</xdr:col>
      <xdr:colOff>133350</xdr:colOff>
      <xdr:row>16</xdr:row>
      <xdr:rowOff>19050</xdr:rowOff>
    </xdr:to>
    <xdr:graphicFrame>
      <xdr:nvGraphicFramePr>
        <xdr:cNvPr id="2" name="Chart 1"/>
        <xdr:cNvGraphicFramePr/>
      </xdr:nvGraphicFramePr>
      <xdr:xfrm>
        <a:off x="2257425" y="1085850"/>
        <a:ext cx="384810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>
      <xdr:nvGraphicFramePr>
        <xdr:cNvPr id="3" name="Chart 2"/>
        <xdr:cNvGraphicFramePr/>
      </xdr:nvGraphicFramePr>
      <xdr:xfrm>
        <a:off x="2324100" y="4217670"/>
        <a:ext cx="398145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60</xdr:row>
      <xdr:rowOff>92075</xdr:rowOff>
    </xdr:from>
    <xdr:to>
      <xdr:col>11</xdr:col>
      <xdr:colOff>523875</xdr:colOff>
      <xdr:row>72</xdr:row>
      <xdr:rowOff>133350</xdr:rowOff>
    </xdr:to>
    <xdr:graphicFrame>
      <xdr:nvGraphicFramePr>
        <xdr:cNvPr id="4" name="Chart 10"/>
        <xdr:cNvGraphicFramePr/>
      </xdr:nvGraphicFramePr>
      <xdr:xfrm>
        <a:off x="4733925" y="11615420"/>
        <a:ext cx="4505325" cy="2327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428625</xdr:colOff>
      <xdr:row>75</xdr:row>
      <xdr:rowOff>9525</xdr:rowOff>
    </xdr:from>
    <xdr:to>
      <xdr:col>10</xdr:col>
      <xdr:colOff>504825</xdr:colOff>
      <xdr:row>85</xdr:row>
      <xdr:rowOff>104775</xdr:rowOff>
    </xdr:to>
    <xdr:graphicFrame>
      <xdr:nvGraphicFramePr>
        <xdr:cNvPr id="5" name="Chart 10"/>
        <xdr:cNvGraphicFramePr/>
      </xdr:nvGraphicFramePr>
      <xdr:xfrm>
        <a:off x="4781550" y="14361795"/>
        <a:ext cx="3752850" cy="2019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647700</xdr:colOff>
      <xdr:row>33</xdr:row>
      <xdr:rowOff>142875</xdr:rowOff>
    </xdr:from>
    <xdr:to>
      <xdr:col>10</xdr:col>
      <xdr:colOff>104776</xdr:colOff>
      <xdr:row>45</xdr:row>
      <xdr:rowOff>47626</xdr:rowOff>
    </xdr:to>
    <xdr:graphicFrame>
      <xdr:nvGraphicFramePr>
        <xdr:cNvPr id="6" name="Chart 10"/>
        <xdr:cNvGraphicFramePr/>
      </xdr:nvGraphicFramePr>
      <xdr:xfrm>
        <a:off x="3629025" y="6551295"/>
        <a:ext cx="4505325" cy="21907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>
      <xdr:nvGraphicFramePr>
        <xdr:cNvPr id="8" name="Chart 10"/>
        <xdr:cNvGraphicFramePr/>
      </xdr:nvGraphicFramePr>
      <xdr:xfrm>
        <a:off x="3667125" y="8875395"/>
        <a:ext cx="450532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142874</xdr:colOff>
      <xdr:row>4</xdr:row>
      <xdr:rowOff>38101</xdr:rowOff>
    </xdr:from>
    <xdr:to>
      <xdr:col>20</xdr:col>
      <xdr:colOff>152399</xdr:colOff>
      <xdr:row>16</xdr:row>
      <xdr:rowOff>47625</xdr:rowOff>
    </xdr:to>
    <xdr:graphicFrame>
      <xdr:nvGraphicFramePr>
        <xdr:cNvPr id="9" name="图表 8"/>
        <xdr:cNvGraphicFramePr/>
      </xdr:nvGraphicFramePr>
      <xdr:xfrm>
        <a:off x="10915015" y="942975"/>
        <a:ext cx="41243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54</xdr:row>
      <xdr:rowOff>0</xdr:rowOff>
    </xdr:from>
    <xdr:to>
      <xdr:col>18</xdr:col>
      <xdr:colOff>133350</xdr:colOff>
      <xdr:row>65</xdr:row>
      <xdr:rowOff>19050</xdr:rowOff>
    </xdr:to>
    <xdr:graphicFrame>
      <xdr:nvGraphicFramePr>
        <xdr:cNvPr id="12" name="Chart 1"/>
        <xdr:cNvGraphicFramePr/>
      </xdr:nvGraphicFramePr>
      <xdr:xfrm>
        <a:off x="10086975" y="10437495"/>
        <a:ext cx="3562350" cy="20478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661035</xdr:colOff>
      <xdr:row>70</xdr:row>
      <xdr:rowOff>139065</xdr:rowOff>
    </xdr:from>
    <xdr:to>
      <xdr:col>20</xdr:col>
      <xdr:colOff>241935</xdr:colOff>
      <xdr:row>81</xdr:row>
      <xdr:rowOff>175260</xdr:rowOff>
    </xdr:to>
    <xdr:graphicFrame>
      <xdr:nvGraphicFramePr>
        <xdr:cNvPr id="14" name="Chart 2"/>
        <xdr:cNvGraphicFramePr/>
      </xdr:nvGraphicFramePr>
      <xdr:xfrm>
        <a:off x="11433810" y="13586460"/>
        <a:ext cx="3695700" cy="21221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104775</xdr:colOff>
      <xdr:row>85</xdr:row>
      <xdr:rowOff>133350</xdr:rowOff>
    </xdr:from>
    <xdr:to>
      <xdr:col>18</xdr:col>
      <xdr:colOff>621665</xdr:colOff>
      <xdr:row>97</xdr:row>
      <xdr:rowOff>38100</xdr:rowOff>
    </xdr:to>
    <xdr:graphicFrame>
      <xdr:nvGraphicFramePr>
        <xdr:cNvPr id="15" name="Chart 2"/>
        <xdr:cNvGraphicFramePr/>
      </xdr:nvGraphicFramePr>
      <xdr:xfrm>
        <a:off x="10191750" y="16409670"/>
        <a:ext cx="3945890" cy="20764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266700</xdr:colOff>
      <xdr:row>93</xdr:row>
      <xdr:rowOff>38100</xdr:rowOff>
    </xdr:from>
    <xdr:to>
      <xdr:col>4</xdr:col>
      <xdr:colOff>545465</xdr:colOff>
      <xdr:row>103</xdr:row>
      <xdr:rowOff>151130</xdr:rowOff>
    </xdr:to>
    <xdr:graphicFrame>
      <xdr:nvGraphicFramePr>
        <xdr:cNvPr id="19" name="Chart 2"/>
        <xdr:cNvGraphicFramePr/>
      </xdr:nvGraphicFramePr>
      <xdr:xfrm>
        <a:off x="266700" y="17762220"/>
        <a:ext cx="3945890" cy="19227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381000</xdr:colOff>
      <xdr:row>21</xdr:row>
      <xdr:rowOff>9525</xdr:rowOff>
    </xdr:from>
    <xdr:to>
      <xdr:col>19</xdr:col>
      <xdr:colOff>466725</xdr:colOff>
      <xdr:row>34</xdr:row>
      <xdr:rowOff>9525</xdr:rowOff>
    </xdr:to>
    <xdr:graphicFrame>
      <xdr:nvGraphicFramePr>
        <xdr:cNvPr id="21" name="图表 20"/>
        <xdr:cNvGraphicFramePr/>
      </xdr:nvGraphicFramePr>
      <xdr:xfrm>
        <a:off x="10467975" y="4246245"/>
        <a:ext cx="4200525" cy="2352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>
      <xdr:nvGraphicFramePr>
        <xdr:cNvPr id="3" name="Chart 2"/>
        <xdr:cNvGraphicFramePr/>
      </xdr:nvGraphicFramePr>
      <xdr:xfrm>
        <a:off x="1476375" y="3962400"/>
        <a:ext cx="369570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60</xdr:row>
      <xdr:rowOff>171448</xdr:rowOff>
    </xdr:from>
    <xdr:to>
      <xdr:col>11</xdr:col>
      <xdr:colOff>266700</xdr:colOff>
      <xdr:row>74</xdr:row>
      <xdr:rowOff>38099</xdr:rowOff>
    </xdr:to>
    <xdr:graphicFrame>
      <xdr:nvGraphicFramePr>
        <xdr:cNvPr id="4" name="Chart 10"/>
        <xdr:cNvGraphicFramePr/>
      </xdr:nvGraphicFramePr>
      <xdr:xfrm>
        <a:off x="3638550" y="11438890"/>
        <a:ext cx="4210050" cy="2438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74</xdr:row>
      <xdr:rowOff>9525</xdr:rowOff>
    </xdr:from>
    <xdr:to>
      <xdr:col>10</xdr:col>
      <xdr:colOff>504825</xdr:colOff>
      <xdr:row>84</xdr:row>
      <xdr:rowOff>104775</xdr:rowOff>
    </xdr:to>
    <xdr:graphicFrame>
      <xdr:nvGraphicFramePr>
        <xdr:cNvPr id="5" name="Chart 10"/>
        <xdr:cNvGraphicFramePr/>
      </xdr:nvGraphicFramePr>
      <xdr:xfrm>
        <a:off x="3895725" y="13849350"/>
        <a:ext cx="3505200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142873</xdr:colOff>
      <xdr:row>27</xdr:row>
      <xdr:rowOff>161925</xdr:rowOff>
    </xdr:from>
    <xdr:to>
      <xdr:col>10</xdr:col>
      <xdr:colOff>180975</xdr:colOff>
      <xdr:row>46</xdr:row>
      <xdr:rowOff>47625</xdr:rowOff>
    </xdr:to>
    <xdr:graphicFrame>
      <xdr:nvGraphicFramePr>
        <xdr:cNvPr id="6" name="Chart 10"/>
        <xdr:cNvGraphicFramePr/>
      </xdr:nvGraphicFramePr>
      <xdr:xfrm>
        <a:off x="2237740" y="5229225"/>
        <a:ext cx="4839335" cy="3438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171449</xdr:colOff>
      <xdr:row>36</xdr:row>
      <xdr:rowOff>114300</xdr:rowOff>
    </xdr:from>
    <xdr:to>
      <xdr:col>18</xdr:col>
      <xdr:colOff>381000</xdr:colOff>
      <xdr:row>48</xdr:row>
      <xdr:rowOff>95250</xdr:rowOff>
    </xdr:to>
    <xdr:graphicFrame>
      <xdr:nvGraphicFramePr>
        <xdr:cNvPr id="7" name="Chart 2"/>
        <xdr:cNvGraphicFramePr/>
      </xdr:nvGraphicFramePr>
      <xdr:xfrm>
        <a:off x="9124315" y="6848475"/>
        <a:ext cx="3639185" cy="2266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>
      <xdr:nvGraphicFramePr>
        <xdr:cNvPr id="8" name="Chart 10"/>
        <xdr:cNvGraphicFramePr/>
      </xdr:nvGraphicFramePr>
      <xdr:xfrm>
        <a:off x="2781300" y="8620125"/>
        <a:ext cx="425767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381000</xdr:colOff>
      <xdr:row>59</xdr:row>
      <xdr:rowOff>157162</xdr:rowOff>
    </xdr:from>
    <xdr:to>
      <xdr:col>20</xdr:col>
      <xdr:colOff>152400</xdr:colOff>
      <xdr:row>69</xdr:row>
      <xdr:rowOff>171450</xdr:rowOff>
    </xdr:to>
    <xdr:graphicFrame>
      <xdr:nvGraphicFramePr>
        <xdr:cNvPr id="10" name="图表 9"/>
        <xdr:cNvGraphicFramePr/>
      </xdr:nvGraphicFramePr>
      <xdr:xfrm>
        <a:off x="9334500" y="11243945"/>
        <a:ext cx="4572000" cy="18624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7</xdr:col>
      <xdr:colOff>639857</xdr:colOff>
      <xdr:row>16</xdr:row>
      <xdr:rowOff>160244</xdr:rowOff>
    </xdr:to>
    <xdr:graphicFrame>
      <xdr:nvGraphicFramePr>
        <xdr:cNvPr id="12" name="Chart 1"/>
        <xdr:cNvGraphicFramePr/>
      </xdr:nvGraphicFramePr>
      <xdr:xfrm>
        <a:off x="1409700" y="1085850"/>
        <a:ext cx="4068445" cy="21507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219075</xdr:colOff>
      <xdr:row>31</xdr:row>
      <xdr:rowOff>47625</xdr:rowOff>
    </xdr:from>
    <xdr:to>
      <xdr:col>10</xdr:col>
      <xdr:colOff>428625</xdr:colOff>
      <xdr:row>32</xdr:row>
      <xdr:rowOff>95250</xdr:rowOff>
    </xdr:to>
    <xdr:sp>
      <xdr:nvSpPr>
        <xdr:cNvPr id="13" name="文本框 12"/>
        <xdr:cNvSpPr txBox="1"/>
      </xdr:nvSpPr>
      <xdr:spPr>
        <a:xfrm>
          <a:off x="6429375" y="5838825"/>
          <a:ext cx="89535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CN" sz="1000"/>
            <a:t>2188.26</a:t>
          </a:r>
          <a:endParaRPr lang="zh-CN" altLang="en-US" sz="1000"/>
        </a:p>
      </xdr:txBody>
    </xdr:sp>
    <xdr:clientData/>
  </xdr:twoCellAnchor>
  <xdr:twoCellAnchor>
    <xdr:from>
      <xdr:col>12</xdr:col>
      <xdr:colOff>142874</xdr:colOff>
      <xdr:row>77</xdr:row>
      <xdr:rowOff>38101</xdr:rowOff>
    </xdr:from>
    <xdr:to>
      <xdr:col>18</xdr:col>
      <xdr:colOff>152399</xdr:colOff>
      <xdr:row>89</xdr:row>
      <xdr:rowOff>47625</xdr:rowOff>
    </xdr:to>
    <xdr:graphicFrame>
      <xdr:nvGraphicFramePr>
        <xdr:cNvPr id="17" name="图表 16"/>
        <xdr:cNvGraphicFramePr/>
      </xdr:nvGraphicFramePr>
      <xdr:xfrm>
        <a:off x="8409940" y="14639925"/>
        <a:ext cx="4124325" cy="2257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9525</xdr:colOff>
      <xdr:row>5</xdr:row>
      <xdr:rowOff>28575</xdr:rowOff>
    </xdr:from>
    <xdr:to>
      <xdr:col>20</xdr:col>
      <xdr:colOff>95250</xdr:colOff>
      <xdr:row>17</xdr:row>
      <xdr:rowOff>38100</xdr:rowOff>
    </xdr:to>
    <xdr:graphicFrame>
      <xdr:nvGraphicFramePr>
        <xdr:cNvPr id="18" name="图表 17"/>
        <xdr:cNvGraphicFramePr/>
      </xdr:nvGraphicFramePr>
      <xdr:xfrm>
        <a:off x="9648825" y="1114425"/>
        <a:ext cx="42005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33130</xdr:colOff>
      <xdr:row>1</xdr:row>
      <xdr:rowOff>8282</xdr:rowOff>
    </xdr:from>
    <xdr:to>
      <xdr:col>8</xdr:col>
      <xdr:colOff>13485</xdr:colOff>
      <xdr:row>9</xdr:row>
      <xdr:rowOff>115957</xdr:rowOff>
    </xdr:to>
    <xdr:graphicFrame>
      <xdr:nvGraphicFramePr>
        <xdr:cNvPr id="4" name="图表 3"/>
        <xdr:cNvGraphicFramePr/>
      </xdr:nvGraphicFramePr>
      <xdr:xfrm>
        <a:off x="33020" y="189230"/>
        <a:ext cx="2980690" cy="18408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10</xdr:row>
      <xdr:rowOff>165652</xdr:rowOff>
    </xdr:from>
    <xdr:to>
      <xdr:col>2</xdr:col>
      <xdr:colOff>687457</xdr:colOff>
      <xdr:row>19</xdr:row>
      <xdr:rowOff>24848</xdr:rowOff>
    </xdr:to>
    <xdr:graphicFrame>
      <xdr:nvGraphicFramePr>
        <xdr:cNvPr id="6" name="图表 5"/>
        <xdr:cNvGraphicFramePr/>
      </xdr:nvGraphicFramePr>
      <xdr:xfrm>
        <a:off x="0" y="2298700"/>
        <a:ext cx="2915920" cy="18980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0.29476</cdr:x>
      <cdr:y>0.07502</cdr:y>
    </cdr:from>
    <cdr:to>
      <cdr:x>0.87809</cdr:x>
      <cdr:y>0.20037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878205" y="102235"/>
          <a:ext cx="1737995" cy="17081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800">
              <a:latin typeface="+mn-ea"/>
              <a:ea typeface="+mn-ea"/>
            </a:rPr>
            <a:t>一般公共预算收累计入增长（</a:t>
          </a:r>
          <a:r>
            <a:rPr lang="en-US" altLang="zh-CN" sz="800">
              <a:latin typeface="+mn-ea"/>
              <a:ea typeface="+mn-ea"/>
            </a:rPr>
            <a:t>%</a:t>
          </a:r>
          <a:r>
            <a:rPr lang="zh-CN" altLang="en-US" sz="800">
              <a:latin typeface="+mn-ea"/>
              <a:ea typeface="+mn-ea"/>
            </a:rPr>
            <a:t>）</a:t>
          </a:r>
          <a:endParaRPr lang="zh-CN" altLang="en-US" sz="800">
            <a:latin typeface="+mn-ea"/>
            <a:ea typeface="+mn-ea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0.88669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788947" y="61379"/>
          <a:ext cx="1803509" cy="232898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800">
              <a:latin typeface="+mn-lt"/>
              <a:ea typeface="+mn-ea"/>
              <a:cs typeface="+mn-cs"/>
            </a:rPr>
            <a:t>一般公共预算</a:t>
          </a:r>
          <a:r>
            <a:rPr lang="zh-CN" altLang="en-US" sz="800">
              <a:latin typeface="+mn-ea"/>
              <a:ea typeface="+mn-ea"/>
              <a:cs typeface="+mn-cs"/>
            </a:rPr>
            <a:t>支出累计</a:t>
          </a:r>
          <a:r>
            <a:rPr lang="zh-CN" altLang="en-US" sz="800"/>
            <a:t>增长</a:t>
          </a:r>
          <a:r>
            <a:rPr lang="zh-CN" altLang="en-US" sz="1100"/>
            <a:t>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25</xdr:row>
      <xdr:rowOff>180974</xdr:rowOff>
    </xdr:from>
    <xdr:to>
      <xdr:col>5</xdr:col>
      <xdr:colOff>85725</xdr:colOff>
      <xdr:row>36</xdr:row>
      <xdr:rowOff>76200</xdr:rowOff>
    </xdr:to>
    <xdr:graphicFrame>
      <xdr:nvGraphicFramePr>
        <xdr:cNvPr id="7" name="Chart 2"/>
        <xdr:cNvGraphicFramePr/>
      </xdr:nvGraphicFramePr>
      <xdr:xfrm>
        <a:off x="0" y="4704715"/>
        <a:ext cx="3514725" cy="18865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13</xdr:row>
      <xdr:rowOff>69631</xdr:rowOff>
    </xdr:from>
    <xdr:to>
      <xdr:col>5</xdr:col>
      <xdr:colOff>279838</xdr:colOff>
      <xdr:row>24</xdr:row>
      <xdr:rowOff>165603</xdr:rowOff>
    </xdr:to>
    <xdr:graphicFrame>
      <xdr:nvGraphicFramePr>
        <xdr:cNvPr id="8" name="Chart 2"/>
        <xdr:cNvGraphicFramePr/>
      </xdr:nvGraphicFramePr>
      <xdr:xfrm>
        <a:off x="0" y="2421890"/>
        <a:ext cx="3708400" cy="20866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0</xdr:row>
      <xdr:rowOff>95250</xdr:rowOff>
    </xdr:from>
    <xdr:to>
      <xdr:col>5</xdr:col>
      <xdr:colOff>190500</xdr:colOff>
      <xdr:row>11</xdr:row>
      <xdr:rowOff>161925</xdr:rowOff>
    </xdr:to>
    <xdr:graphicFrame>
      <xdr:nvGraphicFramePr>
        <xdr:cNvPr id="6" name="Chart 1"/>
        <xdr:cNvGraphicFramePr/>
      </xdr:nvGraphicFramePr>
      <xdr:xfrm>
        <a:off x="57150" y="95250"/>
        <a:ext cx="3562350" cy="205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2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3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4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5" name="Chart 10"/>
        <xdr:cNvGraphicFramePr/>
      </xdr:nvGraphicFramePr>
      <xdr:xfrm>
        <a:off x="76200" y="0"/>
        <a:ext cx="5581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>
      <xdr:nvGraphicFramePr>
        <xdr:cNvPr id="2" name="Chart 135"/>
        <xdr:cNvGraphicFramePr/>
      </xdr:nvGraphicFramePr>
      <xdr:xfrm>
        <a:off x="635" y="314325"/>
        <a:ext cx="26289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>
      <xdr:nvGraphicFramePr>
        <xdr:cNvPr id="3" name="Chart 135"/>
        <xdr:cNvGraphicFramePr/>
      </xdr:nvGraphicFramePr>
      <xdr:xfrm>
        <a:off x="635" y="314325"/>
        <a:ext cx="26289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65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6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7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68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69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0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1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2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73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4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5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76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7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8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9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80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8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9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0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21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22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3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4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25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26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7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8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29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30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31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32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33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" name="Chart 2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4" name="Chart 3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5" name="Chart 4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7" name="Chart 135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8" name="Chart 7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9" name="Chart 8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1" name="Chart 10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2" name="Chart 11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6" name="Chart 2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7" name="Chart 3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8" name="Chart 4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0" name="Chart 135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1" name="Chart 7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2" name="Chart 8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4" name="Chart 10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5" name="Chart 11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2</xdr:col>
      <xdr:colOff>391160</xdr:colOff>
      <xdr:row>1</xdr:row>
      <xdr:rowOff>144145</xdr:rowOff>
    </xdr:to>
    <xdr:graphicFrame>
      <xdr:nvGraphicFramePr>
        <xdr:cNvPr id="26" name="Chart 135"/>
        <xdr:cNvGraphicFramePr/>
      </xdr:nvGraphicFramePr>
      <xdr:xfrm>
        <a:off x="635" y="315595"/>
        <a:ext cx="2219325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9" name="Chart 2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3" name="Chart 3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7" name="Chart 4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8" name="Chart 135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9" name="Chart 7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0" name="Chart 8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1" name="Chart 10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2" name="Chart 11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3" name="Chart 2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4" name="Chart 3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5" name="Chart 4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6" name="Chart 135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7" name="Chart 7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8" name="Chart 8"/>
        <xdr:cNvGraphicFramePr/>
      </xdr:nvGraphicFramePr>
      <xdr:xfrm>
        <a:off x="0" y="4001135"/>
        <a:ext cx="27813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39" name="Chart 10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40" name="Chart 11"/>
        <xdr:cNvGraphicFramePr/>
      </xdr:nvGraphicFramePr>
      <xdr:xfrm>
        <a:off x="36576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2</xdr:col>
      <xdr:colOff>391160</xdr:colOff>
      <xdr:row>1</xdr:row>
      <xdr:rowOff>144145</xdr:rowOff>
    </xdr:to>
    <xdr:graphicFrame>
      <xdr:nvGraphicFramePr>
        <xdr:cNvPr id="41" name="Chart 135"/>
        <xdr:cNvGraphicFramePr/>
      </xdr:nvGraphicFramePr>
      <xdr:xfrm>
        <a:off x="635" y="315595"/>
        <a:ext cx="2219325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&#24180;1-10&#26376;&#35268;&#27169;&#20197;&#19978;&#26381;&#21153;&#19994;&#27719;&#24635;(&#35780;&#20272;&#25968;)%2012.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2&#36130;&#25919;&#25968;&#25454;\(&#36149;&#23433;&#12289;&#21452;&#40857;&#21333;&#21015;)&#36149;&#38451;&#24066;&#19968;&#33324;&#20844;&#20849;&#39044;&#31639;&#25910;&#20837;&#23436;&#25104;&#24773;&#20917;&#20998;&#32423;&#20998;&#26512;&#34920;-11&#26376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&#24180;11&#26376;&#21830;&#36152;&#32508;&#21512;&#65288;&#36755;&#20986;&#29256;&#6528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1&#36149;&#38451;&#24066;&#25307;&#21830;&#24341;&#36164;&#30446;&#26631;&#23436;&#25104;&#24773;&#20917;&#34920;&#65288;&#25237;&#20419;&#23616;&#65289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1&#36149;&#38451;&#24066;&#22806;&#36164;&#25968;&#25454;&#65288;&#21830;&#21153;&#65289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5843;&#26597;&#38431;\2022&#24180;11&#26376;&#20027;&#35201;&#20215;&#26684;&#25351;&#25968;&#65288;&#32479;&#35745;&#26376;&#25253;&#65289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2&#36130;&#25919;&#25968;&#25454;%20#\&#36149;&#38451;&#24066;&#36130;&#25919;&#25910;&#20837;&#23436;&#25104;&#24773;&#20917;&#20998;&#26512;&#34920;-11&#26376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2&#36130;&#25919;&#25968;&#25454;%20#\&#36149;&#38451;&#24066;&#36130;&#25919;&#25903;&#20986;&#23436;&#25104;&#24773;&#20917;&#20998;&#26512;&#34920;-11&#26376;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2&#36130;&#25919;&#25968;&#25454;%20#\(&#36149;&#23433;&#12289;&#21452;&#40857;&#21333;&#21015;)&#36149;&#38451;&#24066;&#19968;&#33324;&#20844;&#20849;&#39044;&#31639;&#25910;&#20837;&#23436;&#25104;&#24773;&#20917;&#20998;&#32423;&#20998;&#26512;&#34920;-11&#26376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2&#36130;&#25919;&#25968;&#25454;%20#\&#65288;&#36149;&#23433;&#12289;&#21452;&#40857;&#21333;&#21015;&#65289;&#36149;&#38451;&#24066;&#19968;&#33324;&#20844;&#20849;&#39044;&#31639;&#25903;&#20986;&#23436;&#25104;&#24773;&#20917;&#20998;&#32423;&#20998;&#26512;&#34920;-11&#26376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&#24180;1-11&#26376;&#25237;&#36164;&#22788;&#36164;&#26009;&#27719;&#2463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.11&#24037;&#19994;\2022&#24180;1-11&#26376;&#36149;&#38451;&#24066;&#35268;&#27169;&#20197;&#19978;&#24037;&#19994;&#29983;&#20135;&#27719;&#24635;&#34920;(&#22522;&#26412;&#24773;&#20917;)(&#36149;&#38451;&#24066;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.11&#24037;&#19994;\2022&#24180;1-11&#26376;&#20998;&#21306;&#21439;(&#22320;&#22495;&#21475;&#24452;)&#35780;&#20272;&#36895;&#2423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.11&#24037;&#19994;\2022&#24180;1-11&#26376;&#36149;&#38451;&#24066;&#35268;&#27169;&#20197;&#19978;&#24037;&#19994;&#20998;&#21306;&#21439;&#20135;&#38144;&#29575;&#24773;&#20917;&#21464;&#21160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&#24180;1-11&#26376;&#36149;&#24030;&#30465;&#20998;&#22320;&#21306;&#36827;&#20986;&#21475;.x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0&#26376;\&#19987;&#19994;\2022&#24180;&#36149;&#38451;&#24066;&#32852;&#32593;&#30452;&#25253;&#35843;&#26597;&#21333;&#20301;10&#26376;&#26376;&#25253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&#24180;11&#26376;&#32852;&#32593;&#30452;&#25253;&#21333;&#20301;&#25968;(&#26222;&#26597;&#20013;&#24515;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&#24180;1-11&#26376;&#22266;&#23450;&#36164;&#20135;&#25163;&#20876;&#65288;500&#19975;&#20803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.11&#24037;&#19994;\&#20027;&#35201;&#24037;&#19994;&#34892;&#19994;&#20135;&#38144;&#29575;(2022&#24180;1-11&#26376;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&#24180;1-11&#26376;&#22266;&#23450;&#36164;&#20135;&#25163;&#20876;&#65288;500&#19975;&#20803;&#65289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&#24180;11&#26376;&#32852;&#32593;&#30452;&#25253;&#21333;&#20301;&#25968;(&#26222;&#26597;&#20013;&#24515;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0&#26376;\&#19987;&#19994;\2022&#24180;&#36149;&#38451;&#24066;&#32852;&#32593;&#30452;&#25253;&#35843;&#26597;&#21333;&#20301;10&#26376;&#26376;&#2525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.11&#24037;&#19994;\2022&#24180;1-11&#26376;&#36149;&#38451;&#24066;&#35268;&#27169;&#20197;&#19978;&#24037;&#19994;&#29983;&#20135;&#27719;&#24635;&#34920;(&#34892;&#19994;&#22823;&#31867;)(&#36149;&#38451;&#24066;)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37096;&#38376;\2022.11&#31246;&#21153;&#25968;&#25454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&#24180;11&#26376;&#21830;&#36152;&#32508;&#21512;&#65288;&#36755;&#20986;&#29256;&#65289;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37096;&#38376;\2022.11&#36149;&#38451;&#24066;&#22806;&#36164;&#25968;&#25454;&#65288;&#21830;&#21153;&#65289;%20#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37096;&#38376;\2022.11&#36149;&#38451;&#24066;&#25307;&#21830;&#24341;&#36164;&#30446;&#26631;&#23436;&#25104;&#24773;&#20917;&#34920;&#65288;&#25237;&#20419;&#23616;&#65289;%20#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.11&#24037;&#19994;\2022&#24180;1&#8212;11&#26376;&#36149;&#38451;&#24066;&#35268;&#27169;&#20197;&#19978;&#24037;&#19994;&#20027;&#35201;&#32463;&#27982;&#25351;&#26631;&#27719;&#24635;(&#20027;&#35201;&#20998;&#32452;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.11&#24037;&#19994;\2022&#24180;1-11&#26376;&#36149;&#38451;&#24066;&#35268;&#27169;&#20197;&#19978;&#24037;&#19994;&#20986;&#21475;&#20132;&#36135;&#20540;&#27719;&#24635;&#34920;(&#36149;&#38451;&#24066;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&#24180;11&#26376;&#12298;&#36149;&#24030;&#32479;&#35745;&#26376;&#25253;&#12299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37096;&#38376;\2022&#24180;11&#26376;&#20840;&#30465;&#26426;&#22330;&#23458;&#12289;&#36135;&#36816;&#36755;&#37327;&#32479;&#35745;&#34920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1.8&#26376;&#25253;\2022&#26376;&#25253;\11&#26376;\&#19987;&#19994;\2022&#24180;1-11&#26376;&#36149;&#38451;&#35201;&#24773;-&#24037;&#19994;&#33021;&#28304;&#29983;&#20135;&#28040;&#36153;&#24773;&#20917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1&#36149;&#38451;&#24066;&#24066;&#22330;&#20027;&#20307;&#20449;&#24687;&#32479;&#35745;&#65288;&#24066;&#22330;&#30417;&#31649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.11&#24037;&#19994;\2022&#24180;1-11&#26376;&#36149;&#38451;&#24066;1+7+1&#20135;&#19994;&#29983;&#20135;&#24773;&#20917;&#65288;&#24037;&#19994;&#37096;&#20998;&#652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19987;&#19994;\2022.11&#24037;&#19994;\2022&#24180;1-11&#26376;&#36149;&#38451;&#24066;&#35268;&#27169;&#20197;&#19978;&#24037;&#19994;&#29983;&#20135;&#27719;&#24635;&#34920;(&#22522;&#26412;&#24773;&#20917;)(&#36149;&#38451;&#24066;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1&#20154;&#34892;&#25968;&#2545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1&#22478;&#20065;&#20302;&#20445;&#32479;&#35745;&#25968;&#65288;&#27665;&#25919;&#23616;&#65289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zc\Desktop\&#32508;&#21512;&#22788;\&#65288;&#26376;&#20013;&#19979;&#26092;&#65289;&#32463;&#27982;&#36816;&#34892;&#26376;&#25253;\2022&#26376;&#25253;\11&#26376;\&#37096;&#38376;\2022.11&#31038;&#20250;&#20445;&#3850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评估数"/>
      <sheetName val="行业汇总"/>
      <sheetName val="全部规上分区县汇总表"/>
      <sheetName val="对外提供"/>
      <sheetName val="互联网、软件服务业"/>
      <sheetName val="信息传输"/>
    </sheetNames>
    <sheetDataSet>
      <sheetData sheetId="0"/>
      <sheetData sheetId="1"/>
      <sheetData sheetId="2"/>
      <sheetData sheetId="3"/>
      <sheetData sheetId="4">
        <row r="3">
          <cell r="B3">
            <v>141</v>
          </cell>
        </row>
        <row r="3">
          <cell r="E3">
            <v>126.858117461783</v>
          </cell>
        </row>
        <row r="4">
          <cell r="B4">
            <v>36</v>
          </cell>
        </row>
        <row r="4">
          <cell r="E4">
            <v>183.945871848977</v>
          </cell>
        </row>
        <row r="10">
          <cell r="B10">
            <v>105</v>
          </cell>
        </row>
        <row r="10">
          <cell r="E10">
            <v>-5.65655569693082</v>
          </cell>
        </row>
      </sheetData>
      <sheetData sheetId="5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ZHJ-M033_202010"/>
    </sheetNames>
    <sheetDataSet>
      <sheetData sheetId="0">
        <row r="26">
          <cell r="B26">
            <v>7552055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E404  限上社会消费品零售总额"/>
      <sheetName val="E401  限上批发和零售业商品销售情况"/>
      <sheetName val="S401  限上住宿业和餐饮业经营情况"/>
      <sheetName val="E403-1  限上企业(单位)商品零售类值表(月度)"/>
      <sheetName val="ES401  限上各行业销售额、营业额分月增速"/>
      <sheetName val="QE404贵阳市分区（市县）园区限上消费品零售总额"/>
      <sheetName val="QE40151贵阳市分区（市县）园区批发业商品销售情况"/>
      <sheetName val="QE40152贵阳市分区（市县）园区零售业商品销售情况"/>
      <sheetName val="QS401贵阳市分区（市县）园区住宿餐饮业营业情况"/>
      <sheetName val="Sheet1"/>
    </sheetNames>
    <sheetDataSet>
      <sheetData sheetId="0">
        <row r="8">
          <cell r="H8">
            <v>-6.1</v>
          </cell>
        </row>
        <row r="9">
          <cell r="H9">
            <v>-7.8</v>
          </cell>
        </row>
        <row r="10">
          <cell r="H10">
            <v>-25.8</v>
          </cell>
        </row>
        <row r="12">
          <cell r="H12">
            <v>-4.7</v>
          </cell>
        </row>
        <row r="13">
          <cell r="H13">
            <v>-6.4</v>
          </cell>
        </row>
        <row r="15">
          <cell r="D15">
            <v>486046.3</v>
          </cell>
        </row>
        <row r="15">
          <cell r="H15">
            <v>-7.4</v>
          </cell>
        </row>
        <row r="16">
          <cell r="D16">
            <v>8443543.2</v>
          </cell>
        </row>
        <row r="16">
          <cell r="H16">
            <v>-6.4</v>
          </cell>
        </row>
        <row r="17">
          <cell r="D17">
            <v>70904.4</v>
          </cell>
        </row>
        <row r="17">
          <cell r="H17">
            <v>-8.2</v>
          </cell>
        </row>
        <row r="18">
          <cell r="D18">
            <v>295177.3</v>
          </cell>
        </row>
        <row r="18">
          <cell r="H18">
            <v>-2.6</v>
          </cell>
        </row>
      </sheetData>
      <sheetData sheetId="1"/>
      <sheetData sheetId="2"/>
      <sheetData sheetId="3"/>
      <sheetData sheetId="4"/>
      <sheetData sheetId="5">
        <row r="7">
          <cell r="D7">
            <v>2815175.3</v>
          </cell>
        </row>
        <row r="7">
          <cell r="H7">
            <v>-2.7</v>
          </cell>
        </row>
        <row r="8">
          <cell r="D8">
            <v>2040778.6</v>
          </cell>
        </row>
        <row r="8">
          <cell r="H8">
            <v>-18.5</v>
          </cell>
        </row>
        <row r="9">
          <cell r="D9">
            <v>1321708.3</v>
          </cell>
        </row>
        <row r="9">
          <cell r="H9">
            <v>-14</v>
          </cell>
        </row>
        <row r="10">
          <cell r="D10">
            <v>114434</v>
          </cell>
        </row>
        <row r="10">
          <cell r="H10">
            <v>-8.3</v>
          </cell>
        </row>
        <row r="11">
          <cell r="D11">
            <v>333097.3</v>
          </cell>
        </row>
        <row r="11">
          <cell r="H11">
            <v>-3.7</v>
          </cell>
        </row>
        <row r="12">
          <cell r="D12">
            <v>2361585</v>
          </cell>
        </row>
        <row r="12">
          <cell r="H12">
            <v>7.8</v>
          </cell>
        </row>
        <row r="13">
          <cell r="D13">
            <v>22813.1</v>
          </cell>
        </row>
        <row r="13">
          <cell r="H13">
            <v>-8.6</v>
          </cell>
        </row>
        <row r="14">
          <cell r="D14">
            <v>56353</v>
          </cell>
        </row>
        <row r="14">
          <cell r="H14">
            <v>3.5</v>
          </cell>
        </row>
        <row r="15">
          <cell r="D15">
            <v>40130.2</v>
          </cell>
        </row>
        <row r="15">
          <cell r="H15">
            <v>20.6</v>
          </cell>
        </row>
        <row r="16">
          <cell r="D16">
            <v>189596.4</v>
          </cell>
        </row>
        <row r="16">
          <cell r="H16">
            <v>-10.2</v>
          </cell>
        </row>
      </sheetData>
      <sheetData sheetId="6"/>
      <sheetData sheetId="7"/>
      <sheetData sheetId="8"/>
      <sheetData sheetId="9">
        <row r="6">
          <cell r="D6">
            <v>8946217.4</v>
          </cell>
        </row>
        <row r="6">
          <cell r="H6">
            <v>-6.4</v>
          </cell>
        </row>
        <row r="7">
          <cell r="D7">
            <v>874477.6</v>
          </cell>
        </row>
        <row r="7">
          <cell r="H7">
            <v>-7.2</v>
          </cell>
        </row>
        <row r="8">
          <cell r="D8">
            <v>175693.1</v>
          </cell>
        </row>
        <row r="8">
          <cell r="H8">
            <v>-36.3</v>
          </cell>
        </row>
        <row r="9">
          <cell r="D9">
            <v>1383937</v>
          </cell>
        </row>
        <row r="9">
          <cell r="H9">
            <v>-11.8</v>
          </cell>
        </row>
        <row r="10">
          <cell r="D10">
            <v>408821.6</v>
          </cell>
        </row>
        <row r="10">
          <cell r="H10">
            <v>-23</v>
          </cell>
        </row>
        <row r="11">
          <cell r="D11">
            <v>208240.5</v>
          </cell>
        </row>
        <row r="11">
          <cell r="H11">
            <v>16.4</v>
          </cell>
        </row>
        <row r="12">
          <cell r="D12">
            <v>45940</v>
          </cell>
        </row>
        <row r="12">
          <cell r="H12">
            <v>-42.2</v>
          </cell>
        </row>
        <row r="13">
          <cell r="D13">
            <v>273487.9</v>
          </cell>
        </row>
        <row r="13">
          <cell r="H13">
            <v>-22.2</v>
          </cell>
        </row>
        <row r="14">
          <cell r="D14">
            <v>77856.4</v>
          </cell>
        </row>
        <row r="14">
          <cell r="H14">
            <v>12.2</v>
          </cell>
        </row>
        <row r="15">
          <cell r="D15">
            <v>56714.6</v>
          </cell>
        </row>
        <row r="15">
          <cell r="H15">
            <v>5.7</v>
          </cell>
        </row>
        <row r="16">
          <cell r="D16">
            <v>350186.3</v>
          </cell>
        </row>
        <row r="16">
          <cell r="H16">
            <v>8.4</v>
          </cell>
        </row>
        <row r="17">
          <cell r="D17">
            <v>409326.7</v>
          </cell>
        </row>
        <row r="17">
          <cell r="H17">
            <v>14.2</v>
          </cell>
        </row>
        <row r="18">
          <cell r="D18">
            <v>137673.6</v>
          </cell>
        </row>
        <row r="18">
          <cell r="H18">
            <v>5.2</v>
          </cell>
        </row>
        <row r="19">
          <cell r="D19">
            <v>16503.6</v>
          </cell>
        </row>
        <row r="19">
          <cell r="H19">
            <v>-42.3</v>
          </cell>
        </row>
        <row r="20">
          <cell r="D20">
            <v>169171.7</v>
          </cell>
        </row>
        <row r="20">
          <cell r="H20">
            <v>-11.8</v>
          </cell>
        </row>
        <row r="21">
          <cell r="D21">
            <v>1389230.4</v>
          </cell>
        </row>
        <row r="21">
          <cell r="H21">
            <v>5</v>
          </cell>
        </row>
        <row r="22">
          <cell r="D22">
            <v>9859.5</v>
          </cell>
        </row>
        <row r="22">
          <cell r="H22">
            <v>20.2</v>
          </cell>
        </row>
        <row r="23">
          <cell r="D23">
            <v>2702405.3</v>
          </cell>
        </row>
        <row r="23">
          <cell r="H23">
            <v>-6.5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Sheet1 (3)"/>
    </sheetNames>
    <sheetDataSet>
      <sheetData sheetId="0">
        <row r="18">
          <cell r="C18">
            <v>1560.2</v>
          </cell>
        </row>
        <row r="18">
          <cell r="F18">
            <v>1101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分区县"/>
    </sheetNames>
    <sheetDataSet>
      <sheetData sheetId="0">
        <row r="4">
          <cell r="C4">
            <v>2</v>
          </cell>
          <cell r="D4">
            <v>50</v>
          </cell>
        </row>
        <row r="5">
          <cell r="C5">
            <v>0.2</v>
          </cell>
          <cell r="D5">
            <v>79133.32</v>
          </cell>
        </row>
        <row r="6">
          <cell r="C6">
            <v>324.99</v>
          </cell>
          <cell r="D6">
            <v>23013.01</v>
          </cell>
        </row>
      </sheetData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CPI"/>
      <sheetName val="新增价格指数（工价和房价）"/>
    </sheetNames>
    <sheetDataSet>
      <sheetData sheetId="0">
        <row r="5">
          <cell r="C5">
            <v>99.50602071</v>
          </cell>
          <cell r="D5">
            <v>101.39520572</v>
          </cell>
          <cell r="E5">
            <v>101.97362028</v>
          </cell>
        </row>
        <row r="6">
          <cell r="C6">
            <v>99.70209405</v>
          </cell>
          <cell r="D6">
            <v>100.45475037</v>
          </cell>
          <cell r="E6">
            <v>101.00267589</v>
          </cell>
        </row>
        <row r="7">
          <cell r="C7">
            <v>99.43887196</v>
          </cell>
          <cell r="D7">
            <v>101.77542173</v>
          </cell>
          <cell r="E7">
            <v>102.41680618</v>
          </cell>
        </row>
        <row r="8">
          <cell r="C8">
            <v>99.88313336</v>
          </cell>
          <cell r="D8">
            <v>101.05939346</v>
          </cell>
          <cell r="E8">
            <v>102.09492349</v>
          </cell>
        </row>
        <row r="9">
          <cell r="C9">
            <v>98.35292621</v>
          </cell>
          <cell r="D9">
            <v>102.17154033</v>
          </cell>
          <cell r="E9">
            <v>101.35329836</v>
          </cell>
        </row>
        <row r="10">
          <cell r="C10">
            <v>97.76415324</v>
          </cell>
          <cell r="D10">
            <v>103.01052353</v>
          </cell>
          <cell r="E10">
            <v>101.40011875</v>
          </cell>
        </row>
        <row r="11">
          <cell r="C11">
            <v>100.06792797</v>
          </cell>
          <cell r="D11">
            <v>102.08636862</v>
          </cell>
          <cell r="E11">
            <v>101.77401074</v>
          </cell>
        </row>
        <row r="12">
          <cell r="C12">
            <v>89.52956353</v>
          </cell>
          <cell r="D12">
            <v>88.25343968</v>
          </cell>
          <cell r="E12">
            <v>104.85574695</v>
          </cell>
        </row>
        <row r="13">
          <cell r="C13">
            <v>88.2909</v>
          </cell>
          <cell r="D13">
            <v>86.24743483</v>
          </cell>
          <cell r="E13">
            <v>104.85028626</v>
          </cell>
        </row>
        <row r="14">
          <cell r="C14">
            <v>98.57244055</v>
          </cell>
          <cell r="D14">
            <v>116.88243308</v>
          </cell>
          <cell r="E14">
            <v>93.96631283</v>
          </cell>
        </row>
        <row r="15">
          <cell r="C15">
            <v>98.13573346</v>
          </cell>
          <cell r="D15">
            <v>134.6836054</v>
          </cell>
          <cell r="E15">
            <v>90.89647584</v>
          </cell>
        </row>
        <row r="16">
          <cell r="C16">
            <v>99.59498843</v>
          </cell>
          <cell r="D16">
            <v>106.16946232</v>
          </cell>
          <cell r="E16">
            <v>101.57364431</v>
          </cell>
        </row>
        <row r="17">
          <cell r="C17">
            <v>98.01094466</v>
          </cell>
          <cell r="D17">
            <v>106.34857156</v>
          </cell>
          <cell r="E17">
            <v>100.55396964</v>
          </cell>
        </row>
        <row r="18">
          <cell r="C18">
            <v>99.63892303</v>
          </cell>
          <cell r="D18">
            <v>110.39271529</v>
          </cell>
          <cell r="E18">
            <v>106.96707408</v>
          </cell>
        </row>
        <row r="19">
          <cell r="C19">
            <v>100.91339533</v>
          </cell>
          <cell r="D19">
            <v>102.7850818</v>
          </cell>
          <cell r="E19">
            <v>106.2315032</v>
          </cell>
        </row>
        <row r="20">
          <cell r="C20">
            <v>99.48471109</v>
          </cell>
          <cell r="D20">
            <v>100.68602668</v>
          </cell>
          <cell r="E20">
            <v>101.77051474</v>
          </cell>
        </row>
        <row r="21">
          <cell r="C21">
            <v>99.72829977</v>
          </cell>
          <cell r="D21">
            <v>100.40114223</v>
          </cell>
          <cell r="E21">
            <v>101.41953541</v>
          </cell>
        </row>
        <row r="22">
          <cell r="C22">
            <v>99.21067061</v>
          </cell>
          <cell r="D22">
            <v>100.94538934</v>
          </cell>
          <cell r="E22">
            <v>101.17476602</v>
          </cell>
        </row>
        <row r="23">
          <cell r="C23">
            <v>100.82506811</v>
          </cell>
          <cell r="D23">
            <v>98.85218187</v>
          </cell>
          <cell r="E23">
            <v>100.78609529</v>
          </cell>
        </row>
        <row r="24">
          <cell r="C24">
            <v>100.19702926</v>
          </cell>
          <cell r="D24">
            <v>100.38130964</v>
          </cell>
          <cell r="E24">
            <v>100.99433269</v>
          </cell>
        </row>
        <row r="25">
          <cell r="C25">
            <v>99.98009214</v>
          </cell>
          <cell r="D25">
            <v>101.4673435</v>
          </cell>
          <cell r="E25">
            <v>101.01467316</v>
          </cell>
        </row>
        <row r="26">
          <cell r="C26">
            <v>99.59914446</v>
          </cell>
          <cell r="D26">
            <v>103.22819915</v>
          </cell>
          <cell r="E26">
            <v>106.00090101</v>
          </cell>
        </row>
        <row r="27">
          <cell r="C27">
            <v>99.4879906</v>
          </cell>
          <cell r="D27">
            <v>100.78361126</v>
          </cell>
          <cell r="E27">
            <v>101.98552869</v>
          </cell>
        </row>
        <row r="28">
          <cell r="C28">
            <v>100.00030169</v>
          </cell>
          <cell r="D28">
            <v>100.88295943</v>
          </cell>
          <cell r="E28">
            <v>101.07399702</v>
          </cell>
        </row>
        <row r="29">
          <cell r="C29">
            <v>99.89920124</v>
          </cell>
          <cell r="D29">
            <v>101.401327</v>
          </cell>
          <cell r="E29">
            <v>100.76643353</v>
          </cell>
        </row>
        <row r="30">
          <cell r="C30">
            <v>99.6518586</v>
          </cell>
          <cell r="D30">
            <v>101.68586049</v>
          </cell>
          <cell r="E30">
            <v>103.19305508</v>
          </cell>
        </row>
      </sheetData>
      <sheetData sheetId="1">
        <row r="5">
          <cell r="C5">
            <v>101.3</v>
          </cell>
          <cell r="D5">
            <v>102.8</v>
          </cell>
          <cell r="E5">
            <v>107.3</v>
          </cell>
        </row>
        <row r="6">
          <cell r="C6">
            <v>102.0075</v>
          </cell>
          <cell r="D6">
            <v>105.5292</v>
          </cell>
          <cell r="E6">
            <v>114.0489</v>
          </cell>
        </row>
        <row r="7">
          <cell r="C7">
            <v>99.9694</v>
          </cell>
          <cell r="D7">
            <v>97.9467</v>
          </cell>
          <cell r="E7">
            <v>95.968</v>
          </cell>
        </row>
        <row r="8">
          <cell r="C8">
            <v>103.3177</v>
          </cell>
          <cell r="D8">
            <v>102.6779</v>
          </cell>
          <cell r="E8">
            <v>113.0442</v>
          </cell>
        </row>
        <row r="12">
          <cell r="D12">
            <v>99.2</v>
          </cell>
          <cell r="E12">
            <v>98.4</v>
          </cell>
        </row>
        <row r="13">
          <cell r="D13">
            <v>99.5</v>
          </cell>
          <cell r="E13">
            <v>98</v>
          </cell>
        </row>
        <row r="14">
          <cell r="D14">
            <v>99.1</v>
          </cell>
          <cell r="E14">
            <v>98.3</v>
          </cell>
        </row>
        <row r="15">
          <cell r="D15">
            <v>99.5</v>
          </cell>
          <cell r="E15">
            <v>98.8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CZHJ-M035_202010"/>
      <sheetName val="Sheet1"/>
    </sheetNames>
    <sheetDataSet>
      <sheetData sheetId="0"/>
      <sheetData sheetId="1">
        <row r="5">
          <cell r="B5">
            <v>354757</v>
          </cell>
          <cell r="C5">
            <v>3397447</v>
          </cell>
        </row>
        <row r="5">
          <cell r="E5">
            <v>-11.7770343014164</v>
          </cell>
        </row>
        <row r="6">
          <cell r="B6">
            <v>191917</v>
          </cell>
          <cell r="C6">
            <v>2287893</v>
          </cell>
        </row>
        <row r="6">
          <cell r="E6">
            <v>-22.8496972349697</v>
          </cell>
        </row>
        <row r="7">
          <cell r="B7">
            <v>78842</v>
          </cell>
          <cell r="C7">
            <v>659873</v>
          </cell>
        </row>
        <row r="7">
          <cell r="E7">
            <v>-38.4363556637792</v>
          </cell>
        </row>
        <row r="8">
          <cell r="B8">
            <v>7063</v>
          </cell>
          <cell r="C8">
            <v>411590</v>
          </cell>
        </row>
        <row r="8">
          <cell r="E8">
            <v>-23.4266833608987</v>
          </cell>
        </row>
        <row r="9">
          <cell r="B9">
            <v>11650</v>
          </cell>
          <cell r="C9">
            <v>141634</v>
          </cell>
        </row>
        <row r="9">
          <cell r="E9">
            <v>-2.22157788639439</v>
          </cell>
        </row>
        <row r="10">
          <cell r="B10">
            <v>20965</v>
          </cell>
          <cell r="C10">
            <v>272912</v>
          </cell>
        </row>
        <row r="10">
          <cell r="E10">
            <v>-4.95639818348982</v>
          </cell>
        </row>
        <row r="11">
          <cell r="B11">
            <v>7656</v>
          </cell>
          <cell r="C11">
            <v>154614</v>
          </cell>
        </row>
        <row r="11">
          <cell r="E11">
            <v>-2.14056052051951</v>
          </cell>
        </row>
        <row r="12">
          <cell r="B12">
            <v>40552</v>
          </cell>
          <cell r="C12">
            <v>267228</v>
          </cell>
        </row>
        <row r="12">
          <cell r="E12">
            <v>-22.2568745417942</v>
          </cell>
        </row>
        <row r="13">
          <cell r="B13">
            <v>162840</v>
          </cell>
          <cell r="C13">
            <v>1109554</v>
          </cell>
        </row>
        <row r="13">
          <cell r="E13">
            <v>25.305795633314</v>
          </cell>
        </row>
        <row r="14">
          <cell r="B14">
            <v>7560</v>
          </cell>
          <cell r="C14">
            <v>96299</v>
          </cell>
        </row>
        <row r="14">
          <cell r="E14">
            <v>-8.13793761327864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CZHJ-M036_202010"/>
      <sheetName val="Sheet1"/>
    </sheetNames>
    <sheetDataSet>
      <sheetData sheetId="0"/>
      <sheetData sheetId="1">
        <row r="5">
          <cell r="B5">
            <v>686388</v>
          </cell>
          <cell r="C5">
            <v>5821598</v>
          </cell>
        </row>
        <row r="5">
          <cell r="E5">
            <v>7.94405953316439</v>
          </cell>
        </row>
        <row r="6">
          <cell r="B6">
            <v>65583</v>
          </cell>
          <cell r="C6">
            <v>603494</v>
          </cell>
        </row>
        <row r="6">
          <cell r="E6">
            <v>-1.64058934741509</v>
          </cell>
        </row>
        <row r="7">
          <cell r="B7">
            <v>37255</v>
          </cell>
          <cell r="C7">
            <v>405144</v>
          </cell>
        </row>
        <row r="7">
          <cell r="E7">
            <v>-13.5838440028241</v>
          </cell>
        </row>
        <row r="8">
          <cell r="B8">
            <v>136625</v>
          </cell>
          <cell r="C8">
            <v>1137839</v>
          </cell>
        </row>
        <row r="8">
          <cell r="E8">
            <v>2.22537866026276</v>
          </cell>
        </row>
        <row r="9">
          <cell r="B9">
            <v>19049</v>
          </cell>
          <cell r="C9">
            <v>151453</v>
          </cell>
        </row>
        <row r="9">
          <cell r="E9">
            <v>-5.32116400462601</v>
          </cell>
        </row>
        <row r="10">
          <cell r="B10">
            <v>3123</v>
          </cell>
          <cell r="C10">
            <v>52078</v>
          </cell>
        </row>
        <row r="10">
          <cell r="E10">
            <v>-8.56129508024019</v>
          </cell>
        </row>
        <row r="11">
          <cell r="B11">
            <v>76194</v>
          </cell>
          <cell r="C11">
            <v>653566</v>
          </cell>
        </row>
        <row r="11">
          <cell r="E11">
            <v>2.78861654360014</v>
          </cell>
        </row>
        <row r="12">
          <cell r="B12">
            <v>87171</v>
          </cell>
          <cell r="C12">
            <v>505463</v>
          </cell>
        </row>
        <row r="12">
          <cell r="E12">
            <v>18.4028615533812</v>
          </cell>
        </row>
        <row r="13">
          <cell r="B13">
            <v>13144</v>
          </cell>
          <cell r="C13">
            <v>91390</v>
          </cell>
        </row>
        <row r="13">
          <cell r="E13">
            <v>1.37548530227398</v>
          </cell>
        </row>
        <row r="14">
          <cell r="B14">
            <v>82173</v>
          </cell>
          <cell r="C14">
            <v>610297</v>
          </cell>
        </row>
        <row r="14">
          <cell r="E14">
            <v>10.747837385155</v>
          </cell>
        </row>
        <row r="15">
          <cell r="B15">
            <v>34928</v>
          </cell>
          <cell r="C15">
            <v>313706</v>
          </cell>
        </row>
        <row r="15">
          <cell r="E15">
            <v>-2.68940615926744</v>
          </cell>
        </row>
        <row r="16">
          <cell r="B16">
            <v>8715</v>
          </cell>
          <cell r="C16">
            <v>194159</v>
          </cell>
        </row>
        <row r="16">
          <cell r="E16">
            <v>54.8514962036623</v>
          </cell>
        </row>
        <row r="17">
          <cell r="B17">
            <v>-2622</v>
          </cell>
          <cell r="C17">
            <v>451182</v>
          </cell>
        </row>
        <row r="17">
          <cell r="E17">
            <v>44.0325618515563</v>
          </cell>
        </row>
        <row r="18">
          <cell r="B18">
            <v>2163</v>
          </cell>
          <cell r="C18">
            <v>12565</v>
          </cell>
        </row>
        <row r="18">
          <cell r="E18">
            <v>44.0279688216414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CZHJ-M033_202010"/>
    </sheetNames>
    <sheetDataSet>
      <sheetData sheetId="0">
        <row r="10">
          <cell r="C10">
            <v>179074</v>
          </cell>
        </row>
        <row r="10">
          <cell r="E10">
            <v>-26.7045408033792</v>
          </cell>
        </row>
        <row r="11">
          <cell r="C11">
            <v>235308</v>
          </cell>
        </row>
        <row r="11">
          <cell r="E11">
            <v>-24.6582842652271</v>
          </cell>
        </row>
        <row r="12">
          <cell r="C12">
            <v>99601</v>
          </cell>
        </row>
        <row r="12">
          <cell r="E12">
            <v>-13.4137754170615</v>
          </cell>
        </row>
        <row r="13">
          <cell r="C13">
            <v>150379</v>
          </cell>
        </row>
        <row r="13">
          <cell r="E13">
            <v>-1.35912522712216</v>
          </cell>
        </row>
        <row r="14">
          <cell r="C14">
            <v>99335</v>
          </cell>
        </row>
        <row r="14">
          <cell r="E14">
            <v>-8.05720103665309</v>
          </cell>
        </row>
        <row r="15">
          <cell r="C15">
            <v>455739</v>
          </cell>
        </row>
        <row r="15">
          <cell r="E15">
            <v>-16.5924231332357</v>
          </cell>
        </row>
        <row r="16">
          <cell r="C16">
            <v>103365</v>
          </cell>
        </row>
        <row r="16">
          <cell r="E16">
            <v>21.7907176774163</v>
          </cell>
        </row>
        <row r="17">
          <cell r="C17">
            <v>45868</v>
          </cell>
        </row>
        <row r="17">
          <cell r="E17">
            <v>-4.92299400949361</v>
          </cell>
        </row>
        <row r="18">
          <cell r="C18">
            <v>55343</v>
          </cell>
        </row>
        <row r="18">
          <cell r="E18">
            <v>-30.5843691597577</v>
          </cell>
        </row>
        <row r="19">
          <cell r="C19">
            <v>130446</v>
          </cell>
        </row>
        <row r="19">
          <cell r="E19">
            <v>-20.9882675033465</v>
          </cell>
        </row>
        <row r="26">
          <cell r="C26">
            <v>-16.96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CZHJ-M034_202010"/>
    </sheetNames>
    <sheetDataSet>
      <sheetData sheetId="0">
        <row r="8">
          <cell r="C8">
            <v>457694</v>
          </cell>
        </row>
        <row r="8">
          <cell r="E8">
            <v>0.888989796345729</v>
          </cell>
        </row>
        <row r="9">
          <cell r="C9">
            <v>437539</v>
          </cell>
        </row>
        <row r="9">
          <cell r="E9">
            <v>0.482964201398128</v>
          </cell>
        </row>
        <row r="10">
          <cell r="C10">
            <v>368796</v>
          </cell>
        </row>
        <row r="10">
          <cell r="E10">
            <v>43.698323761134</v>
          </cell>
        </row>
        <row r="11">
          <cell r="C11">
            <v>238924</v>
          </cell>
        </row>
        <row r="11">
          <cell r="E11">
            <v>11.9517189352301</v>
          </cell>
        </row>
        <row r="12">
          <cell r="C12">
            <v>225478</v>
          </cell>
        </row>
        <row r="12">
          <cell r="E12">
            <v>2.2149488648727</v>
          </cell>
        </row>
        <row r="13">
          <cell r="C13">
            <v>608954</v>
          </cell>
        </row>
        <row r="13">
          <cell r="E13">
            <v>-2.05743181299116</v>
          </cell>
        </row>
        <row r="14">
          <cell r="C14">
            <v>362030</v>
          </cell>
        </row>
        <row r="14">
          <cell r="E14">
            <v>33.2359295012163</v>
          </cell>
        </row>
        <row r="15">
          <cell r="C15">
            <v>200771</v>
          </cell>
        </row>
        <row r="15">
          <cell r="E15">
            <v>23.158792280607</v>
          </cell>
        </row>
        <row r="16">
          <cell r="C16">
            <v>174310</v>
          </cell>
        </row>
        <row r="16">
          <cell r="E16">
            <v>8.25632235305809</v>
          </cell>
        </row>
        <row r="17">
          <cell r="C17">
            <v>318811</v>
          </cell>
        </row>
        <row r="17">
          <cell r="E17">
            <v>-9.36870144157923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投资及建安"/>
      <sheetName val="投资及建安(不含开发区)"/>
      <sheetName val="房开投资"/>
      <sheetName val="销售面积"/>
      <sheetName val="工业投资"/>
      <sheetName val="民间投资"/>
      <sheetName val="1-11高能耗"/>
      <sheetName val="1-11月高技术pg"/>
      <sheetName val="Sheet1"/>
    </sheetNames>
    <sheetDataSet>
      <sheetData sheetId="0">
        <row r="5">
          <cell r="D5">
            <v>-2.13831984100174</v>
          </cell>
        </row>
        <row r="5">
          <cell r="G5">
            <v>7.36571737821621</v>
          </cell>
        </row>
      </sheetData>
      <sheetData sheetId="1"/>
      <sheetData sheetId="2">
        <row r="4">
          <cell r="D4">
            <v>-22.6072135486398</v>
          </cell>
        </row>
      </sheetData>
      <sheetData sheetId="3"/>
      <sheetData sheetId="4"/>
      <sheetData sheetId="5">
        <row r="5">
          <cell r="H5">
            <v>-20.7061286759014</v>
          </cell>
        </row>
      </sheetData>
      <sheetData sheetId="6"/>
      <sheetData sheetId="7">
        <row r="3">
          <cell r="C3">
            <v>134.9638794664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Z_FLB2022年1-11月贵阳市规模以上工业生产上报汇1"/>
    </sheetNames>
    <sheetDataSet>
      <sheetData sheetId="0">
        <row r="7">
          <cell r="K7">
            <v>4.9</v>
          </cell>
        </row>
        <row r="8">
          <cell r="K8">
            <v>11.7</v>
          </cell>
        </row>
        <row r="9">
          <cell r="K9">
            <v>2.4</v>
          </cell>
        </row>
        <row r="10">
          <cell r="K10">
            <v>5.8</v>
          </cell>
        </row>
        <row r="11">
          <cell r="K11">
            <v>-17.7</v>
          </cell>
        </row>
        <row r="12">
          <cell r="K12">
            <v>43.6</v>
          </cell>
        </row>
        <row r="13">
          <cell r="K13">
            <v>4.1</v>
          </cell>
        </row>
        <row r="14">
          <cell r="K14">
            <v>10.7</v>
          </cell>
        </row>
        <row r="15">
          <cell r="K15">
            <v>-27.3</v>
          </cell>
        </row>
        <row r="16">
          <cell r="K16">
            <v>7.7</v>
          </cell>
        </row>
        <row r="17">
          <cell r="K17">
            <v>6</v>
          </cell>
        </row>
        <row r="18">
          <cell r="K18">
            <v>0.4</v>
          </cell>
        </row>
        <row r="19">
          <cell r="K19">
            <v>21.6</v>
          </cell>
        </row>
        <row r="31">
          <cell r="U31">
            <v>5.2</v>
          </cell>
        </row>
        <row r="32">
          <cell r="U32">
            <v>-25.3</v>
          </cell>
        </row>
        <row r="33">
          <cell r="U33">
            <v>0</v>
          </cell>
        </row>
        <row r="34">
          <cell r="U34">
            <v>-15.5</v>
          </cell>
        </row>
        <row r="35">
          <cell r="U35">
            <v>12.9</v>
          </cell>
        </row>
        <row r="36">
          <cell r="U36">
            <v>26</v>
          </cell>
        </row>
        <row r="37">
          <cell r="U37">
            <v>-4.4</v>
          </cell>
        </row>
        <row r="38">
          <cell r="U38">
            <v>-3.3</v>
          </cell>
        </row>
        <row r="39">
          <cell r="U39">
            <v>-9</v>
          </cell>
        </row>
        <row r="40">
          <cell r="U40">
            <v>33.5</v>
          </cell>
        </row>
        <row r="41">
          <cell r="U41">
            <v>6.2</v>
          </cell>
        </row>
        <row r="42">
          <cell r="U42">
            <v>15.9</v>
          </cell>
        </row>
        <row r="43">
          <cell r="U43">
            <v>5.2</v>
          </cell>
        </row>
        <row r="44">
          <cell r="U44">
            <v>233.1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5">
          <cell r="E5">
            <v>8.9</v>
          </cell>
        </row>
        <row r="6">
          <cell r="E6">
            <v>5.2</v>
          </cell>
        </row>
        <row r="7">
          <cell r="E7">
            <v>5.3</v>
          </cell>
        </row>
        <row r="8">
          <cell r="E8">
            <v>1.2</v>
          </cell>
        </row>
        <row r="9">
          <cell r="E9">
            <v>12</v>
          </cell>
        </row>
        <row r="10">
          <cell r="E10">
            <v>16.7</v>
          </cell>
        </row>
        <row r="11">
          <cell r="E11">
            <v>20.4</v>
          </cell>
        </row>
        <row r="12">
          <cell r="E12">
            <v>-2.8</v>
          </cell>
        </row>
        <row r="13">
          <cell r="E13">
            <v>-4.4</v>
          </cell>
        </row>
        <row r="14">
          <cell r="E14">
            <v>-2.7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贵阳市规模以上工业分区县产销率情况变动表"/>
    </sheetNames>
    <sheetDataSet>
      <sheetData sheetId="0">
        <row r="5">
          <cell r="C5">
            <v>95.13</v>
          </cell>
        </row>
        <row r="6">
          <cell r="C6">
            <v>98.18</v>
          </cell>
        </row>
        <row r="7">
          <cell r="C7">
            <v>96.73</v>
          </cell>
        </row>
        <row r="8">
          <cell r="C8">
            <v>84.5</v>
          </cell>
        </row>
        <row r="9">
          <cell r="C9">
            <v>92.54</v>
          </cell>
        </row>
        <row r="10">
          <cell r="C10">
            <v>96.1</v>
          </cell>
        </row>
        <row r="11">
          <cell r="C11">
            <v>95.14</v>
          </cell>
        </row>
        <row r="12">
          <cell r="C12">
            <v>95.6</v>
          </cell>
        </row>
        <row r="13">
          <cell r="C13">
            <v>96.63</v>
          </cell>
        </row>
        <row r="14">
          <cell r="C14">
            <v>96.62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0-11"/>
    </sheetNames>
    <sheetDataSet>
      <sheetData sheetId="0">
        <row r="10">
          <cell r="B10">
            <v>5160370.3814</v>
          </cell>
          <cell r="C10">
            <v>14.3263</v>
          </cell>
          <cell r="D10">
            <v>3201800.108</v>
          </cell>
          <cell r="E10">
            <v>-8.251</v>
          </cell>
          <cell r="F10">
            <v>1958570.2734</v>
          </cell>
          <cell r="G10">
            <v>91.27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大个体"/>
      <sheetName val="产业活动单位"/>
      <sheetName val="总"/>
    </sheetNames>
    <sheetDataSet>
      <sheetData sheetId="0">
        <row r="4">
          <cell r="B4">
            <v>348</v>
          </cell>
          <cell r="C4">
            <v>1</v>
          </cell>
          <cell r="D4">
            <v>78</v>
          </cell>
          <cell r="E4">
            <v>80</v>
          </cell>
          <cell r="F4">
            <v>16</v>
          </cell>
          <cell r="G4">
            <v>173</v>
          </cell>
        </row>
      </sheetData>
      <sheetData sheetId="1">
        <row r="4">
          <cell r="B4">
            <v>36</v>
          </cell>
          <cell r="C4">
            <v>7</v>
          </cell>
          <cell r="D4">
            <v>9</v>
          </cell>
          <cell r="E4">
            <v>16</v>
          </cell>
          <cell r="F4">
            <v>4</v>
          </cell>
        </row>
      </sheetData>
      <sheetData sheetId="2">
        <row r="5">
          <cell r="B5">
            <v>4753</v>
          </cell>
          <cell r="C5">
            <v>893</v>
          </cell>
        </row>
        <row r="5">
          <cell r="E5">
            <v>540</v>
          </cell>
          <cell r="F5">
            <v>434</v>
          </cell>
          <cell r="G5">
            <v>220</v>
          </cell>
          <cell r="H5">
            <v>169</v>
          </cell>
          <cell r="I5">
            <v>981</v>
          </cell>
          <cell r="J5">
            <v>482</v>
          </cell>
          <cell r="K5">
            <v>576</v>
          </cell>
          <cell r="L5">
            <v>458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>
            <v>4823</v>
          </cell>
          <cell r="C5">
            <v>902</v>
          </cell>
        </row>
        <row r="5">
          <cell r="E5">
            <v>556</v>
          </cell>
          <cell r="F5">
            <v>439</v>
          </cell>
          <cell r="G5">
            <v>226</v>
          </cell>
          <cell r="H5">
            <v>178</v>
          </cell>
          <cell r="I5">
            <v>991</v>
          </cell>
          <cell r="J5">
            <v>489</v>
          </cell>
          <cell r="K5">
            <v>569</v>
          </cell>
          <cell r="L5">
            <v>473</v>
          </cell>
        </row>
      </sheetData>
      <sheetData sheetId="1">
        <row r="4">
          <cell r="B4">
            <v>348</v>
          </cell>
          <cell r="C4">
            <v>1</v>
          </cell>
          <cell r="D4">
            <v>78</v>
          </cell>
          <cell r="E4">
            <v>80</v>
          </cell>
          <cell r="F4">
            <v>16</v>
          </cell>
          <cell r="G4">
            <v>173</v>
          </cell>
        </row>
      </sheetData>
      <sheetData sheetId="2">
        <row r="4">
          <cell r="B4">
            <v>36</v>
          </cell>
          <cell r="C4">
            <v>7</v>
          </cell>
          <cell r="D4">
            <v>9</v>
          </cell>
          <cell r="E4">
            <v>16</v>
          </cell>
          <cell r="F4">
            <v>4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图1"/>
      <sheetName val="图2"/>
      <sheetName val="表1"/>
      <sheetName val="表2"/>
      <sheetName val="表3"/>
      <sheetName val="表6"/>
      <sheetName val="表7"/>
      <sheetName val="表8"/>
      <sheetName val="表9"/>
      <sheetName val="表10"/>
      <sheetName val="Sheet2"/>
      <sheetName val="Sheet1"/>
      <sheetName val="表11"/>
    </sheetNames>
    <sheetDataSet>
      <sheetData sheetId="0"/>
      <sheetData sheetId="1"/>
      <sheetData sheetId="2">
        <row r="6">
          <cell r="C6">
            <v>-7.07667422239135</v>
          </cell>
        </row>
        <row r="9">
          <cell r="C9">
            <v>22.1501989735885</v>
          </cell>
        </row>
        <row r="10">
          <cell r="C10">
            <v>58.7424218652974</v>
          </cell>
        </row>
        <row r="11">
          <cell r="C11">
            <v>59.0001876041627</v>
          </cell>
        </row>
        <row r="13">
          <cell r="C13">
            <v>-13.5102070352901</v>
          </cell>
        </row>
      </sheetData>
      <sheetData sheetId="3">
        <row r="10">
          <cell r="B10">
            <v>1428</v>
          </cell>
          <cell r="C10">
            <v>14.6987951807229</v>
          </cell>
        </row>
        <row r="12">
          <cell r="B12">
            <v>685</v>
          </cell>
          <cell r="C12">
            <v>9.60000000000001</v>
          </cell>
        </row>
        <row r="14">
          <cell r="B14">
            <v>679</v>
          </cell>
          <cell r="C14">
            <v>21.4669051878354</v>
          </cell>
        </row>
        <row r="16">
          <cell r="C16">
            <v>-15.0766470359999</v>
          </cell>
        </row>
        <row r="17">
          <cell r="C17">
            <v>32.1783930655747</v>
          </cell>
        </row>
        <row r="18">
          <cell r="C18">
            <v>-32.4427996530296</v>
          </cell>
        </row>
        <row r="19">
          <cell r="C19">
            <v>-9.98127160744428</v>
          </cell>
        </row>
        <row r="20">
          <cell r="C20">
            <v>372.057884473495</v>
          </cell>
        </row>
      </sheetData>
      <sheetData sheetId="4">
        <row r="8">
          <cell r="C8">
            <v>71.3160699852236</v>
          </cell>
        </row>
      </sheetData>
      <sheetData sheetId="5"/>
      <sheetData sheetId="6"/>
      <sheetData sheetId="7">
        <row r="5">
          <cell r="B5">
            <v>7424.9732</v>
          </cell>
          <cell r="C5">
            <v>-8.79662267454347</v>
          </cell>
        </row>
        <row r="6">
          <cell r="B6">
            <v>4957.9311</v>
          </cell>
          <cell r="C6">
            <v>-10.187313138603</v>
          </cell>
        </row>
        <row r="15">
          <cell r="B15">
            <v>101.1156</v>
          </cell>
          <cell r="C15">
            <v>18.9013376982559</v>
          </cell>
        </row>
        <row r="16">
          <cell r="B16">
            <v>70.0119</v>
          </cell>
          <cell r="C16">
            <v>44.6320669160801</v>
          </cell>
        </row>
      </sheetData>
      <sheetData sheetId="8">
        <row r="5">
          <cell r="G5">
            <v>888.3735</v>
          </cell>
          <cell r="H5">
            <v>-23.9084685103225</v>
          </cell>
        </row>
        <row r="7">
          <cell r="G7">
            <v>76.1826</v>
          </cell>
        </row>
        <row r="12">
          <cell r="G12">
            <v>673.6469</v>
          </cell>
        </row>
        <row r="16">
          <cell r="G16">
            <v>774.7862</v>
          </cell>
          <cell r="H16">
            <v>-25.5037408883962</v>
          </cell>
        </row>
        <row r="18">
          <cell r="G18">
            <v>48.2193</v>
          </cell>
        </row>
        <row r="23">
          <cell r="G23">
            <v>626.7902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主要工业行业产销率(2022年1-11月)"/>
      <sheetName val="Sheet1"/>
    </sheetNames>
    <sheetDataSet>
      <sheetData sheetId="0">
        <row r="5">
          <cell r="K5">
            <v>96.4</v>
          </cell>
          <cell r="L5">
            <v>95.1</v>
          </cell>
          <cell r="M5">
            <v>93.1</v>
          </cell>
        </row>
        <row r="5">
          <cell r="P5">
            <v>-0.5</v>
          </cell>
          <cell r="Q5">
            <v>7.79423794291087</v>
          </cell>
        </row>
        <row r="6">
          <cell r="Q6">
            <v>9.80060720645567</v>
          </cell>
        </row>
      </sheetData>
      <sheetData sheetId="1">
        <row r="5">
          <cell r="K5">
            <v>96.4</v>
          </cell>
          <cell r="L5">
            <v>3.3</v>
          </cell>
          <cell r="M5">
            <v>95.1</v>
          </cell>
          <cell r="N5">
            <v>-0.5</v>
          </cell>
        </row>
        <row r="6">
          <cell r="K6">
            <v>63.5</v>
          </cell>
          <cell r="L6">
            <v>-10.5</v>
          </cell>
          <cell r="M6">
            <v>83.5</v>
          </cell>
          <cell r="N6">
            <v>-7.1</v>
          </cell>
        </row>
        <row r="7">
          <cell r="K7">
            <v>77.1</v>
          </cell>
          <cell r="L7">
            <v>-48.4</v>
          </cell>
          <cell r="M7">
            <v>92.6</v>
          </cell>
          <cell r="N7">
            <v>-8.1</v>
          </cell>
        </row>
        <row r="8">
          <cell r="K8">
            <v>100.3</v>
          </cell>
          <cell r="L8">
            <v>2.3</v>
          </cell>
          <cell r="M8">
            <v>99.1</v>
          </cell>
          <cell r="N8">
            <v>0.8</v>
          </cell>
        </row>
        <row r="9">
          <cell r="K9">
            <v>100.3</v>
          </cell>
          <cell r="L9">
            <v>0.6</v>
          </cell>
          <cell r="M9">
            <v>92.8</v>
          </cell>
          <cell r="N9">
            <v>-4.5</v>
          </cell>
        </row>
        <row r="10">
          <cell r="K10">
            <v>93.2</v>
          </cell>
          <cell r="L10">
            <v>-8.6</v>
          </cell>
          <cell r="M10">
            <v>92.2</v>
          </cell>
          <cell r="N10">
            <v>-2.8</v>
          </cell>
        </row>
        <row r="11">
          <cell r="K11">
            <v>61.3</v>
          </cell>
          <cell r="L11">
            <v>-2.3</v>
          </cell>
          <cell r="M11">
            <v>73.3</v>
          </cell>
          <cell r="N11">
            <v>-13.9</v>
          </cell>
        </row>
        <row r="12">
          <cell r="K12">
            <v>100</v>
          </cell>
          <cell r="L12">
            <v>0</v>
          </cell>
          <cell r="M12">
            <v>100</v>
          </cell>
          <cell r="N12">
            <v>0</v>
          </cell>
        </row>
        <row r="13">
          <cell r="K13">
            <v>100</v>
          </cell>
          <cell r="L13">
            <v>0</v>
          </cell>
          <cell r="M13">
            <v>100</v>
          </cell>
          <cell r="N13">
            <v>0</v>
          </cell>
        </row>
        <row r="14">
          <cell r="K14">
            <v>97.2</v>
          </cell>
          <cell r="L14">
            <v>3.2</v>
          </cell>
          <cell r="M14">
            <v>96.7</v>
          </cell>
          <cell r="N14">
            <v>-2.2</v>
          </cell>
        </row>
        <row r="15">
          <cell r="K15">
            <v>79.6</v>
          </cell>
          <cell r="L15">
            <v>-14.4</v>
          </cell>
          <cell r="M15">
            <v>93.2</v>
          </cell>
          <cell r="N15">
            <v>4</v>
          </cell>
        </row>
        <row r="16">
          <cell r="K16">
            <v>95.5</v>
          </cell>
          <cell r="L16">
            <v>-3.7</v>
          </cell>
          <cell r="M16">
            <v>97.9</v>
          </cell>
          <cell r="N16">
            <v>-0.9</v>
          </cell>
        </row>
        <row r="17">
          <cell r="K17">
            <v>86.9</v>
          </cell>
          <cell r="L17">
            <v>-2.2</v>
          </cell>
          <cell r="M17">
            <v>93.6</v>
          </cell>
          <cell r="N17">
            <v>-11.9</v>
          </cell>
        </row>
        <row r="18">
          <cell r="K18">
            <v>101.4</v>
          </cell>
          <cell r="L18">
            <v>9.5</v>
          </cell>
          <cell r="M18">
            <v>98.7</v>
          </cell>
          <cell r="N18">
            <v>0.8</v>
          </cell>
        </row>
        <row r="19">
          <cell r="K19">
            <v>107.8</v>
          </cell>
          <cell r="L19">
            <v>16.4</v>
          </cell>
          <cell r="M19">
            <v>99</v>
          </cell>
          <cell r="N19">
            <v>3.3</v>
          </cell>
        </row>
        <row r="20">
          <cell r="K20">
            <v>118.2</v>
          </cell>
          <cell r="L20">
            <v>51.2</v>
          </cell>
          <cell r="M20">
            <v>97.1</v>
          </cell>
          <cell r="N20">
            <v>5.4</v>
          </cell>
        </row>
        <row r="21">
          <cell r="K21">
            <v>94.1</v>
          </cell>
          <cell r="L21">
            <v>3.2</v>
          </cell>
          <cell r="M21">
            <v>94.7</v>
          </cell>
          <cell r="N21">
            <v>1.4</v>
          </cell>
        </row>
        <row r="22">
          <cell r="K22">
            <v>90</v>
          </cell>
          <cell r="L22">
            <v>0.2</v>
          </cell>
          <cell r="M22">
            <v>85</v>
          </cell>
          <cell r="N22">
            <v>4.9</v>
          </cell>
        </row>
        <row r="23">
          <cell r="K23">
            <v>99.2</v>
          </cell>
          <cell r="L23">
            <v>1.4</v>
          </cell>
          <cell r="M23">
            <v>98.9</v>
          </cell>
          <cell r="N23">
            <v>-0.1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图1"/>
      <sheetName val="图2"/>
      <sheetName val="表1"/>
      <sheetName val="表2"/>
      <sheetName val="表3"/>
      <sheetName val="表6"/>
      <sheetName val="表7"/>
      <sheetName val="表8"/>
      <sheetName val="表9"/>
      <sheetName val="表10"/>
      <sheetName val="Sheet2"/>
      <sheetName val="Sheet1"/>
      <sheetName val="表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C5">
            <v>1.0013405042234</v>
          </cell>
        </row>
        <row r="6">
          <cell r="C6">
            <v>-29.0019639093762</v>
          </cell>
        </row>
        <row r="7">
          <cell r="C7">
            <v>6.53301387863589</v>
          </cell>
        </row>
        <row r="8">
          <cell r="C8">
            <v>2.59580127545339</v>
          </cell>
        </row>
        <row r="9">
          <cell r="C9">
            <v>10.9012231971716</v>
          </cell>
        </row>
        <row r="10">
          <cell r="C10">
            <v>11.4193553293959</v>
          </cell>
        </row>
        <row r="11">
          <cell r="C11">
            <v>-3.76369414979398</v>
          </cell>
        </row>
        <row r="12">
          <cell r="C12">
            <v>-3.62759634588146</v>
          </cell>
        </row>
        <row r="13">
          <cell r="C13">
            <v>1.05461759678</v>
          </cell>
        </row>
        <row r="14">
          <cell r="C14">
            <v>-47.3014725763847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6">
          <cell r="B6">
            <v>887</v>
          </cell>
        </row>
        <row r="7">
          <cell r="B7">
            <v>899</v>
          </cell>
        </row>
        <row r="8">
          <cell r="B8">
            <v>645</v>
          </cell>
        </row>
        <row r="9">
          <cell r="B9">
            <v>273</v>
          </cell>
        </row>
        <row r="10">
          <cell r="B10">
            <v>373</v>
          </cell>
        </row>
        <row r="11">
          <cell r="B11">
            <v>598</v>
          </cell>
        </row>
        <row r="12">
          <cell r="B12">
            <v>177</v>
          </cell>
        </row>
        <row r="13">
          <cell r="B13">
            <v>167</v>
          </cell>
        </row>
        <row r="14">
          <cell r="B14">
            <v>253</v>
          </cell>
        </row>
        <row r="15">
          <cell r="B15">
            <v>333</v>
          </cell>
        </row>
        <row r="16">
          <cell r="B16">
            <v>109</v>
          </cell>
        </row>
        <row r="17">
          <cell r="B17">
            <v>109</v>
          </cell>
        </row>
      </sheetData>
      <sheetData sheetId="1">
        <row r="5">
          <cell r="B5">
            <v>54</v>
          </cell>
        </row>
        <row r="6">
          <cell r="B6">
            <v>27</v>
          </cell>
        </row>
        <row r="7">
          <cell r="B7">
            <v>56</v>
          </cell>
        </row>
        <row r="8">
          <cell r="B8">
            <v>21</v>
          </cell>
        </row>
        <row r="9">
          <cell r="B9">
            <v>12</v>
          </cell>
        </row>
        <row r="10">
          <cell r="B10">
            <v>22</v>
          </cell>
        </row>
        <row r="11">
          <cell r="B11">
            <v>20</v>
          </cell>
        </row>
        <row r="12">
          <cell r="B12">
            <v>2</v>
          </cell>
        </row>
        <row r="13">
          <cell r="B13">
            <v>90</v>
          </cell>
        </row>
        <row r="14">
          <cell r="B14">
            <v>44</v>
          </cell>
        </row>
      </sheetData>
      <sheetData sheetId="2">
        <row r="5">
          <cell r="B5">
            <v>13</v>
          </cell>
        </row>
        <row r="6">
          <cell r="B6">
            <v>10</v>
          </cell>
        </row>
        <row r="7">
          <cell r="B7">
            <v>4</v>
          </cell>
        </row>
        <row r="8">
          <cell r="B8">
            <v>1</v>
          </cell>
        </row>
        <row r="9">
          <cell r="B9">
            <v>3</v>
          </cell>
        </row>
        <row r="10">
          <cell r="B10">
            <v>4</v>
          </cell>
        </row>
        <row r="11">
          <cell r="B11">
            <v>1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大个体"/>
      <sheetName val="产业活动单位"/>
      <sheetName val="总"/>
    </sheetNames>
    <sheetDataSet>
      <sheetData sheetId="0">
        <row r="5">
          <cell r="B5">
            <v>54</v>
          </cell>
        </row>
        <row r="6">
          <cell r="B6">
            <v>27</v>
          </cell>
        </row>
        <row r="7">
          <cell r="B7">
            <v>56</v>
          </cell>
        </row>
        <row r="8">
          <cell r="B8">
            <v>21</v>
          </cell>
        </row>
        <row r="9">
          <cell r="B9">
            <v>12</v>
          </cell>
        </row>
        <row r="10">
          <cell r="B10">
            <v>22</v>
          </cell>
        </row>
        <row r="11">
          <cell r="B11">
            <v>20</v>
          </cell>
        </row>
        <row r="12">
          <cell r="B12">
            <v>2</v>
          </cell>
        </row>
        <row r="13">
          <cell r="B13">
            <v>90</v>
          </cell>
        </row>
        <row r="14">
          <cell r="B14">
            <v>44</v>
          </cell>
        </row>
      </sheetData>
      <sheetData sheetId="1">
        <row r="5">
          <cell r="B5">
            <v>13</v>
          </cell>
        </row>
        <row r="6">
          <cell r="B6">
            <v>10</v>
          </cell>
        </row>
        <row r="7">
          <cell r="B7">
            <v>4</v>
          </cell>
        </row>
        <row r="8">
          <cell r="B8">
            <v>1</v>
          </cell>
        </row>
        <row r="9">
          <cell r="B9">
            <v>3</v>
          </cell>
        </row>
        <row r="10">
          <cell r="B10">
            <v>4</v>
          </cell>
        </row>
        <row r="11">
          <cell r="B11">
            <v>1</v>
          </cell>
        </row>
      </sheetData>
      <sheetData sheetId="2">
        <row r="6">
          <cell r="B6">
            <v>882</v>
          </cell>
        </row>
        <row r="7">
          <cell r="B7">
            <v>878</v>
          </cell>
        </row>
        <row r="8">
          <cell r="B8">
            <v>631</v>
          </cell>
        </row>
        <row r="9">
          <cell r="B9">
            <v>272</v>
          </cell>
        </row>
        <row r="10">
          <cell r="B10">
            <v>370</v>
          </cell>
        </row>
        <row r="11">
          <cell r="B11">
            <v>591</v>
          </cell>
        </row>
        <row r="12">
          <cell r="B12">
            <v>173</v>
          </cell>
        </row>
        <row r="13">
          <cell r="B13">
            <v>162</v>
          </cell>
        </row>
        <row r="14">
          <cell r="B14">
            <v>251</v>
          </cell>
        </row>
        <row r="15">
          <cell r="B15">
            <v>325</v>
          </cell>
        </row>
        <row r="16">
          <cell r="B16">
            <v>109</v>
          </cell>
        </row>
        <row r="17">
          <cell r="B17">
            <v>109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Z_DLB2022年1-11月贵阳市规模以上工业生产上报汇1"/>
      <sheetName val="Sheet1"/>
    </sheetNames>
    <sheetDataSet>
      <sheetData sheetId="0"/>
      <sheetData sheetId="1">
        <row r="6">
          <cell r="K6">
            <v>61.1</v>
          </cell>
          <cell r="L6">
            <v>50.2</v>
          </cell>
        </row>
        <row r="6">
          <cell r="V6">
            <v>41.4</v>
          </cell>
        </row>
        <row r="7">
          <cell r="K7">
            <v>-2.9</v>
          </cell>
          <cell r="L7">
            <v>9.1</v>
          </cell>
        </row>
        <row r="7">
          <cell r="V7">
            <v>9</v>
          </cell>
        </row>
        <row r="8">
          <cell r="K8">
            <v>20.3</v>
          </cell>
          <cell r="L8">
            <v>9.3</v>
          </cell>
        </row>
        <row r="8">
          <cell r="V8">
            <v>13.3</v>
          </cell>
        </row>
        <row r="9">
          <cell r="K9">
            <v>-14.9</v>
          </cell>
          <cell r="L9">
            <v>-1.2</v>
          </cell>
        </row>
        <row r="9">
          <cell r="V9">
            <v>-1.5</v>
          </cell>
        </row>
        <row r="10">
          <cell r="K10">
            <v>-22.1</v>
          </cell>
          <cell r="L10">
            <v>-32.8</v>
          </cell>
        </row>
        <row r="10">
          <cell r="V10">
            <v>-32.6</v>
          </cell>
        </row>
        <row r="11">
          <cell r="K11">
            <v>15.2</v>
          </cell>
          <cell r="L11">
            <v>31</v>
          </cell>
        </row>
        <row r="11">
          <cell r="V11">
            <v>34.5</v>
          </cell>
        </row>
        <row r="12">
          <cell r="K12">
            <v>2.2</v>
          </cell>
          <cell r="L12">
            <v>-4</v>
          </cell>
        </row>
        <row r="12">
          <cell r="V12">
            <v>-2.5</v>
          </cell>
        </row>
        <row r="13">
          <cell r="K13">
            <v>-9.1</v>
          </cell>
          <cell r="L13">
            <v>21.4</v>
          </cell>
        </row>
        <row r="13">
          <cell r="V13">
            <v>21.3</v>
          </cell>
        </row>
        <row r="14">
          <cell r="K14">
            <v>30.3</v>
          </cell>
          <cell r="L14">
            <v>62.8</v>
          </cell>
        </row>
        <row r="14">
          <cell r="V14">
            <v>54</v>
          </cell>
        </row>
        <row r="15">
          <cell r="K15">
            <v>30.9</v>
          </cell>
          <cell r="L15">
            <v>21.7</v>
          </cell>
        </row>
        <row r="15">
          <cell r="V15">
            <v>27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B1"/>
      <sheetName val="B2"/>
      <sheetName val="B3"/>
      <sheetName val="Sheet1"/>
    </sheetNames>
    <sheetDataSet>
      <sheetData sheetId="0"/>
      <sheetData sheetId="1">
        <row r="5">
          <cell r="B5">
            <v>468338</v>
          </cell>
        </row>
        <row r="5">
          <cell r="D5">
            <v>44.2269257182275</v>
          </cell>
          <cell r="E5">
            <v>6286401</v>
          </cell>
        </row>
        <row r="5">
          <cell r="G5">
            <v>-21.1475127302393</v>
          </cell>
        </row>
        <row r="6">
          <cell r="B6">
            <v>163459</v>
          </cell>
        </row>
        <row r="6">
          <cell r="D6">
            <v>21.2010439992289</v>
          </cell>
          <cell r="E6">
            <v>1573434</v>
          </cell>
        </row>
        <row r="6">
          <cell r="G6">
            <v>-42.2991745520435</v>
          </cell>
        </row>
        <row r="12">
          <cell r="B12">
            <v>31914</v>
          </cell>
        </row>
        <row r="12">
          <cell r="D12">
            <v>2.00076706724623</v>
          </cell>
          <cell r="E12">
            <v>403810</v>
          </cell>
        </row>
        <row r="12">
          <cell r="G12">
            <v>-4.89099713596623</v>
          </cell>
        </row>
      </sheetData>
      <sheetData sheetId="2"/>
      <sheetData sheetId="3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E404  限上社会消费品零售总额"/>
      <sheetName val="E401  限上批发和零售业商品销售情况"/>
      <sheetName val="S401  限上住宿业和餐饮业经营情况"/>
      <sheetName val="E403-1  限上企业(单位)商品零售类值表(月度)"/>
      <sheetName val="ES401  限上各行业销售额、营业额分月增速"/>
      <sheetName val="QE404贵阳市分区（市县）园区限上消费品零售总额"/>
      <sheetName val="QE40151贵阳市分区（市县）园区批发业商品销售情况"/>
      <sheetName val="QE40152贵阳市分区（市县）园区零售业商品销售情况"/>
      <sheetName val="QS401贵阳市分区（市县）园区住宿餐饮业营业情况"/>
      <sheetName val="Sheet1"/>
    </sheetNames>
    <sheetDataSet>
      <sheetData sheetId="0">
        <row r="8">
          <cell r="D8">
            <v>9197005.1</v>
          </cell>
        </row>
        <row r="9">
          <cell r="D9">
            <v>8203387.5</v>
          </cell>
        </row>
        <row r="10">
          <cell r="D10">
            <v>98666.1</v>
          </cell>
        </row>
        <row r="12">
          <cell r="D12">
            <v>349453.8</v>
          </cell>
        </row>
        <row r="13">
          <cell r="D13">
            <v>8946217.4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分区县"/>
    </sheetNames>
    <sheetDataSet>
      <sheetData sheetId="0">
        <row r="4">
          <cell r="E4">
            <v>-0.2537</v>
          </cell>
        </row>
        <row r="5">
          <cell r="E5">
            <v>1.1524</v>
          </cell>
        </row>
        <row r="6">
          <cell r="E6">
            <v>0.3833</v>
          </cell>
        </row>
      </sheetData>
      <sheetData sheetId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Sheet1 (3)"/>
    </sheetNames>
    <sheetDataSet>
      <sheetData sheetId="0">
        <row r="18">
          <cell r="E18">
            <v>0.554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2022年1—11月贵阳市规模以上工业主要经济指标汇总(主要1"/>
    </sheetNames>
    <sheetDataSet>
      <sheetData sheetId="0">
        <row r="5">
          <cell r="D5">
            <v>306</v>
          </cell>
        </row>
        <row r="5">
          <cell r="F5">
            <v>34.2</v>
          </cell>
        </row>
        <row r="5">
          <cell r="V5">
            <v>46987965.3</v>
          </cell>
        </row>
        <row r="5">
          <cell r="X5">
            <v>17.7</v>
          </cell>
          <cell r="Y5">
            <v>29181725.4</v>
          </cell>
        </row>
        <row r="5">
          <cell r="AA5">
            <v>23</v>
          </cell>
        </row>
        <row r="5">
          <cell r="AC5">
            <v>22575726.9</v>
          </cell>
          <cell r="AD5">
            <v>12.8</v>
          </cell>
          <cell r="AE5">
            <v>18396947.5</v>
          </cell>
        </row>
        <row r="5">
          <cell r="AG5">
            <v>15.4</v>
          </cell>
          <cell r="AH5">
            <v>1716647.2</v>
          </cell>
        </row>
        <row r="5">
          <cell r="AJ5">
            <v>16.1</v>
          </cell>
        </row>
        <row r="5">
          <cell r="BU5">
            <v>2634216</v>
          </cell>
        </row>
        <row r="5">
          <cell r="BW5">
            <v>-2.9</v>
          </cell>
          <cell r="BX5">
            <v>368909.7</v>
          </cell>
        </row>
        <row r="5">
          <cell r="BZ5">
            <v>57.5</v>
          </cell>
          <cell r="CA5">
            <v>5137319.1</v>
          </cell>
        </row>
        <row r="5">
          <cell r="CC5">
            <v>5</v>
          </cell>
          <cell r="CD5">
            <v>793854.3</v>
          </cell>
        </row>
        <row r="5">
          <cell r="CF5">
            <v>12.2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CKJH2022年1-11月贵阳市规模以上工业出口交货值汇总1"/>
    </sheetNames>
    <sheetDataSet>
      <sheetData sheetId="0">
        <row r="5">
          <cell r="M5">
            <v>47.8</v>
          </cell>
          <cell r="N5">
            <v>20.13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QOPOBA"/>
      <sheetName val="封面"/>
      <sheetName val="目录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CDKOHS"/>
      <sheetName val="13"/>
      <sheetName val="14"/>
      <sheetName val="15"/>
      <sheetName val="16"/>
      <sheetName val="17"/>
      <sheetName val="20"/>
      <sheetName val="21"/>
      <sheetName val="22"/>
      <sheetName val="23"/>
    </sheetNames>
    <sheetDataSet>
      <sheetData sheetId="0"/>
      <sheetData sheetId="1"/>
      <sheetData sheetId="2"/>
      <sheetData sheetId="3">
        <row r="4">
          <cell r="E4">
            <v>1</v>
          </cell>
        </row>
        <row r="6">
          <cell r="E6">
            <v>-3</v>
          </cell>
        </row>
        <row r="7">
          <cell r="D7">
            <v>2277.57662</v>
          </cell>
          <cell r="E7">
            <v>-3.4</v>
          </cell>
        </row>
        <row r="9">
          <cell r="D9">
            <v>2767.4302</v>
          </cell>
          <cell r="E9">
            <v>-9.9541283209625</v>
          </cell>
        </row>
        <row r="13">
          <cell r="D13">
            <v>101.61175538</v>
          </cell>
          <cell r="E13">
            <v>1.6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4">
          <cell r="D4">
            <v>1570.58147179421</v>
          </cell>
          <cell r="E4">
            <v>-0.163386477950467</v>
          </cell>
        </row>
        <row r="8">
          <cell r="D8">
            <v>897.322113324214</v>
          </cell>
          <cell r="E8">
            <v>-4.1669511354883</v>
          </cell>
        </row>
      </sheetData>
      <sheetData sheetId="11">
        <row r="3">
          <cell r="D3">
            <v>78709.5645</v>
          </cell>
          <cell r="E3">
            <v>-2.13626634352201</v>
          </cell>
        </row>
        <row r="4">
          <cell r="D4">
            <v>5415.5861</v>
          </cell>
          <cell r="E4">
            <v>-10.2445778551644</v>
          </cell>
        </row>
        <row r="5">
          <cell r="D5">
            <v>72899.5584</v>
          </cell>
          <cell r="E5">
            <v>-1.39780828588047</v>
          </cell>
        </row>
        <row r="12">
          <cell r="D12">
            <v>17711.5114</v>
          </cell>
          <cell r="E12">
            <v>-20.553224438488</v>
          </cell>
        </row>
        <row r="13">
          <cell r="D13">
            <v>4127.2174</v>
          </cell>
          <cell r="E13">
            <v>-27.4979921146142</v>
          </cell>
        </row>
        <row r="15">
          <cell r="D15">
            <v>13397.294</v>
          </cell>
          <cell r="E15">
            <v>-17.6513983649886</v>
          </cell>
        </row>
      </sheetData>
      <sheetData sheetId="12">
        <row r="8">
          <cell r="B8">
            <v>13</v>
          </cell>
        </row>
        <row r="11">
          <cell r="B11">
            <v>-28.9</v>
          </cell>
        </row>
        <row r="12">
          <cell r="B12">
            <v>70.2</v>
          </cell>
        </row>
        <row r="14">
          <cell r="B14">
            <v>-17.3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贵阳市"/>
      <sheetName val="贵州省"/>
    </sheetNames>
    <sheetDataSet>
      <sheetData sheetId="0">
        <row r="5">
          <cell r="G5">
            <v>-0.4292</v>
          </cell>
        </row>
        <row r="6">
          <cell r="G6">
            <v>-0.2867</v>
          </cell>
        </row>
      </sheetData>
      <sheetData sheetId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202211-1"/>
      <sheetName val="202211-2"/>
    </sheetNames>
    <sheetDataSet>
      <sheetData sheetId="0"/>
      <sheetData sheetId="1">
        <row r="3">
          <cell r="C3">
            <v>459.03</v>
          </cell>
        </row>
        <row r="6">
          <cell r="C6">
            <v>4.45</v>
          </cell>
        </row>
        <row r="8">
          <cell r="C8">
            <v>0.29</v>
          </cell>
        </row>
        <row r="9">
          <cell r="C9">
            <v>0.76</v>
          </cell>
        </row>
        <row r="10">
          <cell r="C10">
            <v>3.62</v>
          </cell>
        </row>
        <row r="11">
          <cell r="C11">
            <v>0.14</v>
          </cell>
        </row>
        <row r="12">
          <cell r="C12">
            <v>4.17</v>
          </cell>
        </row>
        <row r="13">
          <cell r="C13">
            <v>1319.35</v>
          </cell>
        </row>
        <row r="14">
          <cell r="C14">
            <v>829.23</v>
          </cell>
        </row>
        <row r="15">
          <cell r="C15">
            <v>514.19</v>
          </cell>
          <cell r="D15">
            <v>-14.37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3">
          <cell r="B3">
            <v>19835</v>
          </cell>
          <cell r="C3">
            <v>0.7962</v>
          </cell>
        </row>
        <row r="4">
          <cell r="B4">
            <v>6312</v>
          </cell>
          <cell r="C4">
            <v>0.5373</v>
          </cell>
        </row>
        <row r="5">
          <cell r="B5">
            <v>13494</v>
          </cell>
          <cell r="C5">
            <v>0.9489</v>
          </cell>
        </row>
        <row r="6">
          <cell r="B6">
            <v>29</v>
          </cell>
          <cell r="C6">
            <v>1.2308</v>
          </cell>
        </row>
        <row r="7">
          <cell r="B7">
            <v>480.8677640681</v>
          </cell>
          <cell r="C7">
            <v>0.969541</v>
          </cell>
        </row>
        <row r="8">
          <cell r="B8">
            <v>469.591086839</v>
          </cell>
          <cell r="C8">
            <v>0.982508</v>
          </cell>
        </row>
        <row r="9">
          <cell r="B9">
            <v>10.9878772291</v>
          </cell>
          <cell r="C9">
            <v>0.538219</v>
          </cell>
        </row>
        <row r="10">
          <cell r="B10">
            <v>0.2888</v>
          </cell>
          <cell r="C10">
            <v>1.035953</v>
          </cell>
        </row>
        <row r="11">
          <cell r="C11" t="str">
            <v>增长（%）</v>
          </cell>
        </row>
        <row r="12">
          <cell r="B12">
            <v>998938</v>
          </cell>
          <cell r="C12">
            <v>0.0931</v>
          </cell>
        </row>
        <row r="13">
          <cell r="B13">
            <v>332028</v>
          </cell>
          <cell r="C13">
            <v>0.0831</v>
          </cell>
        </row>
        <row r="14">
          <cell r="B14">
            <v>663788</v>
          </cell>
          <cell r="C14">
            <v>0.0986</v>
          </cell>
        </row>
        <row r="15">
          <cell r="B15">
            <v>3121</v>
          </cell>
          <cell r="C15">
            <v>0.0032</v>
          </cell>
        </row>
        <row r="16">
          <cell r="B16">
            <v>54030.4701066567</v>
          </cell>
          <cell r="C16">
            <v>0.278295</v>
          </cell>
        </row>
        <row r="17">
          <cell r="B17">
            <v>53578.1813048426</v>
          </cell>
          <cell r="C17">
            <v>0.279273</v>
          </cell>
        </row>
        <row r="18">
          <cell r="B18">
            <v>382.2496546861</v>
          </cell>
          <cell r="C18">
            <v>0.207078</v>
          </cell>
        </row>
        <row r="19">
          <cell r="B19">
            <v>70.009147128</v>
          </cell>
          <cell r="C19">
            <v>0.011696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七大分区县"/>
      <sheetName val="分特色和主导"/>
      <sheetName val="分区县分产业"/>
      <sheetName val="三主一特"/>
      <sheetName val="总表（生产）"/>
      <sheetName val="新能源汽车"/>
      <sheetName val="考核口径区划地名称"/>
      <sheetName val="磷化工"/>
      <sheetName val="铝及铝加工"/>
      <sheetName val="电子信息制造"/>
      <sheetName val="健康医药"/>
      <sheetName val="生态特色食品"/>
      <sheetName val="先进装备制造"/>
    </sheetNames>
    <sheetDataSet>
      <sheetData sheetId="0"/>
      <sheetData sheetId="1"/>
      <sheetData sheetId="2"/>
      <sheetData sheetId="3"/>
      <sheetData sheetId="4">
        <row r="6">
          <cell r="C6">
            <v>57</v>
          </cell>
        </row>
        <row r="6">
          <cell r="I6">
            <v>4.27970119794479</v>
          </cell>
        </row>
        <row r="8">
          <cell r="C8">
            <v>41</v>
          </cell>
        </row>
        <row r="8">
          <cell r="I8">
            <v>30.6996867566729</v>
          </cell>
        </row>
        <row r="9">
          <cell r="C9">
            <v>48</v>
          </cell>
        </row>
        <row r="9">
          <cell r="I9">
            <v>16.1837650841154</v>
          </cell>
        </row>
        <row r="10">
          <cell r="C10">
            <v>58</v>
          </cell>
        </row>
        <row r="10">
          <cell r="I10">
            <v>-4.67972082019202</v>
          </cell>
        </row>
        <row r="11">
          <cell r="C11">
            <v>98</v>
          </cell>
        </row>
        <row r="11">
          <cell r="I11">
            <v>16.247812318249</v>
          </cell>
        </row>
        <row r="12">
          <cell r="C12">
            <v>61</v>
          </cell>
        </row>
        <row r="12">
          <cell r="I12">
            <v>-8.22968615053975</v>
          </cell>
        </row>
        <row r="13">
          <cell r="C13">
            <v>115</v>
          </cell>
        </row>
        <row r="13">
          <cell r="I13">
            <v>3.74050792520137</v>
          </cell>
        </row>
        <row r="14">
          <cell r="C14">
            <v>120</v>
          </cell>
        </row>
        <row r="14">
          <cell r="I14">
            <v>11.3075050407675</v>
          </cell>
        </row>
        <row r="26">
          <cell r="I26">
            <v>6.00769442584861</v>
          </cell>
        </row>
        <row r="28">
          <cell r="I28">
            <v>23.4182768613703</v>
          </cell>
        </row>
        <row r="29">
          <cell r="I29">
            <v>19.955523763792</v>
          </cell>
        </row>
        <row r="30">
          <cell r="I30">
            <v>-6.22736118536082</v>
          </cell>
        </row>
        <row r="31">
          <cell r="I31">
            <v>19.7393206734922</v>
          </cell>
        </row>
        <row r="32">
          <cell r="I32">
            <v>-8.97230047904299</v>
          </cell>
        </row>
        <row r="33">
          <cell r="I33">
            <v>11.3914623153995</v>
          </cell>
        </row>
        <row r="34">
          <cell r="I34">
            <v>14.5818378595501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Z_FLB2022年1-11月贵阳市规模以上工业生产上报汇1"/>
    </sheetNames>
    <sheetDataSet>
      <sheetData sheetId="0">
        <row r="7">
          <cell r="T7">
            <v>4.5</v>
          </cell>
          <cell r="U7">
            <v>5.7</v>
          </cell>
        </row>
        <row r="8">
          <cell r="T8">
            <v>3.4</v>
          </cell>
          <cell r="U8">
            <v>7.7</v>
          </cell>
        </row>
        <row r="9">
          <cell r="T9">
            <v>5.3</v>
          </cell>
          <cell r="U9">
            <v>3.9</v>
          </cell>
        </row>
        <row r="10">
          <cell r="T10">
            <v>26</v>
          </cell>
          <cell r="U10">
            <v>7</v>
          </cell>
        </row>
        <row r="11">
          <cell r="T11">
            <v>-43.3</v>
          </cell>
          <cell r="U11">
            <v>-12.8</v>
          </cell>
        </row>
        <row r="12">
          <cell r="T12">
            <v>44.6</v>
          </cell>
          <cell r="U12">
            <v>22.8</v>
          </cell>
        </row>
        <row r="13">
          <cell r="T13">
            <v>2.1</v>
          </cell>
          <cell r="U13">
            <v>5.2</v>
          </cell>
        </row>
        <row r="14">
          <cell r="T14">
            <v>5</v>
          </cell>
          <cell r="U14">
            <v>9.6</v>
          </cell>
        </row>
        <row r="15">
          <cell r="T15">
            <v>-55.1</v>
          </cell>
          <cell r="U15">
            <v>-28.3</v>
          </cell>
        </row>
        <row r="16">
          <cell r="T16">
            <v>4.8</v>
          </cell>
          <cell r="U16">
            <v>6.2</v>
          </cell>
        </row>
        <row r="17">
          <cell r="T17">
            <v>4.8</v>
          </cell>
          <cell r="U17">
            <v>6.3</v>
          </cell>
        </row>
        <row r="18">
          <cell r="T18">
            <v>4</v>
          </cell>
          <cell r="U18">
            <v>4.4</v>
          </cell>
        </row>
        <row r="19">
          <cell r="T19">
            <v>15.5</v>
          </cell>
          <cell r="U19">
            <v>14.5</v>
          </cell>
        </row>
        <row r="25">
          <cell r="J25">
            <v>5.3</v>
          </cell>
          <cell r="K25">
            <v>8.5</v>
          </cell>
        </row>
        <row r="25">
          <cell r="T25">
            <v>5.8</v>
          </cell>
          <cell r="U25">
            <v>7.7</v>
          </cell>
        </row>
        <row r="26">
          <cell r="J26">
            <v>22.9</v>
          </cell>
          <cell r="K26">
            <v>10.9</v>
          </cell>
        </row>
        <row r="26">
          <cell r="T26">
            <v>25.8</v>
          </cell>
          <cell r="U26">
            <v>13.4</v>
          </cell>
        </row>
        <row r="27">
          <cell r="J27">
            <v>-13.7</v>
          </cell>
          <cell r="K27">
            <v>-10.7</v>
          </cell>
        </row>
        <row r="27">
          <cell r="T27">
            <v>-12.5</v>
          </cell>
          <cell r="U27">
            <v>-10.8</v>
          </cell>
        </row>
        <row r="28">
          <cell r="J28">
            <v>3.7</v>
          </cell>
          <cell r="K28">
            <v>3.4</v>
          </cell>
        </row>
        <row r="28">
          <cell r="T28">
            <v>9.1</v>
          </cell>
          <cell r="U28">
            <v>11.1</v>
          </cell>
        </row>
        <row r="29">
          <cell r="J29">
            <v>-1.8</v>
          </cell>
          <cell r="K29">
            <v>7.2</v>
          </cell>
        </row>
        <row r="29">
          <cell r="T29">
            <v>-2</v>
          </cell>
          <cell r="U29">
            <v>7.2</v>
          </cell>
        </row>
        <row r="30">
          <cell r="J30">
            <v>0.4</v>
          </cell>
          <cell r="K30">
            <v>-8.3</v>
          </cell>
        </row>
        <row r="30">
          <cell r="T30">
            <v>1.3</v>
          </cell>
          <cell r="U30">
            <v>-9</v>
          </cell>
        </row>
        <row r="31">
          <cell r="J31">
            <v>5.5</v>
          </cell>
          <cell r="K31">
            <v>22.1</v>
          </cell>
        </row>
        <row r="31">
          <cell r="T31">
            <v>10.2</v>
          </cell>
          <cell r="U31">
            <v>22.3</v>
          </cell>
        </row>
        <row r="32">
          <cell r="J32">
            <v>-33.1</v>
          </cell>
          <cell r="K32">
            <v>3.4</v>
          </cell>
        </row>
        <row r="32">
          <cell r="T32">
            <v>-23.5</v>
          </cell>
          <cell r="U32">
            <v>-1.6</v>
          </cell>
        </row>
        <row r="33">
          <cell r="J33">
            <v>32.4</v>
          </cell>
          <cell r="K33">
            <v>35.2</v>
          </cell>
        </row>
        <row r="33">
          <cell r="T33">
            <v>43.2</v>
          </cell>
          <cell r="U33">
            <v>37.2</v>
          </cell>
        </row>
        <row r="34">
          <cell r="J34">
            <v>25.9</v>
          </cell>
          <cell r="K34">
            <v>3.7</v>
          </cell>
        </row>
        <row r="34">
          <cell r="T34">
            <v>21.6</v>
          </cell>
          <cell r="U34">
            <v>2.7</v>
          </cell>
        </row>
        <row r="35">
          <cell r="J35">
            <v>-14.9</v>
          </cell>
          <cell r="K35">
            <v>-1.2</v>
          </cell>
        </row>
        <row r="35">
          <cell r="T35">
            <v>-11.5</v>
          </cell>
          <cell r="U35">
            <v>-1.5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202211"/>
    </sheetNames>
    <sheetDataSet>
      <sheetData sheetId="0">
        <row r="5">
          <cell r="B5">
            <v>14580.5726115995</v>
          </cell>
        </row>
        <row r="5">
          <cell r="D5">
            <v>1139.2251104211</v>
          </cell>
        </row>
        <row r="6">
          <cell r="B6">
            <v>4535.4017738667</v>
          </cell>
        </row>
        <row r="6">
          <cell r="D6">
            <v>509.95684206</v>
          </cell>
        </row>
        <row r="7">
          <cell r="B7">
            <v>3905.5855193525</v>
          </cell>
        </row>
        <row r="7">
          <cell r="D7">
            <v>408.2562060772</v>
          </cell>
        </row>
        <row r="8">
          <cell r="B8">
            <v>19126.7209863584</v>
          </cell>
        </row>
        <row r="8">
          <cell r="D8">
            <v>1842.5818189225</v>
          </cell>
        </row>
        <row r="11">
          <cell r="B11">
            <v>14517.1333931826</v>
          </cell>
        </row>
        <row r="11">
          <cell r="D11">
            <v>1137.3251126822</v>
          </cell>
        </row>
        <row r="12">
          <cell r="B12">
            <v>14511.2436043745</v>
          </cell>
        </row>
        <row r="12">
          <cell r="D12">
            <v>1136.5589696065</v>
          </cell>
        </row>
        <row r="13">
          <cell r="B13">
            <v>4517.0961996801</v>
          </cell>
        </row>
        <row r="13">
          <cell r="D13">
            <v>508.3276153199</v>
          </cell>
        </row>
        <row r="14">
          <cell r="B14">
            <v>3888.1471301731</v>
          </cell>
        </row>
        <row r="14">
          <cell r="D14">
            <v>406.6983367884</v>
          </cell>
        </row>
        <row r="15">
          <cell r="B15">
            <v>4762.7313268809</v>
          </cell>
        </row>
        <row r="15">
          <cell r="D15">
            <v>487.0803115195</v>
          </cell>
        </row>
        <row r="16">
          <cell r="B16">
            <v>2377.3833024183</v>
          </cell>
        </row>
        <row r="16">
          <cell r="D16">
            <v>102.3874332207</v>
          </cell>
        </row>
        <row r="17">
          <cell r="B17">
            <v>2385.3480244626</v>
          </cell>
        </row>
        <row r="17">
          <cell r="D17">
            <v>384.6928782988</v>
          </cell>
        </row>
        <row r="18">
          <cell r="B18">
            <v>2533.6940664469</v>
          </cell>
        </row>
        <row r="18">
          <cell r="D18">
            <v>91.7672408491</v>
          </cell>
        </row>
        <row r="19">
          <cell r="B19">
            <v>813.4889712609</v>
          </cell>
        </row>
        <row r="19">
          <cell r="D19">
            <v>167.1312262174</v>
          </cell>
        </row>
        <row r="20">
          <cell r="B20">
            <v>1884.2330401057</v>
          </cell>
        </row>
        <row r="20">
          <cell r="D20">
            <v>-117.7474242994</v>
          </cell>
        </row>
        <row r="21">
          <cell r="B21">
            <v>5.8897888081</v>
          </cell>
        </row>
        <row r="21">
          <cell r="D21">
            <v>0.7661430757</v>
          </cell>
        </row>
        <row r="22">
          <cell r="B22">
            <v>19098.0823390683</v>
          </cell>
        </row>
        <row r="22">
          <cell r="D22">
            <v>1869.9444907806</v>
          </cell>
        </row>
        <row r="23">
          <cell r="B23">
            <v>19097.6351840114</v>
          </cell>
        </row>
        <row r="23">
          <cell r="D23">
            <v>1869.9449898158</v>
          </cell>
        </row>
        <row r="24">
          <cell r="B24">
            <v>4156.5349686197</v>
          </cell>
        </row>
        <row r="24">
          <cell r="D24">
            <v>197.5478707863</v>
          </cell>
        </row>
        <row r="25">
          <cell r="B25">
            <v>524.0833770901</v>
          </cell>
        </row>
        <row r="25">
          <cell r="D25">
            <v>12.0212578046</v>
          </cell>
        </row>
        <row r="26">
          <cell r="B26">
            <v>253.6599480773</v>
          </cell>
        </row>
        <row r="26">
          <cell r="D26">
            <v>0.2426234787</v>
          </cell>
        </row>
        <row r="27">
          <cell r="B27">
            <v>270.4234290128</v>
          </cell>
        </row>
        <row r="27">
          <cell r="D27">
            <v>11.7786343259</v>
          </cell>
        </row>
        <row r="28">
          <cell r="B28">
            <v>3632.4515915296</v>
          </cell>
        </row>
        <row r="28">
          <cell r="D28">
            <v>185.5266129817</v>
          </cell>
        </row>
        <row r="29">
          <cell r="B29">
            <v>3195.9237103442</v>
          </cell>
        </row>
        <row r="29">
          <cell r="D29">
            <v>165.0020431897</v>
          </cell>
        </row>
        <row r="30">
          <cell r="B30">
            <v>436.5278811854</v>
          </cell>
        </row>
        <row r="30">
          <cell r="D30">
            <v>20.524569792</v>
          </cell>
        </row>
        <row r="31">
          <cell r="B31">
            <v>14941.0806063917</v>
          </cell>
        </row>
        <row r="31">
          <cell r="D31">
            <v>1672.3775100295</v>
          </cell>
        </row>
        <row r="32">
          <cell r="B32">
            <v>1812.4953213192</v>
          </cell>
        </row>
        <row r="32">
          <cell r="D32">
            <v>331.824930415</v>
          </cell>
        </row>
        <row r="33">
          <cell r="B33">
            <v>12207.8267764498</v>
          </cell>
        </row>
        <row r="33">
          <cell r="D33">
            <v>1044.8263626616</v>
          </cell>
        </row>
        <row r="34">
          <cell r="B34">
            <v>639.4473469533</v>
          </cell>
        </row>
        <row r="34">
          <cell r="D34">
            <v>288.5101968247</v>
          </cell>
        </row>
        <row r="35">
          <cell r="B35">
            <v>274.75907</v>
          </cell>
        </row>
        <row r="35">
          <cell r="D35">
            <v>2.548668</v>
          </cell>
        </row>
        <row r="36">
          <cell r="B36">
            <v>6.5520916694</v>
          </cell>
        </row>
        <row r="36">
          <cell r="D36">
            <v>4.6673521282</v>
          </cell>
        </row>
        <row r="37">
          <cell r="B37">
            <v>0.019609</v>
          </cell>
        </row>
        <row r="37">
          <cell r="D37">
            <v>0.019609</v>
          </cell>
        </row>
        <row r="38">
          <cell r="B38">
            <v>0.4471550569</v>
          </cell>
        </row>
        <row r="38">
          <cell r="D38">
            <v>-0.0004990352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B4">
            <v>806187</v>
          </cell>
          <cell r="C4">
            <v>-0.0354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2022"/>
    </sheetNames>
    <sheetDataSet>
      <sheetData sheetId="0">
        <row r="31">
          <cell r="J31">
            <v>271.97</v>
          </cell>
        </row>
        <row r="32">
          <cell r="J32">
            <v>85.72</v>
          </cell>
          <cell r="K32">
            <v>0.00269037314305771</v>
          </cell>
        </row>
        <row r="33">
          <cell r="J33">
            <v>169.84</v>
          </cell>
          <cell r="K33">
            <v>0.00633998933459734</v>
          </cell>
        </row>
        <row r="34">
          <cell r="J34">
            <v>12.39</v>
          </cell>
          <cell r="K34">
            <v>-0.542973072666913</v>
          </cell>
        </row>
        <row r="35">
          <cell r="K35">
            <v>0.0414581844174409</v>
          </cell>
        </row>
        <row r="36">
          <cell r="K36">
            <v>0.00588235294117648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4"/>
  <sheetViews>
    <sheetView tabSelected="1" view="pageBreakPreview" zoomScaleNormal="130" workbookViewId="0">
      <selection activeCell="G7" sqref="G7"/>
    </sheetView>
  </sheetViews>
  <sheetFormatPr defaultColWidth="9" defaultRowHeight="14.25" outlineLevelCol="3"/>
  <cols>
    <col min="1" max="1" width="10.625" customWidth="1"/>
    <col min="3" max="3" width="10.625" customWidth="1"/>
    <col min="4" max="4" width="8.125" customWidth="1"/>
  </cols>
  <sheetData>
    <row r="1" ht="12" customHeight="1" spans="1:1">
      <c r="A1" s="6"/>
    </row>
    <row r="2" ht="30.75" customHeight="1" spans="1:1">
      <c r="A2" s="6"/>
    </row>
    <row r="3" ht="103.15" customHeight="1" spans="1:4">
      <c r="A3" s="578" t="s">
        <v>0</v>
      </c>
      <c r="B3" s="579"/>
      <c r="C3" s="579"/>
      <c r="D3" s="579"/>
    </row>
    <row r="4" ht="9.95" customHeight="1" spans="1:1">
      <c r="A4" s="6"/>
    </row>
    <row r="5" ht="38.1" customHeight="1" spans="1:4">
      <c r="A5" s="580" t="s">
        <v>1</v>
      </c>
      <c r="B5" s="581"/>
      <c r="C5" s="581"/>
      <c r="D5" s="581"/>
    </row>
    <row r="6" spans="4:4">
      <c r="D6" t="s">
        <v>2</v>
      </c>
    </row>
    <row r="7" ht="48" customHeight="1"/>
    <row r="10" ht="23.25" customHeight="1"/>
    <row r="13" ht="19.5" spans="1:4">
      <c r="A13" s="582" t="s">
        <v>3</v>
      </c>
      <c r="B13" s="583"/>
      <c r="C13" s="583"/>
      <c r="D13" s="584" t="s">
        <v>4</v>
      </c>
    </row>
    <row r="14" ht="20.25" customHeight="1" spans="1:4">
      <c r="A14" s="582" t="s">
        <v>5</v>
      </c>
      <c r="B14" s="583"/>
      <c r="C14" s="583"/>
      <c r="D14" s="585"/>
    </row>
  </sheetData>
  <mergeCells count="5">
    <mergeCell ref="A3:D3"/>
    <mergeCell ref="A5:D5"/>
    <mergeCell ref="A13:C13"/>
    <mergeCell ref="A14:C14"/>
    <mergeCell ref="D13:D1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9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rgb="FFFF0000"/>
    <pageSetUpPr fitToPage="1"/>
  </sheetPr>
  <dimension ref="A1:F29"/>
  <sheetViews>
    <sheetView view="pageBreakPreview" zoomScale="145" zoomScaleNormal="100" workbookViewId="0">
      <selection activeCell="D7" sqref="D7"/>
    </sheetView>
  </sheetViews>
  <sheetFormatPr defaultColWidth="9" defaultRowHeight="14.25" outlineLevelCol="5"/>
  <cols>
    <col min="1" max="1" width="11.75" style="1" customWidth="1"/>
    <col min="2" max="2" width="6.625" style="1" customWidth="1"/>
    <col min="3" max="5" width="6.875" style="1" customWidth="1"/>
    <col min="6" max="6" width="6.125" style="1" customWidth="1"/>
    <col min="7" max="8" width="9" style="1" hidden="1" customWidth="1"/>
    <col min="9" max="16384" width="9" style="1"/>
  </cols>
  <sheetData>
    <row r="1" spans="1:6">
      <c r="A1" s="443" t="s">
        <v>115</v>
      </c>
      <c r="B1" s="443"/>
      <c r="C1" s="443"/>
      <c r="D1" s="443"/>
      <c r="E1" s="443"/>
      <c r="F1" s="443"/>
    </row>
    <row r="2" s="116" customFormat="1" customHeight="1" spans="1:6">
      <c r="A2" s="210"/>
      <c r="B2" s="210"/>
      <c r="C2" s="210"/>
      <c r="D2" s="210"/>
      <c r="E2" s="210"/>
      <c r="F2" s="210"/>
    </row>
    <row r="3" s="116" customFormat="1" customHeight="1" spans="1:6">
      <c r="A3" s="467" t="s">
        <v>116</v>
      </c>
      <c r="B3" s="468"/>
      <c r="C3" s="445" t="s">
        <v>65</v>
      </c>
      <c r="D3" s="445"/>
      <c r="E3" s="445" t="s">
        <v>117</v>
      </c>
      <c r="F3" s="445"/>
    </row>
    <row r="4" s="116" customFormat="1" ht="34.5" customHeight="1" spans="1:6">
      <c r="A4" s="469"/>
      <c r="B4" s="470"/>
      <c r="C4" s="145" t="s">
        <v>98</v>
      </c>
      <c r="D4" s="145" t="s">
        <v>40</v>
      </c>
      <c r="E4" s="145" t="s">
        <v>98</v>
      </c>
      <c r="F4" s="145" t="s">
        <v>40</v>
      </c>
    </row>
    <row r="5" s="170" customFormat="1" ht="21.95" customHeight="1" spans="1:6">
      <c r="A5" s="186" t="s">
        <v>118</v>
      </c>
      <c r="B5" s="186"/>
      <c r="C5" s="301">
        <v>100</v>
      </c>
      <c r="D5" s="301">
        <v>3.1</v>
      </c>
      <c r="E5" s="301">
        <v>100</v>
      </c>
      <c r="F5" s="301">
        <f>'[2]CZ_FLB2022年1-11月贵阳市规模以上工业生产上报汇1'!K7</f>
        <v>4.9</v>
      </c>
    </row>
    <row r="6" s="140" customFormat="1" ht="21.95" customHeight="1" spans="1:6">
      <c r="A6" s="446" t="s">
        <v>119</v>
      </c>
      <c r="B6" s="446"/>
      <c r="C6" s="135">
        <v>30.1463376649584</v>
      </c>
      <c r="D6" s="135">
        <v>8.5</v>
      </c>
      <c r="E6" s="135">
        <v>27.8815688574282</v>
      </c>
      <c r="F6" s="135">
        <f>'[2]CZ_FLB2022年1-11月贵阳市规模以上工业生产上报汇1'!K8</f>
        <v>11.7</v>
      </c>
    </row>
    <row r="7" s="170" customFormat="1" ht="21.95" customHeight="1" spans="1:6">
      <c r="A7" s="447" t="s">
        <v>120</v>
      </c>
      <c r="B7" s="447"/>
      <c r="C7" s="183">
        <v>69.8536623350416</v>
      </c>
      <c r="D7" s="183">
        <v>0.9</v>
      </c>
      <c r="E7" s="183">
        <v>72.1184311425718</v>
      </c>
      <c r="F7" s="183">
        <f>'[2]CZ_FLB2022年1-11月贵阳市规模以上工业生产上报汇1'!K9</f>
        <v>2.4</v>
      </c>
    </row>
    <row r="8" s="140" customFormat="1" ht="21.95" customHeight="1" spans="1:6">
      <c r="A8" s="446" t="s">
        <v>121</v>
      </c>
      <c r="B8" s="446"/>
      <c r="C8" s="135">
        <v>14.1885094096409</v>
      </c>
      <c r="D8" s="135">
        <v>24.2</v>
      </c>
      <c r="E8" s="135">
        <v>15.2234041416178</v>
      </c>
      <c r="F8" s="135">
        <f>'[2]CZ_FLB2022年1-11月贵阳市规模以上工业生产上报汇1'!K10</f>
        <v>5.8</v>
      </c>
    </row>
    <row r="9" s="170" customFormat="1" ht="21.95" customHeight="1" spans="1:6">
      <c r="A9" s="447" t="s">
        <v>122</v>
      </c>
      <c r="B9" s="447"/>
      <c r="C9" s="183">
        <v>0.00784167207114462</v>
      </c>
      <c r="D9" s="183">
        <v>-43</v>
      </c>
      <c r="E9" s="183">
        <v>0.0191520199483169</v>
      </c>
      <c r="F9" s="183">
        <f>'[2]CZ_FLB2022年1-11月贵阳市规模以上工业生产上报汇1'!K11</f>
        <v>-17.7</v>
      </c>
    </row>
    <row r="10" s="140" customFormat="1" ht="21.95" customHeight="1" spans="1:6">
      <c r="A10" s="446" t="s">
        <v>123</v>
      </c>
      <c r="B10" s="446"/>
      <c r="C10" s="135">
        <v>0.0242744534043824</v>
      </c>
      <c r="D10" s="135">
        <v>22.1</v>
      </c>
      <c r="E10" s="135">
        <v>0.0359419153042272</v>
      </c>
      <c r="F10" s="135">
        <f>'[2]CZ_FLB2022年1-11月贵阳市规模以上工业生产上报汇1'!K12</f>
        <v>43.6</v>
      </c>
    </row>
    <row r="11" s="170" customFormat="1" ht="21.95" customHeight="1" spans="1:6">
      <c r="A11" s="447" t="s">
        <v>124</v>
      </c>
      <c r="B11" s="447"/>
      <c r="C11" s="183">
        <v>77.2103681162366</v>
      </c>
      <c r="D11" s="183">
        <v>-0.4</v>
      </c>
      <c r="E11" s="183">
        <v>76.4382919578933</v>
      </c>
      <c r="F11" s="183">
        <f>'[2]CZ_FLB2022年1-11月贵阳市规模以上工业生产上报汇1'!K13</f>
        <v>4.1</v>
      </c>
    </row>
    <row r="12" s="140" customFormat="1" ht="21.95" customHeight="1" spans="1:6">
      <c r="A12" s="446" t="s">
        <v>125</v>
      </c>
      <c r="B12" s="446"/>
      <c r="C12" s="135">
        <v>8.48735059695414</v>
      </c>
      <c r="D12" s="135">
        <v>9.1</v>
      </c>
      <c r="E12" s="135">
        <v>8.18114268799481</v>
      </c>
      <c r="F12" s="135">
        <f>'[2]CZ_FLB2022年1-11月贵阳市规模以上工业生产上报汇1'!K14</f>
        <v>10.7</v>
      </c>
    </row>
    <row r="13" s="170" customFormat="1" ht="21.95" customHeight="1" spans="1:6">
      <c r="A13" s="447" t="s">
        <v>126</v>
      </c>
      <c r="B13" s="447"/>
      <c r="C13" s="183">
        <v>0.0816557516928141</v>
      </c>
      <c r="D13" s="183">
        <v>-53.3</v>
      </c>
      <c r="E13" s="183">
        <v>0.102067648995498</v>
      </c>
      <c r="F13" s="183">
        <f>'[2]CZ_FLB2022年1-11月贵阳市规模以上工业生产上报汇1'!K15</f>
        <v>-27.3</v>
      </c>
    </row>
    <row r="14" s="140" customFormat="1" ht="21.95" customHeight="1" spans="1:6">
      <c r="A14" s="446" t="s">
        <v>127</v>
      </c>
      <c r="B14" s="446"/>
      <c r="C14" s="135">
        <v>57.5589331816424</v>
      </c>
      <c r="D14" s="135">
        <v>9</v>
      </c>
      <c r="E14" s="135">
        <v>62.7593269580629</v>
      </c>
      <c r="F14" s="135">
        <f>'[2]CZ_FLB2022年1-11月贵阳市规模以上工业生产上报汇1'!K16</f>
        <v>7.7</v>
      </c>
    </row>
    <row r="15" s="170" customFormat="1" ht="21.95" customHeight="1" spans="1:6">
      <c r="A15" s="447" t="s">
        <v>128</v>
      </c>
      <c r="B15" s="447"/>
      <c r="C15" s="183">
        <v>69.3142064776233</v>
      </c>
      <c r="D15" s="183">
        <v>3.4</v>
      </c>
      <c r="E15" s="183">
        <v>71.9678841763396</v>
      </c>
      <c r="F15" s="183">
        <f>'[2]CZ_FLB2022年1-11月贵阳市规模以上工业生产上报汇1'!K17</f>
        <v>6</v>
      </c>
    </row>
    <row r="16" s="140" customFormat="1" ht="21.95" customHeight="1" spans="1:6">
      <c r="A16" s="460" t="s">
        <v>129</v>
      </c>
      <c r="B16" s="460"/>
      <c r="C16" s="135">
        <v>42.3275069770775</v>
      </c>
      <c r="D16" s="135">
        <v>-3.9</v>
      </c>
      <c r="E16" s="135">
        <v>37.0655512809015</v>
      </c>
      <c r="F16" s="135">
        <f>'[2]CZ_FLB2022年1-11月贵阳市规模以上工业生产上报汇1'!K18</f>
        <v>0.4</v>
      </c>
    </row>
    <row r="17" s="170" customFormat="1" ht="21.95" customHeight="1" spans="1:6">
      <c r="A17" s="447" t="s">
        <v>130</v>
      </c>
      <c r="B17" s="447"/>
      <c r="C17" s="183">
        <v>25.4398209247251</v>
      </c>
      <c r="D17" s="183">
        <v>17.8</v>
      </c>
      <c r="E17" s="183">
        <v>24.0038257198899</v>
      </c>
      <c r="F17" s="183">
        <f>'[2]CZ_FLB2022年1-11月贵阳市规模以上工业生产上报汇1'!K19</f>
        <v>21.6</v>
      </c>
    </row>
    <row r="18" s="116" customFormat="1" ht="21.95" customHeight="1" spans="1:6">
      <c r="A18" s="447"/>
      <c r="B18" s="447"/>
      <c r="C18" s="183"/>
      <c r="D18" s="183"/>
      <c r="E18" s="183"/>
      <c r="F18" s="183"/>
    </row>
    <row r="19" s="116" customFormat="1" ht="29.25" customHeight="1" spans="1:6">
      <c r="A19" s="469" t="s">
        <v>131</v>
      </c>
      <c r="B19" s="470"/>
      <c r="C19" s="145"/>
      <c r="D19" s="145"/>
      <c r="E19" s="145"/>
      <c r="F19" s="145"/>
    </row>
    <row r="20" s="170" customFormat="1" ht="21.95" customHeight="1" spans="1:6">
      <c r="A20" s="239" t="s">
        <v>132</v>
      </c>
      <c r="B20" s="239"/>
      <c r="C20" s="183">
        <v>1.66584533224927</v>
      </c>
      <c r="D20" s="183">
        <f>[3]Sheet1!K6</f>
        <v>61.1</v>
      </c>
      <c r="E20" s="183">
        <v>1.65089385913592</v>
      </c>
      <c r="F20" s="183">
        <f>[3]Sheet1!L6</f>
        <v>50.2</v>
      </c>
    </row>
    <row r="21" s="140" customFormat="1" ht="21.95" customHeight="1" spans="1:6">
      <c r="A21" s="393" t="s">
        <v>133</v>
      </c>
      <c r="B21" s="393"/>
      <c r="C21" s="135">
        <v>3.408710872981</v>
      </c>
      <c r="D21" s="135">
        <f>[3]Sheet1!K7</f>
        <v>-2.9</v>
      </c>
      <c r="E21" s="135">
        <v>3.90451945922812</v>
      </c>
      <c r="F21" s="135">
        <f>[3]Sheet1!L7</f>
        <v>9.1</v>
      </c>
    </row>
    <row r="22" s="170" customFormat="1" ht="21.95" customHeight="1" spans="1:6">
      <c r="A22" s="464" t="s">
        <v>134</v>
      </c>
      <c r="B22" s="464"/>
      <c r="C22" s="183">
        <v>8.6242636322625</v>
      </c>
      <c r="D22" s="183">
        <f>[3]Sheet1!K8</f>
        <v>20.3</v>
      </c>
      <c r="E22" s="183">
        <v>9.39729483945109</v>
      </c>
      <c r="F22" s="183">
        <f>[3]Sheet1!L8</f>
        <v>9.3</v>
      </c>
    </row>
    <row r="23" s="140" customFormat="1" ht="21.95" customHeight="1" spans="1:6">
      <c r="A23" s="268" t="s">
        <v>135</v>
      </c>
      <c r="B23" s="268"/>
      <c r="C23" s="135">
        <v>3.37781943754922</v>
      </c>
      <c r="D23" s="135">
        <f>[3]Sheet1!K9</f>
        <v>-14.9</v>
      </c>
      <c r="E23" s="135">
        <v>3.60837282831798</v>
      </c>
      <c r="F23" s="135">
        <f>[3]Sheet1!L9</f>
        <v>-1.2</v>
      </c>
    </row>
    <row r="24" s="170" customFormat="1" ht="21.95" customHeight="1" spans="1:6">
      <c r="A24" s="239" t="s">
        <v>136</v>
      </c>
      <c r="B24" s="239"/>
      <c r="C24" s="183">
        <v>3.77499555821372</v>
      </c>
      <c r="D24" s="183">
        <f>[3]Sheet1!K10</f>
        <v>-22.1</v>
      </c>
      <c r="E24" s="183">
        <v>3.60128608278682</v>
      </c>
      <c r="F24" s="183">
        <f>[3]Sheet1!L10</f>
        <v>-32.8</v>
      </c>
    </row>
    <row r="25" s="140" customFormat="1" ht="21.95" customHeight="1" spans="1:6">
      <c r="A25" s="268" t="s">
        <v>137</v>
      </c>
      <c r="B25" s="268"/>
      <c r="C25" s="135">
        <v>1.4481210330096</v>
      </c>
      <c r="D25" s="135">
        <f>[3]Sheet1!K11</f>
        <v>15.2</v>
      </c>
      <c r="E25" s="135">
        <v>1.32068229861043</v>
      </c>
      <c r="F25" s="135">
        <f>[3]Sheet1!L11</f>
        <v>31</v>
      </c>
    </row>
    <row r="26" s="170" customFormat="1" ht="21.95" customHeight="1" spans="1:6">
      <c r="A26" s="239" t="s">
        <v>138</v>
      </c>
      <c r="B26" s="239"/>
      <c r="C26" s="183">
        <v>0.969727855593324</v>
      </c>
      <c r="D26" s="183">
        <f>[3]Sheet1!K12</f>
        <v>2.2</v>
      </c>
      <c r="E26" s="183">
        <v>0.857493978747756</v>
      </c>
      <c r="F26" s="183">
        <f>[3]Sheet1!L12</f>
        <v>-4</v>
      </c>
    </row>
    <row r="27" s="140" customFormat="1" ht="21.95" customHeight="1" spans="1:6">
      <c r="A27" s="471" t="s">
        <v>139</v>
      </c>
      <c r="B27" s="471"/>
      <c r="C27" s="135">
        <v>5.34603160212124</v>
      </c>
      <c r="D27" s="135">
        <f>[3]Sheet1!K13</f>
        <v>-9.1</v>
      </c>
      <c r="E27" s="135">
        <v>6.19917405566365</v>
      </c>
      <c r="F27" s="135">
        <f>[3]Sheet1!L13</f>
        <v>21.4</v>
      </c>
    </row>
    <row r="28" s="170" customFormat="1" ht="21.95" customHeight="1" spans="1:6">
      <c r="A28" s="239" t="s">
        <v>140</v>
      </c>
      <c r="B28" s="239"/>
      <c r="C28" s="183">
        <v>6.46090167895866</v>
      </c>
      <c r="D28" s="183">
        <f>[3]Sheet1!K14</f>
        <v>30.3</v>
      </c>
      <c r="E28" s="183">
        <v>5.68732351562133</v>
      </c>
      <c r="F28" s="183">
        <f>[3]Sheet1!L14</f>
        <v>62.8</v>
      </c>
    </row>
    <row r="29" s="140" customFormat="1" ht="21.95" customHeight="1" spans="1:6">
      <c r="A29" s="393" t="s">
        <v>141</v>
      </c>
      <c r="B29" s="393"/>
      <c r="C29" s="135">
        <v>11.1221816591881</v>
      </c>
      <c r="D29" s="135">
        <f>[3]Sheet1!K15</f>
        <v>30.9</v>
      </c>
      <c r="E29" s="135">
        <v>10.3306593381571</v>
      </c>
      <c r="F29" s="135">
        <f>[3]Sheet1!L15</f>
        <v>21.7</v>
      </c>
    </row>
  </sheetData>
  <mergeCells count="28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0000"/>
    <pageSetUpPr fitToPage="1"/>
  </sheetPr>
  <dimension ref="A1:F29"/>
  <sheetViews>
    <sheetView view="pageBreakPreview" zoomScale="115" zoomScaleNormal="100" topLeftCell="A12" workbookViewId="0">
      <selection activeCell="D22" sqref="D22"/>
    </sheetView>
  </sheetViews>
  <sheetFormatPr defaultColWidth="9" defaultRowHeight="14.25" outlineLevelCol="5"/>
  <cols>
    <col min="1" max="1" width="11.75" style="1" customWidth="1"/>
    <col min="2" max="2" width="6.625" style="1" customWidth="1"/>
    <col min="3" max="3" width="6.875" style="455" customWidth="1"/>
    <col min="4" max="5" width="6.875" style="29" customWidth="1"/>
    <col min="6" max="6" width="6.25" style="29" customWidth="1"/>
    <col min="7" max="8" width="9" style="1" hidden="1" customWidth="1"/>
    <col min="9" max="16384" width="9" style="1"/>
  </cols>
  <sheetData>
    <row r="1" spans="1:6">
      <c r="A1" s="443" t="s">
        <v>142</v>
      </c>
      <c r="B1" s="443"/>
      <c r="C1" s="443"/>
      <c r="D1" s="443"/>
      <c r="E1" s="443"/>
      <c r="F1" s="456"/>
    </row>
    <row r="2" customHeight="1" spans="1:6">
      <c r="A2" s="118"/>
      <c r="B2" s="118"/>
      <c r="C2" s="457"/>
      <c r="D2" s="458"/>
      <c r="E2" s="458"/>
      <c r="F2" s="458"/>
    </row>
    <row r="3" s="116" customFormat="1" customHeight="1" spans="1:6">
      <c r="A3" s="365" t="s">
        <v>143</v>
      </c>
      <c r="B3" s="365"/>
      <c r="C3" s="445" t="s">
        <v>65</v>
      </c>
      <c r="D3" s="445"/>
      <c r="E3" s="445" t="s">
        <v>117</v>
      </c>
      <c r="F3" s="445"/>
    </row>
    <row r="4" s="116" customFormat="1" ht="34.5" customHeight="1" spans="1:6">
      <c r="A4" s="367"/>
      <c r="B4" s="367"/>
      <c r="C4" s="459" t="s">
        <v>98</v>
      </c>
      <c r="D4" s="298" t="s">
        <v>40</v>
      </c>
      <c r="E4" s="452" t="s">
        <v>98</v>
      </c>
      <c r="F4" s="298" t="s">
        <v>40</v>
      </c>
    </row>
    <row r="5" s="170" customFormat="1" ht="21.95" customHeight="1" spans="1:6">
      <c r="A5" s="186" t="s">
        <v>118</v>
      </c>
      <c r="B5" s="186"/>
      <c r="C5" s="269">
        <v>100</v>
      </c>
      <c r="D5" s="269">
        <f>'[6]CZ_FLB2022年1-11月贵阳市规模以上工业生产上报汇1'!T7</f>
        <v>4.5</v>
      </c>
      <c r="E5" s="269">
        <v>100</v>
      </c>
      <c r="F5" s="269">
        <f>'[6]CZ_FLB2022年1-11月贵阳市规模以上工业生产上报汇1'!U7</f>
        <v>5.7</v>
      </c>
    </row>
    <row r="6" s="140" customFormat="1" ht="21.95" customHeight="1" spans="1:6">
      <c r="A6" s="446" t="s">
        <v>119</v>
      </c>
      <c r="B6" s="446"/>
      <c r="C6" s="135">
        <v>45.5481277219212</v>
      </c>
      <c r="D6" s="135">
        <f>'[6]CZ_FLB2022年1-11月贵阳市规模以上工业生产上报汇1'!T8</f>
        <v>3.4</v>
      </c>
      <c r="E6" s="135">
        <v>45.8776426372824</v>
      </c>
      <c r="F6" s="135">
        <f>'[6]CZ_FLB2022年1-11月贵阳市规模以上工业生产上报汇1'!U8</f>
        <v>7.7</v>
      </c>
    </row>
    <row r="7" s="170" customFormat="1" ht="21.95" customHeight="1" spans="1:6">
      <c r="A7" s="447" t="s">
        <v>120</v>
      </c>
      <c r="B7" s="447"/>
      <c r="C7" s="183">
        <v>54.4518722780788</v>
      </c>
      <c r="D7" s="183">
        <f>'[6]CZ_FLB2022年1-11月贵阳市规模以上工业生产上报汇1'!T9</f>
        <v>5.3</v>
      </c>
      <c r="E7" s="183">
        <v>54.1223586489996</v>
      </c>
      <c r="F7" s="183">
        <f>'[6]CZ_FLB2022年1-11月贵阳市规模以上工业生产上报汇1'!U9</f>
        <v>3.9</v>
      </c>
    </row>
    <row r="8" s="140" customFormat="1" ht="21.95" customHeight="1" spans="1:6">
      <c r="A8" s="446" t="s">
        <v>121</v>
      </c>
      <c r="B8" s="446"/>
      <c r="C8" s="135">
        <v>11.2706183114435</v>
      </c>
      <c r="D8" s="135">
        <f>'[6]CZ_FLB2022年1-11月贵阳市规模以上工业生产上报汇1'!T10</f>
        <v>26</v>
      </c>
      <c r="E8" s="135">
        <v>11.5845007349429</v>
      </c>
      <c r="F8" s="135">
        <f>'[6]CZ_FLB2022年1-11月贵阳市规模以上工业生产上报汇1'!U10</f>
        <v>7</v>
      </c>
    </row>
    <row r="9" s="170" customFormat="1" ht="21.95" customHeight="1" spans="1:6">
      <c r="A9" s="447" t="s">
        <v>122</v>
      </c>
      <c r="B9" s="447"/>
      <c r="C9" s="183">
        <v>0.00576726818399997</v>
      </c>
      <c r="D9" s="183">
        <f>'[6]CZ_FLB2022年1-11月贵阳市规模以上工业生产上报汇1'!T11</f>
        <v>-43.3</v>
      </c>
      <c r="E9" s="183">
        <v>0.019354684189874</v>
      </c>
      <c r="F9" s="183">
        <f>'[6]CZ_FLB2022年1-11月贵阳市规模以上工业生产上报汇1'!U11</f>
        <v>-12.8</v>
      </c>
    </row>
    <row r="10" s="140" customFormat="1" ht="21.95" customHeight="1" spans="1:6">
      <c r="A10" s="446" t="s">
        <v>123</v>
      </c>
      <c r="B10" s="446"/>
      <c r="C10" s="135">
        <v>0.014981789850709</v>
      </c>
      <c r="D10" s="135">
        <f>'[6]CZ_FLB2022年1-11月贵阳市规模以上工业生产上报汇1'!T12</f>
        <v>44.6</v>
      </c>
      <c r="E10" s="135">
        <v>0.0114106069946416</v>
      </c>
      <c r="F10" s="135">
        <f>'[6]CZ_FLB2022年1-11月贵阳市规模以上工业生产上报汇1'!U12</f>
        <v>22.8</v>
      </c>
    </row>
    <row r="11" s="170" customFormat="1" ht="21.95" customHeight="1" spans="1:6">
      <c r="A11" s="447" t="s">
        <v>124</v>
      </c>
      <c r="B11" s="447"/>
      <c r="C11" s="183">
        <v>80.1104484286947</v>
      </c>
      <c r="D11" s="183">
        <f>'[6]CZ_FLB2022年1-11月贵阳市规模以上工业生产上报汇1'!T13</f>
        <v>2.1</v>
      </c>
      <c r="E11" s="183">
        <v>80.0367706842559</v>
      </c>
      <c r="F11" s="183">
        <f>'[6]CZ_FLB2022年1-11月贵阳市规模以上工业生产上报汇1'!U13</f>
        <v>5.2</v>
      </c>
    </row>
    <row r="12" s="140" customFormat="1" ht="21.95" customHeight="1" spans="1:6">
      <c r="A12" s="446" t="s">
        <v>125</v>
      </c>
      <c r="B12" s="446"/>
      <c r="C12" s="135">
        <v>8.54500736768511</v>
      </c>
      <c r="D12" s="135">
        <f>'[6]CZ_FLB2022年1-11月贵阳市规模以上工业生产上报汇1'!T14</f>
        <v>5</v>
      </c>
      <c r="E12" s="135">
        <v>8.27880505540698</v>
      </c>
      <c r="F12" s="135">
        <f>'[6]CZ_FLB2022年1-11月贵阳市规模以上工业生产上报汇1'!U14</f>
        <v>9.6</v>
      </c>
    </row>
    <row r="13" s="170" customFormat="1" ht="21.95" customHeight="1" spans="1:6">
      <c r="A13" s="447" t="s">
        <v>126</v>
      </c>
      <c r="B13" s="447"/>
      <c r="C13" s="183">
        <v>0.0531899415697088</v>
      </c>
      <c r="D13" s="183">
        <f>'[6]CZ_FLB2022年1-11月贵阳市规模以上工业生产上报汇1'!T15</f>
        <v>-55.1</v>
      </c>
      <c r="E13" s="183">
        <v>0.0691582342096609</v>
      </c>
      <c r="F13" s="183">
        <f>'[6]CZ_FLB2022年1-11月贵阳市规模以上工业生产上报汇1'!U15</f>
        <v>-28.3</v>
      </c>
    </row>
    <row r="14" s="140" customFormat="1" ht="21.95" customHeight="1" spans="1:6">
      <c r="A14" s="446" t="s">
        <v>127</v>
      </c>
      <c r="B14" s="446"/>
      <c r="C14" s="135">
        <v>65.2759074206653</v>
      </c>
      <c r="D14" s="135">
        <f>'[6]CZ_FLB2022年1-11月贵阳市规模以上工业生产上报汇1'!T16</f>
        <v>4.8</v>
      </c>
      <c r="E14" s="135">
        <v>71.3819609815638</v>
      </c>
      <c r="F14" s="135">
        <f>'[6]CZ_FLB2022年1-11月贵阳市规模以上工业生产上报汇1'!U16</f>
        <v>6.2</v>
      </c>
    </row>
    <row r="15" s="170" customFormat="1" ht="21.95" customHeight="1" spans="1:6">
      <c r="A15" s="447" t="s">
        <v>128</v>
      </c>
      <c r="B15" s="447"/>
      <c r="C15" s="183">
        <v>76.3564680305906</v>
      </c>
      <c r="D15" s="183">
        <f>'[6]CZ_FLB2022年1-11月贵阳市规模以上工业生产上报汇1'!T17</f>
        <v>4.8</v>
      </c>
      <c r="E15" s="183">
        <v>78.6882545763917</v>
      </c>
      <c r="F15" s="183">
        <f>'[6]CZ_FLB2022年1-11月贵阳市规模以上工业生产上报汇1'!U17</f>
        <v>6.3</v>
      </c>
    </row>
    <row r="16" s="140" customFormat="1" ht="21.95" customHeight="1" spans="1:6">
      <c r="A16" s="460" t="s">
        <v>129</v>
      </c>
      <c r="B16" s="460"/>
      <c r="C16" s="135">
        <v>34.6589224488555</v>
      </c>
      <c r="D16" s="135">
        <f>'[6]CZ_FLB2022年1-11月贵阳市规模以上工业生产上报汇1'!T18</f>
        <v>4</v>
      </c>
      <c r="E16" s="135">
        <v>28.497853980092</v>
      </c>
      <c r="F16" s="135">
        <f>'[6]CZ_FLB2022年1-11月贵阳市规模以上工业生产上报汇1'!U18</f>
        <v>4.4</v>
      </c>
    </row>
    <row r="17" s="170" customFormat="1" ht="21.95" customHeight="1" spans="1:6">
      <c r="A17" s="447" t="s">
        <v>130</v>
      </c>
      <c r="B17" s="447"/>
      <c r="C17" s="183">
        <v>19.6039013996373</v>
      </c>
      <c r="D17" s="183">
        <f>'[6]CZ_FLB2022年1-11月贵阳市规模以上工业生产上报汇1'!T19</f>
        <v>15.5</v>
      </c>
      <c r="E17" s="183">
        <v>17.4264896951967</v>
      </c>
      <c r="F17" s="183">
        <f>'[6]CZ_FLB2022年1-11月贵阳市规模以上工业生产上报汇1'!U19</f>
        <v>14.5</v>
      </c>
    </row>
    <row r="18" s="116" customFormat="1" ht="21.95" customHeight="1" spans="1:6">
      <c r="A18" s="447"/>
      <c r="B18" s="447"/>
      <c r="C18" s="461"/>
      <c r="D18" s="183"/>
      <c r="E18" s="183"/>
      <c r="F18" s="183"/>
    </row>
    <row r="19" s="116" customFormat="1" ht="21.95" customHeight="1" spans="1:6">
      <c r="A19" s="367" t="s">
        <v>144</v>
      </c>
      <c r="B19" s="367"/>
      <c r="C19" s="462"/>
      <c r="D19" s="298"/>
      <c r="E19" s="298"/>
      <c r="F19" s="298"/>
    </row>
    <row r="20" s="170" customFormat="1" ht="21.95" customHeight="1" spans="1:6">
      <c r="A20" s="239" t="s">
        <v>132</v>
      </c>
      <c r="B20" s="239"/>
      <c r="C20" s="461">
        <v>2.08847199113099</v>
      </c>
      <c r="D20" s="183">
        <v>52.6</v>
      </c>
      <c r="E20" s="183">
        <v>2.11006061037628</v>
      </c>
      <c r="F20" s="183">
        <f>[3]Sheet1!V6</f>
        <v>41.4</v>
      </c>
    </row>
    <row r="21" s="140" customFormat="1" ht="21.95" customHeight="1" spans="1:6">
      <c r="A21" s="393" t="s">
        <v>133</v>
      </c>
      <c r="B21" s="393"/>
      <c r="C21" s="463">
        <v>3.45746416888029</v>
      </c>
      <c r="D21" s="135">
        <v>-2.8</v>
      </c>
      <c r="E21" s="135">
        <v>3.82054031198562</v>
      </c>
      <c r="F21" s="135">
        <f>[3]Sheet1!V7</f>
        <v>9</v>
      </c>
    </row>
    <row r="22" s="170" customFormat="1" ht="21.95" customHeight="1" spans="1:6">
      <c r="A22" s="464" t="s">
        <v>134</v>
      </c>
      <c r="B22" s="464"/>
      <c r="C22" s="465">
        <v>8.31541766425114</v>
      </c>
      <c r="D22" s="466">
        <v>25.8</v>
      </c>
      <c r="E22" s="466">
        <v>8.58576594757418</v>
      </c>
      <c r="F22" s="466">
        <f>[3]Sheet1!V8</f>
        <v>13.3</v>
      </c>
    </row>
    <row r="23" s="140" customFormat="1" ht="21.95" customHeight="1" spans="1:6">
      <c r="A23" s="268" t="s">
        <v>135</v>
      </c>
      <c r="B23" s="268"/>
      <c r="C23" s="463">
        <v>2.51712419890679</v>
      </c>
      <c r="D23" s="135">
        <v>-11.5</v>
      </c>
      <c r="E23" s="135">
        <v>2.5439556621706</v>
      </c>
      <c r="F23" s="135">
        <f>[3]Sheet1!V9</f>
        <v>-1.5</v>
      </c>
    </row>
    <row r="24" s="170" customFormat="1" ht="21.95" customHeight="1" spans="1:6">
      <c r="A24" s="239" t="s">
        <v>136</v>
      </c>
      <c r="B24" s="239"/>
      <c r="C24" s="461">
        <v>2.75185201399559</v>
      </c>
      <c r="D24" s="183">
        <v>-17.3</v>
      </c>
      <c r="E24" s="183">
        <v>2.48906615340245</v>
      </c>
      <c r="F24" s="183">
        <f>[3]Sheet1!V10</f>
        <v>-32.6</v>
      </c>
    </row>
    <row r="25" s="140" customFormat="1" ht="21.95" customHeight="1" spans="1:6">
      <c r="A25" s="268" t="s">
        <v>137</v>
      </c>
      <c r="B25" s="268"/>
      <c r="C25" s="463">
        <v>1.45784743006597</v>
      </c>
      <c r="D25" s="135">
        <v>12.2</v>
      </c>
      <c r="E25" s="135">
        <v>1.31154064752513</v>
      </c>
      <c r="F25" s="135">
        <f>[3]Sheet1!V11</f>
        <v>34.5</v>
      </c>
    </row>
    <row r="26" s="170" customFormat="1" ht="21.95" customHeight="1" spans="1:6">
      <c r="A26" s="239" t="s">
        <v>138</v>
      </c>
      <c r="B26" s="239"/>
      <c r="C26" s="461">
        <v>0.631345469588015</v>
      </c>
      <c r="D26" s="183">
        <v>-11.3</v>
      </c>
      <c r="E26" s="183">
        <v>0.629642722074067</v>
      </c>
      <c r="F26" s="183">
        <f>[3]Sheet1!V12</f>
        <v>-2.5</v>
      </c>
    </row>
    <row r="27" s="140" customFormat="1" ht="21.95" customHeight="1" spans="1:6">
      <c r="A27" s="393" t="s">
        <v>139</v>
      </c>
      <c r="B27" s="393"/>
      <c r="C27" s="463">
        <v>3.82552073844102</v>
      </c>
      <c r="D27" s="135">
        <v>-11.1</v>
      </c>
      <c r="E27" s="135">
        <v>4.27057691571049</v>
      </c>
      <c r="F27" s="135">
        <f>[3]Sheet1!V13</f>
        <v>21.3</v>
      </c>
    </row>
    <row r="28" s="170" customFormat="1" ht="21.95" customHeight="1" spans="1:6">
      <c r="A28" s="239" t="s">
        <v>140</v>
      </c>
      <c r="B28" s="239"/>
      <c r="C28" s="461">
        <v>3.27941287112698</v>
      </c>
      <c r="D28" s="183">
        <v>28.9</v>
      </c>
      <c r="E28" s="183">
        <v>2.79483466222121</v>
      </c>
      <c r="F28" s="183">
        <f>[3]Sheet1!V14</f>
        <v>54</v>
      </c>
    </row>
    <row r="29" s="140" customFormat="1" ht="21.95" customHeight="1" spans="1:6">
      <c r="A29" s="393" t="s">
        <v>141</v>
      </c>
      <c r="B29" s="393"/>
      <c r="C29" s="463">
        <v>7.20410440747742</v>
      </c>
      <c r="D29" s="135">
        <v>44.9</v>
      </c>
      <c r="E29" s="135">
        <v>6.42799585415899</v>
      </c>
      <c r="F29" s="135">
        <f>[3]Sheet1!V15</f>
        <v>27</v>
      </c>
    </row>
  </sheetData>
  <mergeCells count="28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3" fitToHeight="24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H30"/>
  <sheetViews>
    <sheetView view="pageBreakPreview" zoomScale="115" zoomScaleNormal="100" workbookViewId="0">
      <selection activeCell="C3" sqref="C3:F3"/>
    </sheetView>
  </sheetViews>
  <sheetFormatPr defaultColWidth="9" defaultRowHeight="14.25" outlineLevelCol="7"/>
  <cols>
    <col min="1" max="1" width="11.75" style="1" customWidth="1"/>
    <col min="2" max="2" width="6.625" style="1" customWidth="1"/>
    <col min="3" max="3" width="5.75" style="1" customWidth="1"/>
    <col min="4" max="4" width="5.25" style="1" customWidth="1"/>
    <col min="5" max="5" width="6.875" style="1" customWidth="1"/>
    <col min="6" max="6" width="7.25" style="1" customWidth="1"/>
    <col min="7" max="7" width="0.125" style="1" customWidth="1"/>
    <col min="8" max="8" width="9" style="1" hidden="1" customWidth="1"/>
    <col min="9" max="16384" width="9" style="1"/>
  </cols>
  <sheetData>
    <row r="1" spans="1:6">
      <c r="A1" s="117" t="s">
        <v>145</v>
      </c>
      <c r="B1" s="117"/>
      <c r="C1" s="117"/>
      <c r="D1" s="117"/>
      <c r="E1" s="117"/>
      <c r="F1" s="443"/>
    </row>
    <row r="2" ht="10.5" customHeight="1" spans="1:6">
      <c r="A2" s="213"/>
      <c r="B2" s="213"/>
      <c r="C2" s="388"/>
      <c r="D2" s="388"/>
      <c r="E2" s="388"/>
      <c r="F2" s="388"/>
    </row>
    <row r="3" ht="10.5" customHeight="1" spans="1:6">
      <c r="A3" s="444" t="s">
        <v>146</v>
      </c>
      <c r="B3" s="444"/>
      <c r="C3" s="445" t="s">
        <v>65</v>
      </c>
      <c r="D3" s="445"/>
      <c r="E3" s="445" t="s">
        <v>117</v>
      </c>
      <c r="F3" s="445"/>
    </row>
    <row r="4" ht="34.5" customHeight="1" spans="1:6">
      <c r="A4" s="228"/>
      <c r="B4" s="228"/>
      <c r="C4" s="145" t="s">
        <v>98</v>
      </c>
      <c r="D4" s="145" t="s">
        <v>40</v>
      </c>
      <c r="E4" s="145" t="s">
        <v>98</v>
      </c>
      <c r="F4" s="145" t="s">
        <v>40</v>
      </c>
    </row>
    <row r="5" s="440" customFormat="1" ht="21.95" customHeight="1" spans="1:6">
      <c r="A5" s="186" t="s">
        <v>147</v>
      </c>
      <c r="B5" s="186"/>
      <c r="C5" s="301">
        <v>100</v>
      </c>
      <c r="D5" s="301">
        <f>'[6]CZ_FLB2022年1-11月贵阳市规模以上工业生产上报汇1'!J25</f>
        <v>5.3</v>
      </c>
      <c r="E5" s="301">
        <v>100</v>
      </c>
      <c r="F5" s="301">
        <f>'[6]CZ_FLB2022年1-11月贵阳市规模以上工业生产上报汇1'!K25</f>
        <v>8.5</v>
      </c>
    </row>
    <row r="6" s="441" customFormat="1" ht="21.95" customHeight="1" spans="1:6">
      <c r="A6" s="446" t="s">
        <v>148</v>
      </c>
      <c r="B6" s="446"/>
      <c r="C6" s="135">
        <v>12.5207345333461</v>
      </c>
      <c r="D6" s="135">
        <f>'[6]CZ_FLB2022年1-11月贵阳市规模以上工业生产上报汇1'!J26</f>
        <v>22.9</v>
      </c>
      <c r="E6" s="135">
        <v>13.1529746461354</v>
      </c>
      <c r="F6" s="135">
        <f>'[6]CZ_FLB2022年1-11月贵阳市规模以上工业生产上报汇1'!K26</f>
        <v>10.9</v>
      </c>
    </row>
    <row r="7" s="440" customFormat="1" ht="21.95" customHeight="1" spans="1:6">
      <c r="A7" s="447" t="s">
        <v>149</v>
      </c>
      <c r="B7" s="447"/>
      <c r="C7" s="183">
        <v>6.80748637005311</v>
      </c>
      <c r="D7" s="183">
        <f>'[6]CZ_FLB2022年1-11月贵阳市规模以上工业生产上报汇1'!J27</f>
        <v>-13.7</v>
      </c>
      <c r="E7" s="183">
        <v>7.78987392509001</v>
      </c>
      <c r="F7" s="183">
        <f>'[6]CZ_FLB2022年1-11月贵阳市规模以上工业生产上报汇1'!K27</f>
        <v>-10.7</v>
      </c>
    </row>
    <row r="8" s="441" customFormat="1" ht="21.95" customHeight="1" spans="1:6">
      <c r="A8" s="446" t="s">
        <v>150</v>
      </c>
      <c r="B8" s="446"/>
      <c r="C8" s="135">
        <v>11.9593842750354</v>
      </c>
      <c r="D8" s="135">
        <f>'[6]CZ_FLB2022年1-11月贵阳市规模以上工业生产上报汇1'!J28</f>
        <v>3.7</v>
      </c>
      <c r="E8" s="135">
        <v>9.28878503193763</v>
      </c>
      <c r="F8" s="135">
        <f>'[6]CZ_FLB2022年1-11月贵阳市规模以上工业生产上报汇1'!K28</f>
        <v>3.4</v>
      </c>
    </row>
    <row r="9" s="440" customFormat="1" ht="21.95" customHeight="1" spans="1:6">
      <c r="A9" s="447" t="s">
        <v>151</v>
      </c>
      <c r="B9" s="447"/>
      <c r="C9" s="183">
        <v>9.37567567211102</v>
      </c>
      <c r="D9" s="183">
        <f>'[6]CZ_FLB2022年1-11月贵阳市规模以上工业生产上报汇1'!J29</f>
        <v>-1.8</v>
      </c>
      <c r="E9" s="183">
        <v>11.6709787812748</v>
      </c>
      <c r="F9" s="183">
        <f>'[6]CZ_FLB2022年1-11月贵阳市规模以上工业生产上报汇1'!K29</f>
        <v>7.2</v>
      </c>
    </row>
    <row r="10" s="441" customFormat="1" ht="21.95" customHeight="1" spans="1:6">
      <c r="A10" s="446" t="s">
        <v>152</v>
      </c>
      <c r="B10" s="446"/>
      <c r="C10" s="135">
        <v>6.92133560949746</v>
      </c>
      <c r="D10" s="135">
        <f>'[6]CZ_FLB2022年1-11月贵阳市规模以上工业生产上报汇1'!J30</f>
        <v>0.4</v>
      </c>
      <c r="E10" s="135">
        <v>5.652188150052</v>
      </c>
      <c r="F10" s="135">
        <f>'[6]CZ_FLB2022年1-11月贵阳市规模以上工业生产上报汇1'!K30</f>
        <v>-8.3</v>
      </c>
    </row>
    <row r="11" s="440" customFormat="1" ht="21.95" customHeight="1" spans="1:6">
      <c r="A11" s="447" t="s">
        <v>153</v>
      </c>
      <c r="B11" s="447"/>
      <c r="C11" s="183">
        <v>36.8840717018079</v>
      </c>
      <c r="D11" s="183">
        <f>'[6]CZ_FLB2022年1-11月贵阳市规模以上工业生产上报汇1'!J31</f>
        <v>5.5</v>
      </c>
      <c r="E11" s="183">
        <v>35.210405273214</v>
      </c>
      <c r="F11" s="183">
        <f>'[6]CZ_FLB2022年1-11月贵阳市规模以上工业生产上报汇1'!K31</f>
        <v>22.1</v>
      </c>
    </row>
    <row r="12" s="441" customFormat="1" ht="21.95" customHeight="1" spans="1:6">
      <c r="A12" s="446" t="s">
        <v>154</v>
      </c>
      <c r="B12" s="446"/>
      <c r="C12" s="135">
        <v>4.97345232343278</v>
      </c>
      <c r="D12" s="135">
        <f>'[6]CZ_FLB2022年1-11月贵阳市规模以上工业生产上报汇1'!J32</f>
        <v>-33.1</v>
      </c>
      <c r="E12" s="135">
        <v>4.41302099954988</v>
      </c>
      <c r="F12" s="135">
        <f>'[6]CZ_FLB2022年1-11月贵阳市规模以上工业生产上报汇1'!K32</f>
        <v>3.4</v>
      </c>
    </row>
    <row r="13" s="440" customFormat="1" ht="21.95" customHeight="1" spans="1:8">
      <c r="A13" s="447" t="s">
        <v>155</v>
      </c>
      <c r="B13" s="447"/>
      <c r="C13" s="183">
        <v>19.995335416935</v>
      </c>
      <c r="D13" s="183">
        <f>'[6]CZ_FLB2022年1-11月贵阳市规模以上工业生产上报汇1'!J33</f>
        <v>32.4</v>
      </c>
      <c r="E13" s="183">
        <v>18.742430442688</v>
      </c>
      <c r="F13" s="183">
        <f>'[6]CZ_FLB2022年1-11月贵阳市规模以上工业生产上报汇1'!K33</f>
        <v>35.2</v>
      </c>
      <c r="H13" s="448"/>
    </row>
    <row r="14" s="441" customFormat="1" ht="21.95" customHeight="1" spans="1:6">
      <c r="A14" s="446" t="s">
        <v>156</v>
      </c>
      <c r="B14" s="446"/>
      <c r="C14" s="135">
        <v>11.46919418778</v>
      </c>
      <c r="D14" s="135">
        <f>'[6]CZ_FLB2022年1-11月贵阳市规模以上工业生产上报汇1'!J34</f>
        <v>25.9</v>
      </c>
      <c r="E14" s="135">
        <v>12.8743127349041</v>
      </c>
      <c r="F14" s="135">
        <f>'[6]CZ_FLB2022年1-11月贵阳市规模以上工业生产上报汇1'!K34</f>
        <v>3.7</v>
      </c>
    </row>
    <row r="15" s="440" customFormat="1" ht="21.95" customHeight="1" spans="1:6">
      <c r="A15" s="449" t="s">
        <v>157</v>
      </c>
      <c r="B15" s="449"/>
      <c r="C15" s="137">
        <v>4.06211765036906</v>
      </c>
      <c r="D15" s="137">
        <f>'[6]CZ_FLB2022年1-11月贵阳市规模以上工业生产上报汇1'!J35</f>
        <v>-14.9</v>
      </c>
      <c r="E15" s="137">
        <v>4.36048145739206</v>
      </c>
      <c r="F15" s="137">
        <f>'[6]CZ_FLB2022年1-11月贵阳市规模以上工业生产上报汇1'!K35</f>
        <v>-1.2</v>
      </c>
    </row>
    <row r="16" ht="10.5" customHeight="1" spans="1:6">
      <c r="A16" s="450"/>
      <c r="B16" s="450"/>
      <c r="C16" s="317"/>
      <c r="D16" s="317"/>
      <c r="E16" s="317"/>
      <c r="F16" s="317"/>
    </row>
    <row r="17" s="440" customFormat="1" ht="21.95" customHeight="1" spans="1:6">
      <c r="A17" s="444" t="s">
        <v>158</v>
      </c>
      <c r="B17" s="444"/>
      <c r="C17" s="451"/>
      <c r="D17" s="451"/>
      <c r="E17" s="451"/>
      <c r="F17" s="451"/>
    </row>
    <row r="18" s="440" customFormat="1" ht="32.25" customHeight="1" spans="1:6">
      <c r="A18" s="228"/>
      <c r="B18" s="228"/>
      <c r="C18" s="452" t="s">
        <v>98</v>
      </c>
      <c r="D18" s="452" t="s">
        <v>40</v>
      </c>
      <c r="E18" s="452" t="s">
        <v>98</v>
      </c>
      <c r="F18" s="452" t="s">
        <v>40</v>
      </c>
    </row>
    <row r="19" s="442" customFormat="1" ht="21.95" customHeight="1" spans="1:6">
      <c r="A19" s="453" t="s">
        <v>159</v>
      </c>
      <c r="B19" s="269"/>
      <c r="C19" s="269">
        <v>100</v>
      </c>
      <c r="D19" s="269">
        <f>'[6]CZ_FLB2022年1-11月贵阳市规模以上工业生产上报汇1'!T25</f>
        <v>5.8</v>
      </c>
      <c r="E19" s="269">
        <v>100</v>
      </c>
      <c r="F19" s="269">
        <f>'[6]CZ_FLB2022年1-11月贵阳市规模以上工业生产上报汇1'!U25</f>
        <v>7.7</v>
      </c>
    </row>
    <row r="20" ht="21.95" customHeight="1" spans="1:6">
      <c r="A20" s="454" t="s">
        <v>160</v>
      </c>
      <c r="B20" s="135"/>
      <c r="C20" s="135">
        <v>13.1390931108526</v>
      </c>
      <c r="D20" s="135">
        <f>'[6]CZ_FLB2022年1-11月贵阳市规模以上工业生产上报汇1'!T26</f>
        <v>25.8</v>
      </c>
      <c r="E20" s="135">
        <v>12.6866546750921</v>
      </c>
      <c r="F20" s="135">
        <f>'[6]CZ_FLB2022年1-11月贵阳市规模以上工业生产上报汇1'!U26</f>
        <v>13.4</v>
      </c>
    </row>
    <row r="21" s="440" customFormat="1" ht="21.95" customHeight="1" spans="1:6">
      <c r="A21" s="183" t="s">
        <v>149</v>
      </c>
      <c r="B21" s="183"/>
      <c r="C21" s="183">
        <v>4.86060877168755</v>
      </c>
      <c r="D21" s="183">
        <f>'[6]CZ_FLB2022年1-11月贵阳市规模以上工业生产上报汇1'!T27</f>
        <v>-12.5</v>
      </c>
      <c r="E21" s="183">
        <v>5.34697555871481</v>
      </c>
      <c r="F21" s="183">
        <f>'[6]CZ_FLB2022年1-11月贵阳市规模以上工业生产上报汇1'!U27</f>
        <v>-10.8</v>
      </c>
    </row>
    <row r="22" ht="21.95" customHeight="1" spans="1:6">
      <c r="A22" s="135" t="s">
        <v>150</v>
      </c>
      <c r="B22" s="135"/>
      <c r="C22" s="135">
        <v>9.70676843870953</v>
      </c>
      <c r="D22" s="135">
        <f>'[6]CZ_FLB2022年1-11月贵阳市规模以上工业生产上报汇1'!T28</f>
        <v>9.1</v>
      </c>
      <c r="E22" s="135">
        <v>6.98991222569816</v>
      </c>
      <c r="F22" s="135">
        <f>'[6]CZ_FLB2022年1-11月贵阳市规模以上工业生产上报汇1'!U28</f>
        <v>11.1</v>
      </c>
    </row>
    <row r="23" s="440" customFormat="1" ht="21.95" customHeight="1" spans="1:6">
      <c r="A23" s="183" t="s">
        <v>151</v>
      </c>
      <c r="B23" s="183"/>
      <c r="C23" s="183">
        <v>29.3328548431374</v>
      </c>
      <c r="D23" s="183">
        <f>'[6]CZ_FLB2022年1-11月贵阳市规模以上工业生产上报汇1'!T29</f>
        <v>-2</v>
      </c>
      <c r="E23" s="183">
        <v>34.9988223754811</v>
      </c>
      <c r="F23" s="183">
        <f>'[6]CZ_FLB2022年1-11月贵阳市规模以上工业生产上报汇1'!U29</f>
        <v>7.2</v>
      </c>
    </row>
    <row r="24" ht="21.95" customHeight="1" spans="1:6">
      <c r="A24" s="135" t="s">
        <v>152</v>
      </c>
      <c r="B24" s="135"/>
      <c r="C24" s="135">
        <v>8.35776409469051</v>
      </c>
      <c r="D24" s="135">
        <f>'[6]CZ_FLB2022年1-11月贵阳市规模以上工业生产上报汇1'!T30</f>
        <v>1.3</v>
      </c>
      <c r="E24" s="135">
        <v>6.48487781958002</v>
      </c>
      <c r="F24" s="135">
        <f>'[6]CZ_FLB2022年1-11月贵阳市规模以上工业生产上报汇1'!U30</f>
        <v>-9</v>
      </c>
    </row>
    <row r="25" s="440" customFormat="1" ht="21.95" customHeight="1" spans="1:6">
      <c r="A25" s="183" t="s">
        <v>153</v>
      </c>
      <c r="B25" s="183"/>
      <c r="C25" s="183">
        <v>22.4214476480314</v>
      </c>
      <c r="D25" s="183">
        <f>'[6]CZ_FLB2022年1-11月贵阳市规模以上工业生产上报汇1'!T31</f>
        <v>10.2</v>
      </c>
      <c r="E25" s="183">
        <v>20.5089332207914</v>
      </c>
      <c r="F25" s="183">
        <f>'[6]CZ_FLB2022年1-11月贵阳市规模以上工业生产上报汇1'!U31</f>
        <v>22.3</v>
      </c>
    </row>
    <row r="26" ht="21.95" customHeight="1" spans="1:6">
      <c r="A26" s="135" t="s">
        <v>161</v>
      </c>
      <c r="B26" s="135"/>
      <c r="C26" s="135">
        <v>2.23818001574633</v>
      </c>
      <c r="D26" s="135">
        <f>'[6]CZ_FLB2022年1-11月贵阳市规模以上工业生产上报汇1'!T32</f>
        <v>-23.5</v>
      </c>
      <c r="E26" s="135">
        <v>1.65048879999504</v>
      </c>
      <c r="F26" s="135">
        <f>'[6]CZ_FLB2022年1-11月贵阳市规模以上工业生产上报汇1'!U32</f>
        <v>-1.6</v>
      </c>
    </row>
    <row r="27" s="440" customFormat="1" ht="21.95" customHeight="1" spans="1:6">
      <c r="A27" s="183" t="s">
        <v>162</v>
      </c>
      <c r="B27" s="183"/>
      <c r="C27" s="183">
        <v>11.3888025681342</v>
      </c>
      <c r="D27" s="183">
        <f>'[6]CZ_FLB2022年1-11月贵阳市规模以上工业生产上报汇1'!T33</f>
        <v>43.2</v>
      </c>
      <c r="E27" s="183">
        <v>10.2640799021022</v>
      </c>
      <c r="F27" s="183">
        <f>'[6]CZ_FLB2022年1-11月贵阳市规模以上工业生产上报汇1'!U33</f>
        <v>37.2</v>
      </c>
    </row>
    <row r="28" ht="21.95" customHeight="1" spans="1:6">
      <c r="A28" s="135" t="s">
        <v>163</v>
      </c>
      <c r="B28" s="135"/>
      <c r="C28" s="135">
        <v>9.25756724276825</v>
      </c>
      <c r="D28" s="135">
        <f>'[6]CZ_FLB2022年1-11月贵阳市规模以上工业生产上报汇1'!T34</f>
        <v>21.6</v>
      </c>
      <c r="E28" s="135">
        <v>10.0447648894827</v>
      </c>
      <c r="F28" s="135">
        <f>'[6]CZ_FLB2022年1-11月贵阳市规模以上工业生产上报汇1'!U34</f>
        <v>2.7</v>
      </c>
    </row>
    <row r="29" s="440" customFormat="1" ht="21.95" customHeight="1" spans="1:6">
      <c r="A29" s="183" t="s">
        <v>164</v>
      </c>
      <c r="B29" s="183"/>
      <c r="C29" s="183">
        <v>2.92389585012274</v>
      </c>
      <c r="D29" s="183">
        <f>'[6]CZ_FLB2022年1-11月贵阳市规模以上工业生产上报汇1'!T35</f>
        <v>-11.5</v>
      </c>
      <c r="E29" s="183">
        <v>2.93905923515974</v>
      </c>
      <c r="F29" s="183">
        <f>'[6]CZ_FLB2022年1-11月贵阳市规模以上工业生产上报汇1'!U35</f>
        <v>-1.5</v>
      </c>
    </row>
    <row r="30" hidden="1"/>
  </sheetData>
  <mergeCells count="17">
    <mergeCell ref="A1:E1"/>
    <mergeCell ref="C3:D3"/>
    <mergeCell ref="E3:F3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C17:D17"/>
    <mergeCell ref="E17:F17"/>
    <mergeCell ref="A3:B4"/>
    <mergeCell ref="A17:B1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C25"/>
  <sheetViews>
    <sheetView view="pageBreakPreview" zoomScaleNormal="100" topLeftCell="A9" workbookViewId="0">
      <selection activeCell="E6" sqref="E6"/>
    </sheetView>
  </sheetViews>
  <sheetFormatPr defaultColWidth="9" defaultRowHeight="14.25" outlineLevelCol="2"/>
  <cols>
    <col min="1" max="1" width="30.75" customWidth="1"/>
    <col min="2" max="2" width="11.875" style="432" customWidth="1"/>
    <col min="3" max="3" width="13.25" customWidth="1"/>
  </cols>
  <sheetData>
    <row r="1" spans="1:3">
      <c r="A1" s="117" t="s">
        <v>165</v>
      </c>
      <c r="B1" s="117"/>
      <c r="C1" s="117"/>
    </row>
    <row r="2" s="116" customFormat="1" ht="11.25" spans="1:3">
      <c r="A2" s="433"/>
      <c r="B2" s="434"/>
      <c r="C2" s="433"/>
    </row>
    <row r="3" s="116" customFormat="1" ht="29" customHeight="1" spans="1:3">
      <c r="A3" s="435" t="s">
        <v>166</v>
      </c>
      <c r="B3" s="436" t="s">
        <v>167</v>
      </c>
      <c r="C3" s="437" t="s">
        <v>168</v>
      </c>
    </row>
    <row r="4" s="116" customFormat="1" ht="21.95" customHeight="1" spans="1:3">
      <c r="A4" s="238" t="s">
        <v>169</v>
      </c>
      <c r="B4" s="438"/>
      <c r="C4" s="301"/>
    </row>
    <row r="5" s="116" customFormat="1" ht="21.95" customHeight="1" spans="1:3">
      <c r="A5" s="129" t="s">
        <v>170</v>
      </c>
      <c r="B5" s="135">
        <v>-8.56</v>
      </c>
      <c r="C5" s="135">
        <v>-28.84</v>
      </c>
    </row>
    <row r="6" s="116" customFormat="1" ht="21.95" customHeight="1" spans="1:3">
      <c r="A6" s="131" t="s">
        <v>171</v>
      </c>
      <c r="B6" s="183">
        <v>-8.69</v>
      </c>
      <c r="C6" s="183">
        <v>-25.8</v>
      </c>
    </row>
    <row r="7" s="116" customFormat="1" ht="21.95" customHeight="1" spans="1:3">
      <c r="A7" s="129" t="s">
        <v>172</v>
      </c>
      <c r="B7" s="135">
        <v>34.04</v>
      </c>
      <c r="C7" s="135">
        <v>-8.78</v>
      </c>
    </row>
    <row r="8" s="116" customFormat="1" ht="21.95" customHeight="1" spans="1:3">
      <c r="A8" s="131" t="s">
        <v>173</v>
      </c>
      <c r="B8" s="183">
        <v>0</v>
      </c>
      <c r="C8" s="183">
        <v>0</v>
      </c>
    </row>
    <row r="9" s="116" customFormat="1" ht="21.95" customHeight="1" spans="1:3">
      <c r="A9" s="129" t="s">
        <v>174</v>
      </c>
      <c r="B9" s="135">
        <v>77.11</v>
      </c>
      <c r="C9" s="135">
        <v>551.3</v>
      </c>
    </row>
    <row r="10" s="116" customFormat="1" ht="21.95" customHeight="1" spans="1:3">
      <c r="A10" s="131" t="s">
        <v>175</v>
      </c>
      <c r="B10" s="183">
        <v>18.61</v>
      </c>
      <c r="C10" s="183">
        <v>8.34</v>
      </c>
    </row>
    <row r="11" s="116" customFormat="1" ht="21.95" customHeight="1" spans="1:3">
      <c r="A11" s="129" t="s">
        <v>176</v>
      </c>
      <c r="B11" s="135">
        <v>18.4</v>
      </c>
      <c r="C11" s="135">
        <v>22.21</v>
      </c>
    </row>
    <row r="12" s="116" customFormat="1" ht="21.95" customHeight="1" spans="1:3">
      <c r="A12" s="131" t="s">
        <v>177</v>
      </c>
      <c r="B12" s="183">
        <v>-33.59</v>
      </c>
      <c r="C12" s="183">
        <v>-44.65</v>
      </c>
    </row>
    <row r="13" s="116" customFormat="1" ht="21.95" customHeight="1" spans="1:3">
      <c r="A13" s="439" t="s">
        <v>178</v>
      </c>
      <c r="B13" s="135">
        <v>7.76</v>
      </c>
      <c r="C13" s="135">
        <v>-17.49</v>
      </c>
    </row>
    <row r="14" s="116" customFormat="1" ht="21.95" customHeight="1" spans="1:3">
      <c r="A14" s="131" t="s">
        <v>179</v>
      </c>
      <c r="B14" s="183">
        <v>8.36</v>
      </c>
      <c r="C14" s="183">
        <v>-19.18</v>
      </c>
    </row>
    <row r="15" s="116" customFormat="1" ht="21.95" customHeight="1" spans="1:3">
      <c r="A15" s="129" t="s">
        <v>180</v>
      </c>
      <c r="B15" s="135">
        <v>-17.74</v>
      </c>
      <c r="C15" s="135">
        <v>-6.23</v>
      </c>
    </row>
    <row r="16" s="116" customFormat="1" ht="21.95" customHeight="1" spans="1:3">
      <c r="A16" s="131" t="s">
        <v>181</v>
      </c>
      <c r="B16" s="183">
        <v>-8.84</v>
      </c>
      <c r="C16" s="183">
        <v>-27.72</v>
      </c>
    </row>
    <row r="17" s="116" customFormat="1" ht="21.95" customHeight="1" spans="1:3">
      <c r="A17" s="129" t="s">
        <v>182</v>
      </c>
      <c r="B17" s="135">
        <v>-56.34</v>
      </c>
      <c r="C17" s="135">
        <v>-49.63</v>
      </c>
    </row>
    <row r="18" s="116" customFormat="1" ht="21.95" customHeight="1" spans="1:3">
      <c r="A18" s="131" t="s">
        <v>183</v>
      </c>
      <c r="B18" s="183">
        <v>267.79</v>
      </c>
      <c r="C18" s="183">
        <v>-30.35</v>
      </c>
    </row>
    <row r="19" s="116" customFormat="1" ht="21.95" customHeight="1" spans="1:3">
      <c r="A19" s="129" t="s">
        <v>184</v>
      </c>
      <c r="B19" s="135">
        <v>-21.86</v>
      </c>
      <c r="C19" s="135">
        <v>-50.73</v>
      </c>
    </row>
    <row r="20" s="116" customFormat="1" ht="21.95" customHeight="1" spans="1:3">
      <c r="A20" s="131" t="s">
        <v>185</v>
      </c>
      <c r="B20" s="183">
        <v>17.93</v>
      </c>
      <c r="C20" s="183">
        <v>-10.19</v>
      </c>
    </row>
    <row r="21" s="116" customFormat="1" ht="21.95" customHeight="1" spans="1:3">
      <c r="A21" s="129" t="s">
        <v>186</v>
      </c>
      <c r="B21" s="135">
        <v>17.93</v>
      </c>
      <c r="C21" s="135">
        <v>-10.19</v>
      </c>
    </row>
    <row r="22" s="116" customFormat="1" ht="21.95" customHeight="1" spans="1:3">
      <c r="A22" s="131" t="s">
        <v>187</v>
      </c>
      <c r="B22" s="183">
        <v>88.86</v>
      </c>
      <c r="C22" s="183">
        <v>-9</v>
      </c>
    </row>
    <row r="23" s="116" customFormat="1" ht="21.95" customHeight="1" spans="1:3">
      <c r="A23" s="129" t="s">
        <v>188</v>
      </c>
      <c r="B23" s="135">
        <v>-16.82</v>
      </c>
      <c r="C23" s="135">
        <v>-1.68</v>
      </c>
    </row>
    <row r="24" s="116" customFormat="1" ht="21.95" customHeight="1" spans="1:3">
      <c r="A24" s="131" t="s">
        <v>189</v>
      </c>
      <c r="B24" s="183">
        <v>-63.49</v>
      </c>
      <c r="C24" s="183">
        <v>0.21</v>
      </c>
    </row>
    <row r="25" s="116" customFormat="1" ht="21.95" customHeight="1" spans="1:3">
      <c r="A25" s="261" t="s">
        <v>190</v>
      </c>
      <c r="B25" s="225">
        <v>-1.59</v>
      </c>
      <c r="C25" s="225">
        <v>18.56</v>
      </c>
    </row>
  </sheetData>
  <mergeCells count="1">
    <mergeCell ref="A1:C1"/>
  </mergeCells>
  <pageMargins left="0.708661417322835" right="0.708661417322835" top="0.748031496062992" bottom="0.748031496062992" header="0.31496062992126" footer="0.31496062992126"/>
  <pageSetup paperSize="9" fitToWidth="14" fitToHeight="23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13">
    <tabColor rgb="FFFF0000"/>
  </sheetPr>
  <dimension ref="A1:G23"/>
  <sheetViews>
    <sheetView view="pageBreakPreview" zoomScaleNormal="100" topLeftCell="A8" workbookViewId="0">
      <selection activeCell="D11" sqref="D11"/>
    </sheetView>
  </sheetViews>
  <sheetFormatPr defaultColWidth="7.875" defaultRowHeight="14.25" outlineLevelCol="6"/>
  <cols>
    <col min="1" max="1" width="22.875" style="405" customWidth="1"/>
    <col min="2" max="2" width="10.375" style="406" customWidth="1"/>
    <col min="3" max="3" width="10.375" style="407" customWidth="1"/>
    <col min="4" max="4" width="8.375" style="406" customWidth="1"/>
    <col min="5" max="5" width="9.625" style="407" customWidth="1"/>
    <col min="6" max="6" width="4.25" style="405" hidden="1" customWidth="1"/>
    <col min="7" max="256" width="7.875" style="405"/>
    <col min="257" max="257" width="29.75" style="405" customWidth="1"/>
    <col min="258" max="261" width="10.375" style="405" customWidth="1"/>
    <col min="262" max="262" width="2.25" style="405" customWidth="1"/>
    <col min="263" max="512" width="7.875" style="405"/>
    <col min="513" max="513" width="29.75" style="405" customWidth="1"/>
    <col min="514" max="517" width="10.375" style="405" customWidth="1"/>
    <col min="518" max="518" width="2.25" style="405" customWidth="1"/>
    <col min="519" max="768" width="7.875" style="405"/>
    <col min="769" max="769" width="29.75" style="405" customWidth="1"/>
    <col min="770" max="773" width="10.375" style="405" customWidth="1"/>
    <col min="774" max="774" width="2.25" style="405" customWidth="1"/>
    <col min="775" max="1024" width="7.875" style="405"/>
    <col min="1025" max="1025" width="29.75" style="405" customWidth="1"/>
    <col min="1026" max="1029" width="10.375" style="405" customWidth="1"/>
    <col min="1030" max="1030" width="2.25" style="405" customWidth="1"/>
    <col min="1031" max="1280" width="7.875" style="405"/>
    <col min="1281" max="1281" width="29.75" style="405" customWidth="1"/>
    <col min="1282" max="1285" width="10.375" style="405" customWidth="1"/>
    <col min="1286" max="1286" width="2.25" style="405" customWidth="1"/>
    <col min="1287" max="1536" width="7.875" style="405"/>
    <col min="1537" max="1537" width="29.75" style="405" customWidth="1"/>
    <col min="1538" max="1541" width="10.375" style="405" customWidth="1"/>
    <col min="1542" max="1542" width="2.25" style="405" customWidth="1"/>
    <col min="1543" max="1792" width="7.875" style="405"/>
    <col min="1793" max="1793" width="29.75" style="405" customWidth="1"/>
    <col min="1794" max="1797" width="10.375" style="405" customWidth="1"/>
    <col min="1798" max="1798" width="2.25" style="405" customWidth="1"/>
    <col min="1799" max="2048" width="7.875" style="405"/>
    <col min="2049" max="2049" width="29.75" style="405" customWidth="1"/>
    <col min="2050" max="2053" width="10.375" style="405" customWidth="1"/>
    <col min="2054" max="2054" width="2.25" style="405" customWidth="1"/>
    <col min="2055" max="2304" width="7.875" style="405"/>
    <col min="2305" max="2305" width="29.75" style="405" customWidth="1"/>
    <col min="2306" max="2309" width="10.375" style="405" customWidth="1"/>
    <col min="2310" max="2310" width="2.25" style="405" customWidth="1"/>
    <col min="2311" max="2560" width="7.875" style="405"/>
    <col min="2561" max="2561" width="29.75" style="405" customWidth="1"/>
    <col min="2562" max="2565" width="10.375" style="405" customWidth="1"/>
    <col min="2566" max="2566" width="2.25" style="405" customWidth="1"/>
    <col min="2567" max="2816" width="7.875" style="405"/>
    <col min="2817" max="2817" width="29.75" style="405" customWidth="1"/>
    <col min="2818" max="2821" width="10.375" style="405" customWidth="1"/>
    <col min="2822" max="2822" width="2.25" style="405" customWidth="1"/>
    <col min="2823" max="3072" width="7.875" style="405"/>
    <col min="3073" max="3073" width="29.75" style="405" customWidth="1"/>
    <col min="3074" max="3077" width="10.375" style="405" customWidth="1"/>
    <col min="3078" max="3078" width="2.25" style="405" customWidth="1"/>
    <col min="3079" max="3328" width="7.875" style="405"/>
    <col min="3329" max="3329" width="29.75" style="405" customWidth="1"/>
    <col min="3330" max="3333" width="10.375" style="405" customWidth="1"/>
    <col min="3334" max="3334" width="2.25" style="405" customWidth="1"/>
    <col min="3335" max="3584" width="7.875" style="405"/>
    <col min="3585" max="3585" width="29.75" style="405" customWidth="1"/>
    <col min="3586" max="3589" width="10.375" style="405" customWidth="1"/>
    <col min="3590" max="3590" width="2.25" style="405" customWidth="1"/>
    <col min="3591" max="3840" width="7.875" style="405"/>
    <col min="3841" max="3841" width="29.75" style="405" customWidth="1"/>
    <col min="3842" max="3845" width="10.375" style="405" customWidth="1"/>
    <col min="3846" max="3846" width="2.25" style="405" customWidth="1"/>
    <col min="3847" max="4096" width="7.875" style="405"/>
    <col min="4097" max="4097" width="29.75" style="405" customWidth="1"/>
    <col min="4098" max="4101" width="10.375" style="405" customWidth="1"/>
    <col min="4102" max="4102" width="2.25" style="405" customWidth="1"/>
    <col min="4103" max="4352" width="7.875" style="405"/>
    <col min="4353" max="4353" width="29.75" style="405" customWidth="1"/>
    <col min="4354" max="4357" width="10.375" style="405" customWidth="1"/>
    <col min="4358" max="4358" width="2.25" style="405" customWidth="1"/>
    <col min="4359" max="4608" width="7.875" style="405"/>
    <col min="4609" max="4609" width="29.75" style="405" customWidth="1"/>
    <col min="4610" max="4613" width="10.375" style="405" customWidth="1"/>
    <col min="4614" max="4614" width="2.25" style="405" customWidth="1"/>
    <col min="4615" max="4864" width="7.875" style="405"/>
    <col min="4865" max="4865" width="29.75" style="405" customWidth="1"/>
    <col min="4866" max="4869" width="10.375" style="405" customWidth="1"/>
    <col min="4870" max="4870" width="2.25" style="405" customWidth="1"/>
    <col min="4871" max="5120" width="7.875" style="405"/>
    <col min="5121" max="5121" width="29.75" style="405" customWidth="1"/>
    <col min="5122" max="5125" width="10.375" style="405" customWidth="1"/>
    <col min="5126" max="5126" width="2.25" style="405" customWidth="1"/>
    <col min="5127" max="5376" width="7.875" style="405"/>
    <col min="5377" max="5377" width="29.75" style="405" customWidth="1"/>
    <col min="5378" max="5381" width="10.375" style="405" customWidth="1"/>
    <col min="5382" max="5382" width="2.25" style="405" customWidth="1"/>
    <col min="5383" max="5632" width="7.875" style="405"/>
    <col min="5633" max="5633" width="29.75" style="405" customWidth="1"/>
    <col min="5634" max="5637" width="10.375" style="405" customWidth="1"/>
    <col min="5638" max="5638" width="2.25" style="405" customWidth="1"/>
    <col min="5639" max="5888" width="7.875" style="405"/>
    <col min="5889" max="5889" width="29.75" style="405" customWidth="1"/>
    <col min="5890" max="5893" width="10.375" style="405" customWidth="1"/>
    <col min="5894" max="5894" width="2.25" style="405" customWidth="1"/>
    <col min="5895" max="6144" width="7.875" style="405"/>
    <col min="6145" max="6145" width="29.75" style="405" customWidth="1"/>
    <col min="6146" max="6149" width="10.375" style="405" customWidth="1"/>
    <col min="6150" max="6150" width="2.25" style="405" customWidth="1"/>
    <col min="6151" max="6400" width="7.875" style="405"/>
    <col min="6401" max="6401" width="29.75" style="405" customWidth="1"/>
    <col min="6402" max="6405" width="10.375" style="405" customWidth="1"/>
    <col min="6406" max="6406" width="2.25" style="405" customWidth="1"/>
    <col min="6407" max="6656" width="7.875" style="405"/>
    <col min="6657" max="6657" width="29.75" style="405" customWidth="1"/>
    <col min="6658" max="6661" width="10.375" style="405" customWidth="1"/>
    <col min="6662" max="6662" width="2.25" style="405" customWidth="1"/>
    <col min="6663" max="6912" width="7.875" style="405"/>
    <col min="6913" max="6913" width="29.75" style="405" customWidth="1"/>
    <col min="6914" max="6917" width="10.375" style="405" customWidth="1"/>
    <col min="6918" max="6918" width="2.25" style="405" customWidth="1"/>
    <col min="6919" max="7168" width="7.875" style="405"/>
    <col min="7169" max="7169" width="29.75" style="405" customWidth="1"/>
    <col min="7170" max="7173" width="10.375" style="405" customWidth="1"/>
    <col min="7174" max="7174" width="2.25" style="405" customWidth="1"/>
    <col min="7175" max="7424" width="7.875" style="405"/>
    <col min="7425" max="7425" width="29.75" style="405" customWidth="1"/>
    <col min="7426" max="7429" width="10.375" style="405" customWidth="1"/>
    <col min="7430" max="7430" width="2.25" style="405" customWidth="1"/>
    <col min="7431" max="7680" width="7.875" style="405"/>
    <col min="7681" max="7681" width="29.75" style="405" customWidth="1"/>
    <col min="7682" max="7685" width="10.375" style="405" customWidth="1"/>
    <col min="7686" max="7686" width="2.25" style="405" customWidth="1"/>
    <col min="7687" max="7936" width="7.875" style="405"/>
    <col min="7937" max="7937" width="29.75" style="405" customWidth="1"/>
    <col min="7938" max="7941" width="10.375" style="405" customWidth="1"/>
    <col min="7942" max="7942" width="2.25" style="405" customWidth="1"/>
    <col min="7943" max="8192" width="7.875" style="405"/>
    <col min="8193" max="8193" width="29.75" style="405" customWidth="1"/>
    <col min="8194" max="8197" width="10.375" style="405" customWidth="1"/>
    <col min="8198" max="8198" width="2.25" style="405" customWidth="1"/>
    <col min="8199" max="8448" width="7.875" style="405"/>
    <col min="8449" max="8449" width="29.75" style="405" customWidth="1"/>
    <col min="8450" max="8453" width="10.375" style="405" customWidth="1"/>
    <col min="8454" max="8454" width="2.25" style="405" customWidth="1"/>
    <col min="8455" max="8704" width="7.875" style="405"/>
    <col min="8705" max="8705" width="29.75" style="405" customWidth="1"/>
    <col min="8706" max="8709" width="10.375" style="405" customWidth="1"/>
    <col min="8710" max="8710" width="2.25" style="405" customWidth="1"/>
    <col min="8711" max="8960" width="7.875" style="405"/>
    <col min="8961" max="8961" width="29.75" style="405" customWidth="1"/>
    <col min="8962" max="8965" width="10.375" style="405" customWidth="1"/>
    <col min="8966" max="8966" width="2.25" style="405" customWidth="1"/>
    <col min="8967" max="9216" width="7.875" style="405"/>
    <col min="9217" max="9217" width="29.75" style="405" customWidth="1"/>
    <col min="9218" max="9221" width="10.375" style="405" customWidth="1"/>
    <col min="9222" max="9222" width="2.25" style="405" customWidth="1"/>
    <col min="9223" max="9472" width="7.875" style="405"/>
    <col min="9473" max="9473" width="29.75" style="405" customWidth="1"/>
    <col min="9474" max="9477" width="10.375" style="405" customWidth="1"/>
    <col min="9478" max="9478" width="2.25" style="405" customWidth="1"/>
    <col min="9479" max="9728" width="7.875" style="405"/>
    <col min="9729" max="9729" width="29.75" style="405" customWidth="1"/>
    <col min="9730" max="9733" width="10.375" style="405" customWidth="1"/>
    <col min="9734" max="9734" width="2.25" style="405" customWidth="1"/>
    <col min="9735" max="9984" width="7.875" style="405"/>
    <col min="9985" max="9985" width="29.75" style="405" customWidth="1"/>
    <col min="9986" max="9989" width="10.375" style="405" customWidth="1"/>
    <col min="9990" max="9990" width="2.25" style="405" customWidth="1"/>
    <col min="9991" max="10240" width="7.875" style="405"/>
    <col min="10241" max="10241" width="29.75" style="405" customWidth="1"/>
    <col min="10242" max="10245" width="10.375" style="405" customWidth="1"/>
    <col min="10246" max="10246" width="2.25" style="405" customWidth="1"/>
    <col min="10247" max="10496" width="7.875" style="405"/>
    <col min="10497" max="10497" width="29.75" style="405" customWidth="1"/>
    <col min="10498" max="10501" width="10.375" style="405" customWidth="1"/>
    <col min="10502" max="10502" width="2.25" style="405" customWidth="1"/>
    <col min="10503" max="10752" width="7.875" style="405"/>
    <col min="10753" max="10753" width="29.75" style="405" customWidth="1"/>
    <col min="10754" max="10757" width="10.375" style="405" customWidth="1"/>
    <col min="10758" max="10758" width="2.25" style="405" customWidth="1"/>
    <col min="10759" max="11008" width="7.875" style="405"/>
    <col min="11009" max="11009" width="29.75" style="405" customWidth="1"/>
    <col min="11010" max="11013" width="10.375" style="405" customWidth="1"/>
    <col min="11014" max="11014" width="2.25" style="405" customWidth="1"/>
    <col min="11015" max="11264" width="7.875" style="405"/>
    <col min="11265" max="11265" width="29.75" style="405" customWidth="1"/>
    <col min="11266" max="11269" width="10.375" style="405" customWidth="1"/>
    <col min="11270" max="11270" width="2.25" style="405" customWidth="1"/>
    <col min="11271" max="11520" width="7.875" style="405"/>
    <col min="11521" max="11521" width="29.75" style="405" customWidth="1"/>
    <col min="11522" max="11525" width="10.375" style="405" customWidth="1"/>
    <col min="11526" max="11526" width="2.25" style="405" customWidth="1"/>
    <col min="11527" max="11776" width="7.875" style="405"/>
    <col min="11777" max="11777" width="29.75" style="405" customWidth="1"/>
    <col min="11778" max="11781" width="10.375" style="405" customWidth="1"/>
    <col min="11782" max="11782" width="2.25" style="405" customWidth="1"/>
    <col min="11783" max="12032" width="7.875" style="405"/>
    <col min="12033" max="12033" width="29.75" style="405" customWidth="1"/>
    <col min="12034" max="12037" width="10.375" style="405" customWidth="1"/>
    <col min="12038" max="12038" width="2.25" style="405" customWidth="1"/>
    <col min="12039" max="12288" width="7.875" style="405"/>
    <col min="12289" max="12289" width="29.75" style="405" customWidth="1"/>
    <col min="12290" max="12293" width="10.375" style="405" customWidth="1"/>
    <col min="12294" max="12294" width="2.25" style="405" customWidth="1"/>
    <col min="12295" max="12544" width="7.875" style="405"/>
    <col min="12545" max="12545" width="29.75" style="405" customWidth="1"/>
    <col min="12546" max="12549" width="10.375" style="405" customWidth="1"/>
    <col min="12550" max="12550" width="2.25" style="405" customWidth="1"/>
    <col min="12551" max="12800" width="7.875" style="405"/>
    <col min="12801" max="12801" width="29.75" style="405" customWidth="1"/>
    <col min="12802" max="12805" width="10.375" style="405" customWidth="1"/>
    <col min="12806" max="12806" width="2.25" style="405" customWidth="1"/>
    <col min="12807" max="13056" width="7.875" style="405"/>
    <col min="13057" max="13057" width="29.75" style="405" customWidth="1"/>
    <col min="13058" max="13061" width="10.375" style="405" customWidth="1"/>
    <col min="13062" max="13062" width="2.25" style="405" customWidth="1"/>
    <col min="13063" max="13312" width="7.875" style="405"/>
    <col min="13313" max="13313" width="29.75" style="405" customWidth="1"/>
    <col min="13314" max="13317" width="10.375" style="405" customWidth="1"/>
    <col min="13318" max="13318" width="2.25" style="405" customWidth="1"/>
    <col min="13319" max="13568" width="7.875" style="405"/>
    <col min="13569" max="13569" width="29.75" style="405" customWidth="1"/>
    <col min="13570" max="13573" width="10.375" style="405" customWidth="1"/>
    <col min="13574" max="13574" width="2.25" style="405" customWidth="1"/>
    <col min="13575" max="13824" width="7.875" style="405"/>
    <col min="13825" max="13825" width="29.75" style="405" customWidth="1"/>
    <col min="13826" max="13829" width="10.375" style="405" customWidth="1"/>
    <col min="13830" max="13830" width="2.25" style="405" customWidth="1"/>
    <col min="13831" max="14080" width="7.875" style="405"/>
    <col min="14081" max="14081" width="29.75" style="405" customWidth="1"/>
    <col min="14082" max="14085" width="10.375" style="405" customWidth="1"/>
    <col min="14086" max="14086" width="2.25" style="405" customWidth="1"/>
    <col min="14087" max="14336" width="7.875" style="405"/>
    <col min="14337" max="14337" width="29.75" style="405" customWidth="1"/>
    <col min="14338" max="14341" width="10.375" style="405" customWidth="1"/>
    <col min="14342" max="14342" width="2.25" style="405" customWidth="1"/>
    <col min="14343" max="14592" width="7.875" style="405"/>
    <col min="14593" max="14593" width="29.75" style="405" customWidth="1"/>
    <col min="14594" max="14597" width="10.375" style="405" customWidth="1"/>
    <col min="14598" max="14598" width="2.25" style="405" customWidth="1"/>
    <col min="14599" max="14848" width="7.875" style="405"/>
    <col min="14849" max="14849" width="29.75" style="405" customWidth="1"/>
    <col min="14850" max="14853" width="10.375" style="405" customWidth="1"/>
    <col min="14854" max="14854" width="2.25" style="405" customWidth="1"/>
    <col min="14855" max="15104" width="7.875" style="405"/>
    <col min="15105" max="15105" width="29.75" style="405" customWidth="1"/>
    <col min="15106" max="15109" width="10.375" style="405" customWidth="1"/>
    <col min="15110" max="15110" width="2.25" style="405" customWidth="1"/>
    <col min="15111" max="15360" width="7.875" style="405"/>
    <col min="15361" max="15361" width="29.75" style="405" customWidth="1"/>
    <col min="15362" max="15365" width="10.375" style="405" customWidth="1"/>
    <col min="15366" max="15366" width="2.25" style="405" customWidth="1"/>
    <col min="15367" max="15616" width="7.875" style="405"/>
    <col min="15617" max="15617" width="29.75" style="405" customWidth="1"/>
    <col min="15618" max="15621" width="10.375" style="405" customWidth="1"/>
    <col min="15622" max="15622" width="2.25" style="405" customWidth="1"/>
    <col min="15623" max="15872" width="7.875" style="405"/>
    <col min="15873" max="15873" width="29.75" style="405" customWidth="1"/>
    <col min="15874" max="15877" width="10.375" style="405" customWidth="1"/>
    <col min="15878" max="15878" width="2.25" style="405" customWidth="1"/>
    <col min="15879" max="16128" width="7.875" style="405"/>
    <col min="16129" max="16129" width="29.75" style="405" customWidth="1"/>
    <col min="16130" max="16133" width="10.375" style="405" customWidth="1"/>
    <col min="16134" max="16134" width="2.25" style="405" customWidth="1"/>
    <col min="16135" max="16384" width="7.875" style="405"/>
  </cols>
  <sheetData>
    <row r="1" s="401" customFormat="1" spans="1:6">
      <c r="A1" s="408" t="s">
        <v>191</v>
      </c>
      <c r="B1" s="409"/>
      <c r="C1" s="410"/>
      <c r="D1" s="409"/>
      <c r="E1" s="410"/>
      <c r="F1" s="411"/>
    </row>
    <row r="2" ht="21" customHeight="1"/>
    <row r="3" s="402" customFormat="1" ht="37.5" customHeight="1" spans="1:7">
      <c r="A3" s="412" t="s">
        <v>192</v>
      </c>
      <c r="B3" s="413" t="s">
        <v>65</v>
      </c>
      <c r="C3" s="414" t="s">
        <v>193</v>
      </c>
      <c r="D3" s="414" t="s">
        <v>194</v>
      </c>
      <c r="E3" s="414" t="s">
        <v>195</v>
      </c>
      <c r="F3" s="415"/>
      <c r="G3" s="416"/>
    </row>
    <row r="4" s="403" customFormat="1" ht="21.95" customHeight="1" spans="1:6">
      <c r="A4" s="266" t="s">
        <v>196</v>
      </c>
      <c r="B4" s="301">
        <f>[26]Sheet1!K5</f>
        <v>96.4</v>
      </c>
      <c r="C4" s="301">
        <f>[26]Sheet1!L5</f>
        <v>3.3</v>
      </c>
      <c r="D4" s="301">
        <f>[26]Sheet1!M5</f>
        <v>95.1</v>
      </c>
      <c r="E4" s="301">
        <f>[26]Sheet1!N5</f>
        <v>-0.5</v>
      </c>
      <c r="F4" s="417"/>
    </row>
    <row r="5" s="404" customFormat="1" ht="21.95" customHeight="1" spans="1:6">
      <c r="A5" s="222" t="s">
        <v>197</v>
      </c>
      <c r="B5" s="135">
        <f>[26]Sheet1!K6</f>
        <v>63.5</v>
      </c>
      <c r="C5" s="135">
        <f>[26]Sheet1!L6</f>
        <v>-10.5</v>
      </c>
      <c r="D5" s="135">
        <f>[26]Sheet1!M6</f>
        <v>83.5</v>
      </c>
      <c r="E5" s="135">
        <f>[26]Sheet1!N6</f>
        <v>-7.1</v>
      </c>
      <c r="F5" s="418"/>
    </row>
    <row r="6" s="404" customFormat="1" ht="21.95" customHeight="1" spans="1:6">
      <c r="A6" s="419" t="s">
        <v>198</v>
      </c>
      <c r="B6" s="183">
        <f>[26]Sheet1!K7</f>
        <v>77.1</v>
      </c>
      <c r="C6" s="183">
        <f>[26]Sheet1!L7</f>
        <v>-48.4</v>
      </c>
      <c r="D6" s="183">
        <f>[26]Sheet1!M7</f>
        <v>92.6</v>
      </c>
      <c r="E6" s="183">
        <f>[26]Sheet1!N7</f>
        <v>-8.1</v>
      </c>
      <c r="F6" s="418"/>
    </row>
    <row r="7" s="404" customFormat="1" ht="21.95" customHeight="1" spans="1:6">
      <c r="A7" s="420" t="s">
        <v>199</v>
      </c>
      <c r="B7" s="135">
        <f>[26]Sheet1!K8</f>
        <v>100.3</v>
      </c>
      <c r="C7" s="135">
        <f>[26]Sheet1!L8</f>
        <v>2.3</v>
      </c>
      <c r="D7" s="135">
        <f>[26]Sheet1!M8</f>
        <v>99.1</v>
      </c>
      <c r="E7" s="135">
        <f>[26]Sheet1!N8</f>
        <v>0.8</v>
      </c>
      <c r="F7" s="418"/>
    </row>
    <row r="8" s="404" customFormat="1" ht="21.95" customHeight="1" spans="1:6">
      <c r="A8" s="421" t="s">
        <v>200</v>
      </c>
      <c r="B8" s="183">
        <f>[26]Sheet1!K9</f>
        <v>100.3</v>
      </c>
      <c r="C8" s="183">
        <f>[26]Sheet1!L9</f>
        <v>0.6</v>
      </c>
      <c r="D8" s="183">
        <f>[26]Sheet1!M9</f>
        <v>92.8</v>
      </c>
      <c r="E8" s="183">
        <f>[26]Sheet1!N9</f>
        <v>-4.5</v>
      </c>
      <c r="F8" s="418"/>
    </row>
    <row r="9" s="404" customFormat="1" ht="21.95" customHeight="1" spans="1:6">
      <c r="A9" s="222" t="s">
        <v>201</v>
      </c>
      <c r="B9" s="135">
        <f>[26]Sheet1!K10</f>
        <v>93.2</v>
      </c>
      <c r="C9" s="135">
        <f>[26]Sheet1!L10</f>
        <v>-8.6</v>
      </c>
      <c r="D9" s="135">
        <f>[26]Sheet1!M10</f>
        <v>92.2</v>
      </c>
      <c r="E9" s="135">
        <f>[26]Sheet1!N10</f>
        <v>-2.8</v>
      </c>
      <c r="F9" s="418"/>
    </row>
    <row r="10" s="404" customFormat="1" ht="21.95" customHeight="1" spans="1:6">
      <c r="A10" s="419" t="s">
        <v>202</v>
      </c>
      <c r="B10" s="183">
        <f>[26]Sheet1!K11</f>
        <v>61.3</v>
      </c>
      <c r="C10" s="183">
        <f>[26]Sheet1!L11</f>
        <v>-2.3</v>
      </c>
      <c r="D10" s="183">
        <f>[26]Sheet1!M11</f>
        <v>73.3</v>
      </c>
      <c r="E10" s="183">
        <f>[26]Sheet1!N11</f>
        <v>-13.9</v>
      </c>
      <c r="F10" s="418"/>
    </row>
    <row r="11" s="404" customFormat="1" ht="21.95" customHeight="1" spans="1:6">
      <c r="A11" s="222" t="s">
        <v>203</v>
      </c>
      <c r="B11" s="135">
        <f>[26]Sheet1!K12</f>
        <v>100</v>
      </c>
      <c r="C11" s="135">
        <f>[26]Sheet1!L12</f>
        <v>0</v>
      </c>
      <c r="D11" s="135">
        <f>[26]Sheet1!M12</f>
        <v>100</v>
      </c>
      <c r="E11" s="135">
        <f>[26]Sheet1!N12</f>
        <v>0</v>
      </c>
      <c r="F11" s="418"/>
    </row>
    <row r="12" s="404" customFormat="1" ht="21.95" customHeight="1" spans="1:6">
      <c r="A12" s="419" t="s">
        <v>204</v>
      </c>
      <c r="B12" s="183">
        <f>[26]Sheet1!K13</f>
        <v>100</v>
      </c>
      <c r="C12" s="183">
        <f>[26]Sheet1!L13</f>
        <v>0</v>
      </c>
      <c r="D12" s="183">
        <f>[26]Sheet1!M13</f>
        <v>100</v>
      </c>
      <c r="E12" s="183">
        <f>[26]Sheet1!N13</f>
        <v>0</v>
      </c>
      <c r="F12" s="418"/>
    </row>
    <row r="13" s="404" customFormat="1" ht="21.95" customHeight="1" spans="1:6">
      <c r="A13" s="222" t="s">
        <v>205</v>
      </c>
      <c r="B13" s="135">
        <f>[26]Sheet1!K14</f>
        <v>97.2</v>
      </c>
      <c r="C13" s="135">
        <f>[26]Sheet1!L14</f>
        <v>3.2</v>
      </c>
      <c r="D13" s="135">
        <f>[26]Sheet1!M14</f>
        <v>96.7</v>
      </c>
      <c r="E13" s="135">
        <f>[26]Sheet1!N14</f>
        <v>-2.2</v>
      </c>
      <c r="F13" s="418"/>
    </row>
    <row r="14" s="404" customFormat="1" ht="21.95" customHeight="1" spans="1:6">
      <c r="A14" s="419" t="s">
        <v>206</v>
      </c>
      <c r="B14" s="183">
        <f>[26]Sheet1!K15</f>
        <v>79.6</v>
      </c>
      <c r="C14" s="183">
        <f>[26]Sheet1!L15</f>
        <v>-14.4</v>
      </c>
      <c r="D14" s="183">
        <f>[26]Sheet1!M15</f>
        <v>93.2</v>
      </c>
      <c r="E14" s="183">
        <f>[26]Sheet1!N15</f>
        <v>4</v>
      </c>
      <c r="F14" s="418"/>
    </row>
    <row r="15" s="404" customFormat="1" ht="21.95" customHeight="1" spans="1:6">
      <c r="A15" s="222" t="s">
        <v>207</v>
      </c>
      <c r="B15" s="135">
        <f>[26]Sheet1!K16</f>
        <v>95.5</v>
      </c>
      <c r="C15" s="135">
        <f>[26]Sheet1!L16</f>
        <v>-3.7</v>
      </c>
      <c r="D15" s="135">
        <f>[26]Sheet1!M16</f>
        <v>97.9</v>
      </c>
      <c r="E15" s="135">
        <f>[26]Sheet1!N16</f>
        <v>-0.9</v>
      </c>
      <c r="F15" s="418"/>
    </row>
    <row r="16" s="404" customFormat="1" ht="21.95" customHeight="1" spans="1:6">
      <c r="A16" s="419" t="s">
        <v>208</v>
      </c>
      <c r="B16" s="183">
        <f>[26]Sheet1!K17</f>
        <v>86.9</v>
      </c>
      <c r="C16" s="183">
        <f>[26]Sheet1!L17</f>
        <v>-2.2</v>
      </c>
      <c r="D16" s="183">
        <f>[26]Sheet1!M17</f>
        <v>93.6</v>
      </c>
      <c r="E16" s="183">
        <f>[26]Sheet1!N17</f>
        <v>-11.9</v>
      </c>
      <c r="F16" s="418"/>
    </row>
    <row r="17" s="404" customFormat="1" ht="21.95" customHeight="1" spans="1:6">
      <c r="A17" s="422" t="s">
        <v>209</v>
      </c>
      <c r="B17" s="135">
        <f>[26]Sheet1!K18</f>
        <v>101.4</v>
      </c>
      <c r="C17" s="135">
        <f>[26]Sheet1!L18</f>
        <v>9.5</v>
      </c>
      <c r="D17" s="135">
        <f>[26]Sheet1!M18</f>
        <v>98.7</v>
      </c>
      <c r="E17" s="135">
        <f>[26]Sheet1!N18</f>
        <v>0.8</v>
      </c>
      <c r="F17" s="418"/>
    </row>
    <row r="18" s="404" customFormat="1" ht="21.95" customHeight="1" spans="1:6">
      <c r="A18" s="423" t="s">
        <v>210</v>
      </c>
      <c r="B18" s="183">
        <f>[26]Sheet1!K19</f>
        <v>107.8</v>
      </c>
      <c r="C18" s="183">
        <f>[26]Sheet1!L19</f>
        <v>16.4</v>
      </c>
      <c r="D18" s="183">
        <f>[26]Sheet1!M19</f>
        <v>99</v>
      </c>
      <c r="E18" s="183">
        <f>[26]Sheet1!N19</f>
        <v>3.3</v>
      </c>
      <c r="F18" s="418"/>
    </row>
    <row r="19" s="404" customFormat="1" ht="21.95" customHeight="1" spans="1:6">
      <c r="A19" s="424" t="s">
        <v>211</v>
      </c>
      <c r="B19" s="135">
        <f>[26]Sheet1!K20</f>
        <v>118.2</v>
      </c>
      <c r="C19" s="135">
        <f>[26]Sheet1!L20</f>
        <v>51.2</v>
      </c>
      <c r="D19" s="135">
        <f>[26]Sheet1!M20</f>
        <v>97.1</v>
      </c>
      <c r="E19" s="135">
        <f>[26]Sheet1!N20</f>
        <v>5.4</v>
      </c>
      <c r="F19" s="418"/>
    </row>
    <row r="20" s="404" customFormat="1" ht="21.95" customHeight="1" spans="1:6">
      <c r="A20" s="423" t="s">
        <v>212</v>
      </c>
      <c r="B20" s="183">
        <f>[26]Sheet1!K21</f>
        <v>94.1</v>
      </c>
      <c r="C20" s="183">
        <f>[26]Sheet1!L21</f>
        <v>3.2</v>
      </c>
      <c r="D20" s="183">
        <f>[26]Sheet1!M21</f>
        <v>94.7</v>
      </c>
      <c r="E20" s="183">
        <f>[26]Sheet1!N21</f>
        <v>1.4</v>
      </c>
      <c r="F20" s="418"/>
    </row>
    <row r="21" s="404" customFormat="1" ht="30" customHeight="1" spans="1:6">
      <c r="A21" s="425" t="s">
        <v>213</v>
      </c>
      <c r="B21" s="135">
        <f>[26]Sheet1!K22</f>
        <v>90</v>
      </c>
      <c r="C21" s="135">
        <f>[26]Sheet1!L22</f>
        <v>0.2</v>
      </c>
      <c r="D21" s="135">
        <f>[26]Sheet1!M22</f>
        <v>85</v>
      </c>
      <c r="E21" s="135">
        <f>[26]Sheet1!N22</f>
        <v>4.9</v>
      </c>
      <c r="F21" s="418"/>
    </row>
    <row r="22" s="404" customFormat="1" ht="21.95" customHeight="1" spans="1:6">
      <c r="A22" s="426" t="s">
        <v>214</v>
      </c>
      <c r="B22" s="427">
        <f>[26]Sheet1!K23</f>
        <v>99.2</v>
      </c>
      <c r="C22" s="427">
        <f>[26]Sheet1!L23</f>
        <v>1.4</v>
      </c>
      <c r="D22" s="427">
        <f>[26]Sheet1!M23</f>
        <v>98.9</v>
      </c>
      <c r="E22" s="427">
        <f>[26]Sheet1!N23</f>
        <v>-0.1</v>
      </c>
      <c r="F22" s="428"/>
    </row>
    <row r="23" ht="15.75" spans="1:4">
      <c r="A23" s="429"/>
      <c r="B23" s="430"/>
      <c r="C23" s="431"/>
      <c r="D23" s="430"/>
    </row>
  </sheetData>
  <mergeCells count="2">
    <mergeCell ref="B1:C1"/>
    <mergeCell ref="D1:E1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41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rgb="FFFF0000"/>
    <pageSetUpPr fitToPage="1"/>
  </sheetPr>
  <dimension ref="A1:F19"/>
  <sheetViews>
    <sheetView view="pageBreakPreview" zoomScale="106" zoomScaleNormal="100" workbookViewId="0">
      <selection activeCell="C13" sqref="C13"/>
    </sheetView>
  </sheetViews>
  <sheetFormatPr defaultColWidth="9" defaultRowHeight="14.25" outlineLevelCol="5"/>
  <cols>
    <col min="1" max="1" width="11.625" style="1" customWidth="1"/>
    <col min="2" max="2" width="10.5" style="1" customWidth="1"/>
    <col min="3" max="3" width="8" style="1" customWidth="1"/>
    <col min="4" max="4" width="8.125" style="1" customWidth="1"/>
    <col min="5" max="16384" width="9" style="1"/>
  </cols>
  <sheetData>
    <row r="1" customHeight="1" spans="1:4">
      <c r="A1" s="117" t="s">
        <v>215</v>
      </c>
      <c r="B1" s="117"/>
      <c r="C1" s="117"/>
      <c r="D1" s="117"/>
    </row>
    <row r="2" customHeight="1" spans="1:4">
      <c r="A2" s="213"/>
      <c r="B2" s="213"/>
      <c r="C2" s="388"/>
      <c r="D2" s="388"/>
    </row>
    <row r="3" s="116" customFormat="1" ht="20.1" customHeight="1" spans="1:4">
      <c r="A3" s="308" t="s">
        <v>216</v>
      </c>
      <c r="B3" s="308"/>
      <c r="C3" s="396" t="s">
        <v>65</v>
      </c>
      <c r="D3" s="396" t="s">
        <v>194</v>
      </c>
    </row>
    <row r="4" s="116" customFormat="1" ht="21.95" customHeight="1" spans="1:4">
      <c r="A4" s="397" t="s">
        <v>217</v>
      </c>
      <c r="B4" s="397"/>
      <c r="C4" s="269">
        <f>'[26]主要工业行业产销率(2022年1-11月)'!$Q$5</f>
        <v>7.79423794291087</v>
      </c>
      <c r="D4" s="269">
        <f>'[26]主要工业行业产销率(2022年1-11月)'!$Q$6</f>
        <v>9.80060720645567</v>
      </c>
    </row>
    <row r="5" s="116" customFormat="1" ht="21.95" customHeight="1" spans="1:4">
      <c r="A5" s="398" t="s">
        <v>218</v>
      </c>
      <c r="B5" s="398"/>
      <c r="C5" s="135">
        <f>'[35]CKJH2022年1-11月贵阳市规模以上工业出口交货值汇总1'!$M$5</f>
        <v>47.8</v>
      </c>
      <c r="D5" s="135">
        <f>'[35]CKJH2022年1-11月贵阳市规模以上工业出口交货值汇总1'!$N$5</f>
        <v>20.13</v>
      </c>
    </row>
    <row r="6" s="116" customFormat="1" ht="21.95" customHeight="1" spans="1:4">
      <c r="A6" s="399" t="s">
        <v>219</v>
      </c>
      <c r="B6" s="399"/>
      <c r="C6" s="269">
        <f>'[26]主要工业行业产销率(2022年1-11月)'!$K$5</f>
        <v>96.4</v>
      </c>
      <c r="D6" s="269">
        <f>'[26]主要工业行业产销率(2022年1-11月)'!$L$5</f>
        <v>95.1</v>
      </c>
    </row>
    <row r="7" s="116" customFormat="1" ht="21.95" customHeight="1" spans="1:4">
      <c r="A7" s="232" t="s">
        <v>220</v>
      </c>
      <c r="B7" s="232"/>
      <c r="C7" s="225">
        <f>'[26]主要工业行业产销率(2022年1-11月)'!$K$5-'[26]主要工业行业产销率(2022年1-11月)'!$M$5</f>
        <v>3.30000000000001</v>
      </c>
      <c r="D7" s="225">
        <f>'[26]主要工业行业产销率(2022年1-11月)'!$P$5</f>
        <v>-0.5</v>
      </c>
    </row>
    <row r="8" s="116" customFormat="1" ht="21.95" customHeight="1" spans="1:4">
      <c r="A8" s="186"/>
      <c r="B8" s="186"/>
      <c r="C8" s="369"/>
      <c r="D8" s="369"/>
    </row>
    <row r="9" s="116" customFormat="1" ht="21.95" customHeight="1" spans="1:4">
      <c r="A9" s="120" t="s">
        <v>221</v>
      </c>
      <c r="B9" s="120"/>
      <c r="C9" s="396" t="s">
        <v>194</v>
      </c>
      <c r="D9" s="400" t="s">
        <v>222</v>
      </c>
    </row>
    <row r="10" s="116" customFormat="1" ht="21.95" customHeight="1" spans="1:4">
      <c r="A10" s="239" t="s">
        <v>223</v>
      </c>
      <c r="B10" s="239"/>
      <c r="C10" s="132">
        <f>'[34]2022年1—11月贵阳市规模以上工业主要经济指标汇总(主要1'!$D$5</f>
        <v>306</v>
      </c>
      <c r="D10" s="183">
        <f>'[34]2022年1—11月贵阳市规模以上工业主要经济指标汇总(主要1'!$F$5</f>
        <v>34.2</v>
      </c>
    </row>
    <row r="11" s="116" customFormat="1" ht="21.95" customHeight="1" spans="1:4">
      <c r="A11" s="268" t="s">
        <v>224</v>
      </c>
      <c r="B11" s="268"/>
      <c r="C11" s="184">
        <f>'[34]2022年1—11月贵阳市规模以上工业主要经济指标汇总(主要1'!$V$5/10000</f>
        <v>4698.79653</v>
      </c>
      <c r="D11" s="135">
        <f>'[34]2022年1—11月贵阳市规模以上工业主要经济指标汇总(主要1'!$X$5</f>
        <v>17.7</v>
      </c>
    </row>
    <row r="12" s="116" customFormat="1" ht="21.95" customHeight="1" spans="1:6">
      <c r="A12" s="239" t="s">
        <v>225</v>
      </c>
      <c r="B12" s="239"/>
      <c r="C12" s="185">
        <f>'[34]2022年1—11月贵阳市规模以上工业主要经济指标汇总(主要1'!$Y$5/10000</f>
        <v>2918.17254</v>
      </c>
      <c r="D12" s="183">
        <f>'[34]2022年1—11月贵阳市规模以上工业主要经济指标汇总(主要1'!$AA$5</f>
        <v>23</v>
      </c>
      <c r="F12" s="116" t="s">
        <v>2</v>
      </c>
    </row>
    <row r="13" s="116" customFormat="1" ht="21.95" customHeight="1" spans="1:4">
      <c r="A13" s="268" t="s">
        <v>226</v>
      </c>
      <c r="B13" s="268"/>
      <c r="C13" s="184">
        <f>'[34]2022年1—11月贵阳市规模以上工业主要经济指标汇总(主要1'!$AC$5/10000</f>
        <v>2257.57269</v>
      </c>
      <c r="D13" s="135">
        <f>'[34]2022年1—11月贵阳市规模以上工业主要经济指标汇总(主要1'!$AD$5</f>
        <v>12.8</v>
      </c>
    </row>
    <row r="14" s="116" customFormat="1" ht="21.95" customHeight="1" spans="1:4">
      <c r="A14" s="239" t="s">
        <v>227</v>
      </c>
      <c r="B14" s="239"/>
      <c r="C14" s="185">
        <f>'[34]2022年1—11月贵阳市规模以上工业主要经济指标汇总(主要1'!$AE$5/10000</f>
        <v>1839.69475</v>
      </c>
      <c r="D14" s="183">
        <f>'[34]2022年1—11月贵阳市规模以上工业主要经济指标汇总(主要1'!$AG$5</f>
        <v>15.4</v>
      </c>
    </row>
    <row r="15" s="116" customFormat="1" ht="21.95" customHeight="1" spans="1:4">
      <c r="A15" s="268" t="s">
        <v>228</v>
      </c>
      <c r="B15" s="268"/>
      <c r="C15" s="184">
        <f>'[34]2022年1—11月贵阳市规模以上工业主要经济指标汇总(主要1'!$AH$5/10000</f>
        <v>171.66472</v>
      </c>
      <c r="D15" s="135">
        <f>'[34]2022年1—11月贵阳市规模以上工业主要经济指标汇总(主要1'!$AJ$5</f>
        <v>16.1</v>
      </c>
    </row>
    <row r="16" s="116" customFormat="1" ht="21.95" customHeight="1" spans="1:4">
      <c r="A16" s="239" t="s">
        <v>229</v>
      </c>
      <c r="B16" s="239"/>
      <c r="C16" s="185">
        <f>'[34]2022年1—11月贵阳市规模以上工业主要经济指标汇总(主要1'!$CD$5/10000</f>
        <v>79.38543</v>
      </c>
      <c r="D16" s="183">
        <f>'[34]2022年1—11月贵阳市规模以上工业主要经济指标汇总(主要1'!$CF$5</f>
        <v>12.2</v>
      </c>
    </row>
    <row r="17" s="116" customFormat="1" ht="21.95" customHeight="1" spans="1:4">
      <c r="A17" s="268" t="s">
        <v>230</v>
      </c>
      <c r="B17" s="268"/>
      <c r="C17" s="184">
        <f>'[34]2022年1—11月贵阳市规模以上工业主要经济指标汇总(主要1'!$CA$5/10000</f>
        <v>513.73191</v>
      </c>
      <c r="D17" s="135">
        <f>'[34]2022年1—11月贵阳市规模以上工业主要经济指标汇总(主要1'!$CC$5</f>
        <v>5</v>
      </c>
    </row>
    <row r="18" s="116" customFormat="1" ht="21.95" customHeight="1" spans="1:4">
      <c r="A18" s="239" t="s">
        <v>231</v>
      </c>
      <c r="B18" s="239"/>
      <c r="C18" s="185">
        <f>'[34]2022年1—11月贵阳市规模以上工业主要经济指标汇总(主要1'!$BU$5/10000</f>
        <v>263.4216</v>
      </c>
      <c r="D18" s="183">
        <f>'[34]2022年1—11月贵阳市规模以上工业主要经济指标汇总(主要1'!$BW$5</f>
        <v>-2.9</v>
      </c>
    </row>
    <row r="19" s="116" customFormat="1" ht="21.95" customHeight="1" spans="1:4">
      <c r="A19" s="318" t="s">
        <v>232</v>
      </c>
      <c r="B19" s="318"/>
      <c r="C19" s="312">
        <f>'[34]2022年1—11月贵阳市规模以上工业主要经济指标汇总(主要1'!$BX$5/10000</f>
        <v>36.89097</v>
      </c>
      <c r="D19" s="225">
        <f>'[34]2022年1—11月贵阳市规模以上工业主要经济指标汇总(主要1'!$BZ$5</f>
        <v>57.5</v>
      </c>
    </row>
  </sheetData>
  <mergeCells count="16">
    <mergeCell ref="A1:D1"/>
    <mergeCell ref="A3:B3"/>
    <mergeCell ref="A4:B4"/>
    <mergeCell ref="A5:B5"/>
    <mergeCell ref="A6:B6"/>
    <mergeCell ref="A7:B7"/>
    <mergeCell ref="A9:B9"/>
    <mergeCell ref="A10:B10"/>
    <mergeCell ref="A11:B11"/>
    <mergeCell ref="A12:B12"/>
    <mergeCell ref="A13:B13"/>
    <mergeCell ref="A14:B14"/>
    <mergeCell ref="A15:B15"/>
    <mergeCell ref="A17:B17"/>
    <mergeCell ref="A18:B18"/>
    <mergeCell ref="A19:B19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14">
    <tabColor rgb="FFFF0000"/>
    <pageSetUpPr fitToPage="1"/>
  </sheetPr>
  <dimension ref="A1:M18"/>
  <sheetViews>
    <sheetView view="pageBreakPreview" zoomScaleNormal="100" workbookViewId="0">
      <selection activeCell="C8" sqref="C8"/>
    </sheetView>
  </sheetViews>
  <sheetFormatPr defaultColWidth="9" defaultRowHeight="14.25"/>
  <cols>
    <col min="1" max="1" width="11.375" style="1" customWidth="1"/>
    <col min="2" max="2" width="12.625" style="1" customWidth="1"/>
    <col min="3" max="3" width="12.5" style="1" customWidth="1"/>
    <col min="4" max="4" width="11.5" style="11" customWidth="1"/>
    <col min="5" max="16384" width="9" style="1"/>
  </cols>
  <sheetData>
    <row r="1" customHeight="1" spans="1:4">
      <c r="A1" s="117" t="s">
        <v>233</v>
      </c>
      <c r="B1" s="117"/>
      <c r="C1" s="117"/>
      <c r="D1" s="387"/>
    </row>
    <row r="2" customHeight="1" spans="1:4">
      <c r="A2" s="213"/>
      <c r="B2" s="213"/>
      <c r="C2" s="388"/>
      <c r="D2" s="246"/>
    </row>
    <row r="3" s="116" customFormat="1" customHeight="1" spans="1:4">
      <c r="A3" s="365" t="s">
        <v>158</v>
      </c>
      <c r="B3" s="365"/>
      <c r="C3" s="227" t="s">
        <v>117</v>
      </c>
      <c r="D3" s="227"/>
    </row>
    <row r="4" s="116" customFormat="1" ht="37.5" customHeight="1" spans="1:4">
      <c r="A4" s="367"/>
      <c r="B4" s="367"/>
      <c r="C4" s="145" t="s">
        <v>234</v>
      </c>
      <c r="D4" s="298" t="s">
        <v>40</v>
      </c>
    </row>
    <row r="5" s="386" customFormat="1" ht="24.95" customHeight="1" spans="1:4">
      <c r="A5" s="389" t="s">
        <v>235</v>
      </c>
      <c r="B5" s="389" t="s">
        <v>236</v>
      </c>
      <c r="C5" s="248">
        <v>100</v>
      </c>
      <c r="D5" s="248">
        <f>'[2]CZ_FLB2022年1-11月贵阳市规模以上工业生产上报汇1'!$U31</f>
        <v>5.2</v>
      </c>
    </row>
    <row r="6" s="140" customFormat="1" ht="27" customHeight="1" spans="1:4">
      <c r="A6" s="239" t="s">
        <v>237</v>
      </c>
      <c r="B6" s="239"/>
      <c r="C6" s="183">
        <v>2.10697281576335</v>
      </c>
      <c r="D6" s="183">
        <f>'[2]CZ_FLB2022年1-11月贵阳市规模以上工业生产上报汇1'!$U32</f>
        <v>-25.3</v>
      </c>
    </row>
    <row r="7" s="140" customFormat="1" ht="27" customHeight="1" spans="1:4">
      <c r="A7" s="268" t="s">
        <v>238</v>
      </c>
      <c r="B7" s="268"/>
      <c r="C7" s="135">
        <v>6.95519820051057</v>
      </c>
      <c r="D7" s="135">
        <f>'[2]CZ_FLB2022年1-11月贵阳市规模以上工业生产上报汇1'!$U33</f>
        <v>0</v>
      </c>
    </row>
    <row r="8" s="140" customFormat="1" ht="27" customHeight="1" spans="1:4">
      <c r="A8" s="390" t="s">
        <v>239</v>
      </c>
      <c r="B8" s="390"/>
      <c r="C8" s="183">
        <v>3.56805433877562</v>
      </c>
      <c r="D8" s="183">
        <f>'[2]CZ_FLB2022年1-11月贵阳市规模以上工业生产上报汇1'!$U34</f>
        <v>-15.5</v>
      </c>
    </row>
    <row r="9" s="140" customFormat="1" ht="27" customHeight="1" spans="1:4">
      <c r="A9" s="373" t="s">
        <v>240</v>
      </c>
      <c r="B9" s="373"/>
      <c r="C9" s="135">
        <v>2.51364106567306</v>
      </c>
      <c r="D9" s="135">
        <f>'[2]CZ_FLB2022年1-11月贵阳市规模以上工业生产上报汇1'!$U35</f>
        <v>12.9</v>
      </c>
    </row>
    <row r="10" s="170" customFormat="1" ht="27" customHeight="1" spans="1:4">
      <c r="A10" s="239" t="s">
        <v>241</v>
      </c>
      <c r="B10" s="239" t="s">
        <v>242</v>
      </c>
      <c r="C10" s="183">
        <v>10.2085030409569</v>
      </c>
      <c r="D10" s="183">
        <f>'[2]CZ_FLB2022年1-11月贵阳市规模以上工业生产上报汇1'!$U36</f>
        <v>26</v>
      </c>
    </row>
    <row r="11" s="140" customFormat="1" ht="24.95" customHeight="1" spans="1:13">
      <c r="A11" s="268" t="s">
        <v>243</v>
      </c>
      <c r="B11" s="268" t="s">
        <v>244</v>
      </c>
      <c r="C11" s="135">
        <v>2.86226428218571</v>
      </c>
      <c r="D11" s="135">
        <f>'[2]CZ_FLB2022年1-11月贵阳市规模以上工业生产上报汇1'!$U37</f>
        <v>-4.4</v>
      </c>
      <c r="H11" s="391"/>
      <c r="I11" s="395"/>
      <c r="J11" s="395"/>
      <c r="K11" s="391"/>
      <c r="L11" s="395"/>
      <c r="M11" s="395"/>
    </row>
    <row r="12" s="170" customFormat="1" ht="24.95" customHeight="1" spans="1:13">
      <c r="A12" s="239" t="s">
        <v>245</v>
      </c>
      <c r="B12" s="239" t="s">
        <v>246</v>
      </c>
      <c r="C12" s="183">
        <v>5.15921676516978</v>
      </c>
      <c r="D12" s="183">
        <f>'[2]CZ_FLB2022年1-11月贵阳市规模以上工业生产上报汇1'!$U38</f>
        <v>-3.3</v>
      </c>
      <c r="H12" s="392"/>
      <c r="I12" s="187"/>
      <c r="J12" s="187"/>
      <c r="K12" s="392"/>
      <c r="L12" s="187"/>
      <c r="M12" s="187"/>
    </row>
    <row r="13" s="140" customFormat="1" ht="24.95" customHeight="1" spans="1:4">
      <c r="A13" s="393" t="s">
        <v>247</v>
      </c>
      <c r="B13" s="393"/>
      <c r="C13" s="135">
        <v>9.04237045234094</v>
      </c>
      <c r="D13" s="135">
        <f>'[2]CZ_FLB2022年1-11月贵阳市规模以上工业生产上报汇1'!$U39</f>
        <v>-9</v>
      </c>
    </row>
    <row r="14" s="170" customFormat="1" ht="24.95" customHeight="1" spans="1:4">
      <c r="A14" s="239" t="s">
        <v>248</v>
      </c>
      <c r="B14" s="239"/>
      <c r="C14" s="183">
        <v>7.86663994086552</v>
      </c>
      <c r="D14" s="183">
        <f>'[2]CZ_FLB2022年1-11月贵阳市规模以上工业生产上报汇1'!$U40</f>
        <v>33.5</v>
      </c>
    </row>
    <row r="15" s="140" customFormat="1" ht="24.95" customHeight="1" spans="1:4">
      <c r="A15" s="393" t="s">
        <v>249</v>
      </c>
      <c r="B15" s="393" t="s">
        <v>250</v>
      </c>
      <c r="C15" s="135">
        <v>44.8895865275621</v>
      </c>
      <c r="D15" s="135">
        <f>'[2]CZ_FLB2022年1-11月贵阳市规模以上工业生产上报汇1'!$U41</f>
        <v>6.2</v>
      </c>
    </row>
    <row r="16" s="170" customFormat="1" ht="24.95" customHeight="1" spans="1:4">
      <c r="A16" s="239" t="s">
        <v>251</v>
      </c>
      <c r="B16" s="239" t="s">
        <v>252</v>
      </c>
      <c r="C16" s="183">
        <v>0.396182246112778</v>
      </c>
      <c r="D16" s="183">
        <f>'[2]CZ_FLB2022年1-11月贵阳市规模以上工业生产上报汇1'!$U42</f>
        <v>15.9</v>
      </c>
    </row>
    <row r="17" s="140" customFormat="1" ht="24.95" customHeight="1" spans="1:4">
      <c r="A17" s="268" t="s">
        <v>253</v>
      </c>
      <c r="B17" s="268"/>
      <c r="C17" s="135">
        <v>3.75756384550001</v>
      </c>
      <c r="D17" s="135">
        <f>'[2]CZ_FLB2022年1-11月贵阳市规模以上工业生产上报汇1'!$U43</f>
        <v>5.2</v>
      </c>
    </row>
    <row r="18" s="170" customFormat="1" ht="30.75" customHeight="1" spans="1:4">
      <c r="A18" s="394" t="s">
        <v>254</v>
      </c>
      <c r="B18" s="394" t="s">
        <v>255</v>
      </c>
      <c r="C18" s="137">
        <v>0.673808061615657</v>
      </c>
      <c r="D18" s="137">
        <f>'[2]CZ_FLB2022年1-11月贵阳市规模以上工业生产上报汇1'!$U44</f>
        <v>233.1</v>
      </c>
    </row>
  </sheetData>
  <mergeCells count="19">
    <mergeCell ref="A1:C1"/>
    <mergeCell ref="C3:D3"/>
    <mergeCell ref="A5:B5"/>
    <mergeCell ref="A6:B6"/>
    <mergeCell ref="A8:B8"/>
    <mergeCell ref="A9:B9"/>
    <mergeCell ref="A10:B10"/>
    <mergeCell ref="A11:B11"/>
    <mergeCell ref="I11:J11"/>
    <mergeCell ref="L11:M11"/>
    <mergeCell ref="A12:B12"/>
    <mergeCell ref="A13:B13"/>
    <mergeCell ref="A14:B14"/>
    <mergeCell ref="A15:B15"/>
    <mergeCell ref="A16:B16"/>
    <mergeCell ref="A18:B18"/>
    <mergeCell ref="H11:H12"/>
    <mergeCell ref="K11:K12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rgb="FFFF0000"/>
    <pageSetUpPr fitToPage="1"/>
  </sheetPr>
  <dimension ref="A1:D18"/>
  <sheetViews>
    <sheetView view="pageBreakPreview" zoomScale="130" zoomScaleNormal="100" workbookViewId="0">
      <selection activeCell="D8" sqref="D8"/>
    </sheetView>
  </sheetViews>
  <sheetFormatPr defaultColWidth="9" defaultRowHeight="14.25" outlineLevelCol="3"/>
  <cols>
    <col min="1" max="1" width="17.875" style="1" customWidth="1"/>
    <col min="2" max="2" width="6.5" style="1" customWidth="1"/>
    <col min="3" max="3" width="8" style="1" customWidth="1"/>
    <col min="4" max="4" width="7.375" style="1" customWidth="1"/>
    <col min="5" max="7" width="9" style="1" customWidth="1"/>
    <col min="8" max="16384" width="9" style="1"/>
  </cols>
  <sheetData>
    <row r="1" customHeight="1" spans="1:4">
      <c r="A1" s="117" t="s">
        <v>256</v>
      </c>
      <c r="B1" s="117"/>
      <c r="C1" s="117"/>
      <c r="D1" s="117"/>
    </row>
    <row r="2" customHeight="1" spans="1:4">
      <c r="A2" s="118"/>
      <c r="B2" s="118"/>
      <c r="C2" s="118"/>
      <c r="D2" s="118"/>
    </row>
    <row r="3" s="116" customFormat="1" ht="24.75" customHeight="1" spans="1:4">
      <c r="A3" s="228" t="s">
        <v>257</v>
      </c>
      <c r="B3" s="122" t="s">
        <v>258</v>
      </c>
      <c r="C3" s="122"/>
      <c r="D3" s="122"/>
    </row>
    <row r="4" s="116" customFormat="1" ht="23.1" customHeight="1" spans="1:4">
      <c r="A4" s="196" t="s">
        <v>259</v>
      </c>
      <c r="B4" s="201"/>
      <c r="C4" s="333">
        <f>'[38]202211-2'!$C3</f>
        <v>459.03</v>
      </c>
      <c r="D4" s="201"/>
    </row>
    <row r="5" s="116" customFormat="1" ht="23.1" customHeight="1" spans="1:4">
      <c r="A5" s="376" t="s">
        <v>260</v>
      </c>
      <c r="B5" s="377"/>
      <c r="C5" s="339"/>
      <c r="D5" s="377"/>
    </row>
    <row r="6" s="116" customFormat="1" ht="23.1" customHeight="1" spans="1:4">
      <c r="A6" s="196" t="s">
        <v>261</v>
      </c>
      <c r="B6" s="201"/>
      <c r="C6" s="333"/>
      <c r="D6" s="201"/>
    </row>
    <row r="7" s="116" customFormat="1" ht="23.1" customHeight="1" spans="1:4">
      <c r="A7" s="376" t="s">
        <v>262</v>
      </c>
      <c r="B7" s="378"/>
      <c r="C7" s="339">
        <f>'[38]202211-2'!$C6</f>
        <v>4.45</v>
      </c>
      <c r="D7" s="378"/>
    </row>
    <row r="8" s="116" customFormat="1" ht="23.1" customHeight="1" spans="1:4">
      <c r="A8" s="196" t="s">
        <v>263</v>
      </c>
      <c r="B8" s="379"/>
      <c r="C8" s="333"/>
      <c r="D8" s="201"/>
    </row>
    <row r="9" s="116" customFormat="1" ht="23.1" customHeight="1" spans="1:4">
      <c r="A9" s="376" t="s">
        <v>264</v>
      </c>
      <c r="B9" s="378"/>
      <c r="C9" s="340">
        <f>'[38]202211-2'!$C8</f>
        <v>0.29</v>
      </c>
      <c r="D9" s="378"/>
    </row>
    <row r="10" s="116" customFormat="1" ht="23.1" customHeight="1" spans="1:4">
      <c r="A10" s="196" t="s">
        <v>265</v>
      </c>
      <c r="B10" s="201"/>
      <c r="C10" s="333">
        <f>'[38]202211-2'!$C9</f>
        <v>0.76</v>
      </c>
      <c r="D10" s="201"/>
    </row>
    <row r="11" s="116" customFormat="1" ht="23.1" customHeight="1" spans="1:4">
      <c r="A11" s="376" t="s">
        <v>266</v>
      </c>
      <c r="B11" s="378"/>
      <c r="C11" s="340">
        <f>'[38]202211-2'!$C10</f>
        <v>3.62</v>
      </c>
      <c r="D11" s="378"/>
    </row>
    <row r="12" s="116" customFormat="1" ht="23.1" customHeight="1" spans="1:4">
      <c r="A12" s="196" t="s">
        <v>267</v>
      </c>
      <c r="B12" s="201"/>
      <c r="C12" s="333">
        <f>'[38]202211-2'!$C11</f>
        <v>0.14</v>
      </c>
      <c r="D12" s="201"/>
    </row>
    <row r="13" s="210" customFormat="1" ht="23.1" customHeight="1" spans="1:4">
      <c r="A13" s="376" t="s">
        <v>268</v>
      </c>
      <c r="B13" s="378"/>
      <c r="C13" s="340">
        <f>'[38]202211-2'!$C12</f>
        <v>4.17</v>
      </c>
      <c r="D13" s="378"/>
    </row>
    <row r="14" s="210" customFormat="1" ht="23.1" customHeight="1" spans="1:4">
      <c r="A14" s="196" t="s">
        <v>269</v>
      </c>
      <c r="B14" s="201"/>
      <c r="C14" s="333">
        <f>'[38]202211-2'!$C13</f>
        <v>1319.35</v>
      </c>
      <c r="D14" s="201"/>
    </row>
    <row r="15" s="210" customFormat="1" ht="23.1" customHeight="1" spans="1:4">
      <c r="A15" s="380" t="s">
        <v>270</v>
      </c>
      <c r="B15" s="381"/>
      <c r="C15" s="381">
        <f>'[38]202211-2'!$C14</f>
        <v>829.23</v>
      </c>
      <c r="D15" s="382"/>
    </row>
    <row r="16" s="210" customFormat="1" ht="9" customHeight="1" spans="1:4">
      <c r="A16" s="383"/>
      <c r="B16" s="383"/>
      <c r="C16" s="383"/>
      <c r="D16" s="383"/>
    </row>
    <row r="17" s="210" customFormat="1" ht="16.5" customHeight="1" spans="1:4">
      <c r="A17" s="120" t="s">
        <v>271</v>
      </c>
      <c r="B17" s="120"/>
      <c r="C17" s="145" t="s">
        <v>272</v>
      </c>
      <c r="D17" s="122" t="s">
        <v>273</v>
      </c>
    </row>
    <row r="18" s="210" customFormat="1" ht="27" customHeight="1" spans="1:4">
      <c r="A18" s="384" t="s">
        <v>274</v>
      </c>
      <c r="B18" s="384"/>
      <c r="C18" s="385">
        <f>'[38]202211-2'!$C$15</f>
        <v>514.19</v>
      </c>
      <c r="D18" s="258">
        <f>'[38]202211-2'!$D$15</f>
        <v>-14.37</v>
      </c>
    </row>
  </sheetData>
  <mergeCells count="5">
    <mergeCell ref="A1:D1"/>
    <mergeCell ref="B3:D3"/>
    <mergeCell ref="A16:D16"/>
    <mergeCell ref="A17:B17"/>
    <mergeCell ref="A18:B1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rgb="FFFF0000"/>
    <pageSetUpPr fitToPage="1"/>
  </sheetPr>
  <dimension ref="A1:K17"/>
  <sheetViews>
    <sheetView showGridLines="0" view="pageBreakPreview" zoomScale="130" zoomScaleNormal="100" workbookViewId="0">
      <selection activeCell="K3" sqref="K3"/>
    </sheetView>
  </sheetViews>
  <sheetFormatPr defaultColWidth="9" defaultRowHeight="14.25"/>
  <cols>
    <col min="1" max="1" width="16.25" style="1" customWidth="1"/>
    <col min="2" max="2" width="7.5" style="141" customWidth="1"/>
    <col min="3" max="3" width="8.75" style="141" customWidth="1"/>
    <col min="4" max="5" width="9" style="1"/>
    <col min="6" max="9" width="9" style="1" hidden="1" customWidth="1"/>
    <col min="10" max="16384" width="9" style="1"/>
  </cols>
  <sheetData>
    <row r="1" ht="23.1" customHeight="1" spans="1:3">
      <c r="A1" s="117" t="s">
        <v>275</v>
      </c>
      <c r="B1" s="117"/>
      <c r="C1" s="117"/>
    </row>
    <row r="2" s="116" customFormat="1" ht="23.1" customHeight="1" spans="1:3">
      <c r="A2" s="190" t="s">
        <v>276</v>
      </c>
      <c r="B2" s="366"/>
      <c r="C2" s="366"/>
    </row>
    <row r="3" s="116" customFormat="1" ht="23.1" customHeight="1" spans="1:3">
      <c r="A3" s="145"/>
      <c r="B3" s="145" t="s">
        <v>277</v>
      </c>
      <c r="C3" s="145" t="s">
        <v>278</v>
      </c>
    </row>
    <row r="4" s="170" customFormat="1" ht="23.1" customHeight="1" spans="1:3">
      <c r="A4" s="372" t="s">
        <v>279</v>
      </c>
      <c r="B4" s="269">
        <v>100</v>
      </c>
      <c r="C4" s="269">
        <f>[19]投资及建安!$D$5</f>
        <v>-2.13831984100174</v>
      </c>
    </row>
    <row r="5" s="140" customFormat="1" ht="23.1" customHeight="1" spans="1:3">
      <c r="A5" s="373" t="s">
        <v>280</v>
      </c>
      <c r="B5" s="135">
        <v>72.9810084540167</v>
      </c>
      <c r="C5" s="135">
        <f>[19]投资及建安!$G$5</f>
        <v>7.36571737821621</v>
      </c>
    </row>
    <row r="6" s="140" customFormat="1" ht="23.1" customHeight="1" spans="1:3">
      <c r="A6" s="374" t="s">
        <v>281</v>
      </c>
      <c r="B6" s="183">
        <v>20.2366895761207</v>
      </c>
      <c r="C6" s="183">
        <f>[25]表1!$C$6</f>
        <v>-7.07667422239135</v>
      </c>
    </row>
    <row r="7" s="140" customFormat="1" ht="23.1" customHeight="1" spans="1:3">
      <c r="A7" s="373" t="s">
        <v>282</v>
      </c>
      <c r="B7" s="135">
        <v>34.7473778050587</v>
      </c>
      <c r="C7" s="135">
        <f>[19]房开投资!$D$4</f>
        <v>-22.6072135486398</v>
      </c>
    </row>
    <row r="8" s="170" customFormat="1" ht="23.1" customHeight="1" spans="1:3">
      <c r="A8" s="374" t="s">
        <v>283</v>
      </c>
      <c r="B8" s="183">
        <v>12.9962183080352</v>
      </c>
      <c r="C8" s="183">
        <f>'[19]1-11月高技术pg'!$C$3</f>
        <v>134.9638794664</v>
      </c>
    </row>
    <row r="9" s="140" customFormat="1" ht="23.1" customHeight="1" spans="1:3">
      <c r="A9" s="373" t="s">
        <v>284</v>
      </c>
      <c r="B9" s="135">
        <v>38.3020877093104</v>
      </c>
      <c r="C9" s="135">
        <f>[19]民间投资!$H$5</f>
        <v>-20.7061286759014</v>
      </c>
    </row>
    <row r="10" s="170" customFormat="1" ht="23.1" customHeight="1" spans="1:3">
      <c r="A10" s="325" t="s">
        <v>285</v>
      </c>
      <c r="B10" s="364"/>
      <c r="C10" s="364"/>
    </row>
    <row r="11" s="140" customFormat="1" ht="23.1" customHeight="1" spans="1:3">
      <c r="A11" s="373" t="s">
        <v>286</v>
      </c>
      <c r="B11" s="135">
        <v>3.22565480159576</v>
      </c>
      <c r="C11" s="135">
        <f>[25]表1!$C$9</f>
        <v>22.1501989735885</v>
      </c>
    </row>
    <row r="12" s="170" customFormat="1" ht="23.1" customHeight="1" spans="1:3">
      <c r="A12" s="374" t="s">
        <v>287</v>
      </c>
      <c r="B12" s="183">
        <v>23.4615474288437</v>
      </c>
      <c r="C12" s="183">
        <f>[25]表1!$C$10</f>
        <v>58.7424218652974</v>
      </c>
    </row>
    <row r="13" s="140" customFormat="1" ht="23.1" customHeight="1" spans="1:3">
      <c r="A13" s="373" t="s">
        <v>288</v>
      </c>
      <c r="B13" s="135">
        <v>23.460699610894</v>
      </c>
      <c r="C13" s="135">
        <f>[25]表1!$C$11</f>
        <v>59.0001876041627</v>
      </c>
    </row>
    <row r="14" s="170" customFormat="1" ht="23.1" customHeight="1" spans="1:11">
      <c r="A14" s="374" t="s">
        <v>289</v>
      </c>
      <c r="B14" s="183">
        <v>20.1800129461801</v>
      </c>
      <c r="C14" s="183">
        <f>[25]表3!$C$8</f>
        <v>71.3160699852236</v>
      </c>
      <c r="K14" s="170" t="s">
        <v>2</v>
      </c>
    </row>
    <row r="15" s="140" customFormat="1" ht="23.1" customHeight="1" spans="1:3">
      <c r="A15" s="373" t="s">
        <v>290</v>
      </c>
      <c r="B15" s="225">
        <v>73.3127977695605</v>
      </c>
      <c r="C15" s="225">
        <f>[25]表1!$C$13</f>
        <v>-13.5102070352901</v>
      </c>
    </row>
    <row r="16" s="116" customFormat="1" ht="23.1" customHeight="1" spans="1:3">
      <c r="A16" s="375" t="s">
        <v>291</v>
      </c>
      <c r="B16" s="375"/>
      <c r="C16" s="375"/>
    </row>
    <row r="17" ht="34.5" customHeight="1"/>
  </sheetData>
  <mergeCells count="4">
    <mergeCell ref="A1:C1"/>
    <mergeCell ref="B2:C2"/>
    <mergeCell ref="A16:C16"/>
    <mergeCell ref="A2:A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rgb="FFFF0000"/>
    <pageSetUpPr fitToPage="1"/>
  </sheetPr>
  <dimension ref="A1:D23"/>
  <sheetViews>
    <sheetView view="pageBreakPreview" zoomScale="130" zoomScaleNormal="100" topLeftCell="A8" workbookViewId="0">
      <selection activeCell="K17" sqref="K17"/>
    </sheetView>
  </sheetViews>
  <sheetFormatPr defaultColWidth="9" defaultRowHeight="14.25" outlineLevelCol="3"/>
  <cols>
    <col min="1" max="1" width="11.125" style="1" customWidth="1"/>
    <col min="2" max="2" width="15.125" style="1" customWidth="1"/>
    <col min="3" max="3" width="7.75" style="1" customWidth="1"/>
    <col min="4" max="4" width="7.625" style="1" customWidth="1"/>
    <col min="5" max="8" width="9" style="1" hidden="1" customWidth="1"/>
    <col min="9" max="16384" width="9" style="1"/>
  </cols>
  <sheetData>
    <row r="1" customHeight="1" spans="1:4">
      <c r="A1" s="117" t="s">
        <v>292</v>
      </c>
      <c r="B1" s="117"/>
      <c r="C1" s="117"/>
      <c r="D1" s="117"/>
    </row>
    <row r="2" customHeight="1" spans="1:4">
      <c r="A2" s="118"/>
      <c r="B2" s="118"/>
      <c r="C2" s="118"/>
      <c r="D2" s="118"/>
    </row>
    <row r="3" s="116" customFormat="1" customHeight="1" spans="1:4">
      <c r="A3" s="365" t="s">
        <v>293</v>
      </c>
      <c r="B3" s="365"/>
      <c r="C3" s="366"/>
      <c r="D3" s="366"/>
    </row>
    <row r="4" s="116" customFormat="1" ht="33.75" customHeight="1" spans="1:4">
      <c r="A4" s="367"/>
      <c r="B4" s="367"/>
      <c r="C4" s="145" t="s">
        <v>277</v>
      </c>
      <c r="D4" s="145" t="s">
        <v>278</v>
      </c>
    </row>
    <row r="5" s="170" customFormat="1" ht="21.95" customHeight="1" spans="1:4">
      <c r="A5" s="239" t="s">
        <v>294</v>
      </c>
      <c r="B5" s="239"/>
      <c r="C5" s="317">
        <v>100</v>
      </c>
      <c r="D5" s="317">
        <f>[25]表2!$C16</f>
        <v>-15.0766470359999</v>
      </c>
    </row>
    <row r="6" s="140" customFormat="1" ht="21.95" customHeight="1" spans="1:4">
      <c r="A6" s="129" t="s">
        <v>295</v>
      </c>
      <c r="B6" s="129"/>
      <c r="C6" s="135">
        <v>5.12277674222168</v>
      </c>
      <c r="D6" s="135">
        <f>[25]表2!$C17</f>
        <v>32.1783930655747</v>
      </c>
    </row>
    <row r="7" s="170" customFormat="1" ht="21.95" customHeight="1" spans="1:4">
      <c r="A7" s="239" t="s">
        <v>296</v>
      </c>
      <c r="B7" s="239"/>
      <c r="C7" s="183">
        <v>10.5695752176491</v>
      </c>
      <c r="D7" s="183">
        <f>[25]表2!$C18</f>
        <v>-32.4427996530296</v>
      </c>
    </row>
    <row r="8" s="140" customFormat="1" ht="21.95" customHeight="1" spans="1:4">
      <c r="A8" s="129" t="s">
        <v>297</v>
      </c>
      <c r="B8" s="129"/>
      <c r="C8" s="135">
        <v>53.7438721014266</v>
      </c>
      <c r="D8" s="135">
        <f>[25]表2!$C19</f>
        <v>-9.98127160744428</v>
      </c>
    </row>
    <row r="9" s="170" customFormat="1" ht="21.95" customHeight="1" spans="1:4">
      <c r="A9" s="321" t="s">
        <v>298</v>
      </c>
      <c r="B9" s="321"/>
      <c r="C9" s="137">
        <v>30.5637759387027</v>
      </c>
      <c r="D9" s="137">
        <f>[25]表2!$C20</f>
        <v>372.057884473495</v>
      </c>
    </row>
    <row r="10" s="116" customFormat="1" ht="21.95" customHeight="1" spans="1:4">
      <c r="A10" s="72" t="s">
        <v>299</v>
      </c>
      <c r="B10" s="131"/>
      <c r="C10" s="368"/>
      <c r="D10" s="369"/>
    </row>
    <row r="11" s="116" customFormat="1" ht="21.95" customHeight="1" spans="1:4">
      <c r="A11" s="370" t="s">
        <v>300</v>
      </c>
      <c r="B11" s="370"/>
      <c r="C11" s="145" t="s">
        <v>272</v>
      </c>
      <c r="D11" s="145" t="s">
        <v>301</v>
      </c>
    </row>
    <row r="12" s="116" customFormat="1" ht="21.95" customHeight="1" spans="1:4">
      <c r="A12" s="239" t="s">
        <v>302</v>
      </c>
      <c r="B12" s="239"/>
      <c r="C12" s="132">
        <f>[25]表2!$B$10</f>
        <v>1428</v>
      </c>
      <c r="D12" s="221">
        <f>[25]表2!$C$10</f>
        <v>14.6987951807229</v>
      </c>
    </row>
    <row r="13" s="116" customFormat="1" ht="21.95" customHeight="1" spans="1:4">
      <c r="A13" s="129" t="s">
        <v>303</v>
      </c>
      <c r="B13" s="129"/>
      <c r="C13" s="130">
        <f>[25]表2!$B$12</f>
        <v>685</v>
      </c>
      <c r="D13" s="135">
        <f>[25]表2!$C$12</f>
        <v>9.60000000000001</v>
      </c>
    </row>
    <row r="14" s="116" customFormat="1" ht="21.95" customHeight="1" spans="1:4">
      <c r="A14" s="321" t="s">
        <v>304</v>
      </c>
      <c r="B14" s="321"/>
      <c r="C14" s="133">
        <f>[25]表2!$B$14</f>
        <v>679</v>
      </c>
      <c r="D14" s="137">
        <f>[25]表2!$C$14</f>
        <v>21.4669051878354</v>
      </c>
    </row>
    <row r="15" s="116" customFormat="1" ht="21.95" customHeight="1" spans="1:4">
      <c r="A15" s="367" t="s">
        <v>305</v>
      </c>
      <c r="B15" s="367"/>
      <c r="C15" s="145" t="s">
        <v>272</v>
      </c>
      <c r="D15" s="122" t="s">
        <v>306</v>
      </c>
    </row>
    <row r="16" s="116" customFormat="1" ht="21.95" customHeight="1" spans="1:4">
      <c r="A16" s="239" t="s">
        <v>307</v>
      </c>
      <c r="B16" s="239"/>
      <c r="C16" s="371">
        <f>[25]表8!$B$5</f>
        <v>7424.9732</v>
      </c>
      <c r="D16" s="221">
        <f>[25]表8!$C$5</f>
        <v>-8.79662267454347</v>
      </c>
    </row>
    <row r="17" s="116" customFormat="1" ht="21.95" customHeight="1" spans="1:4">
      <c r="A17" s="129" t="s">
        <v>308</v>
      </c>
      <c r="B17" s="129"/>
      <c r="C17" s="184">
        <f>[25]表8!$B$6</f>
        <v>4957.9311</v>
      </c>
      <c r="D17" s="135">
        <f>[25]表8!$C$6</f>
        <v>-10.187313138603</v>
      </c>
    </row>
    <row r="18" s="116" customFormat="1" ht="21.95" customHeight="1" spans="1:4">
      <c r="A18" s="239" t="s">
        <v>309</v>
      </c>
      <c r="B18" s="239"/>
      <c r="C18" s="185">
        <f>[25]表8!$B$15</f>
        <v>101.1156</v>
      </c>
      <c r="D18" s="183">
        <f>[25]表8!$C$15</f>
        <v>18.9013376982559</v>
      </c>
    </row>
    <row r="19" s="116" customFormat="1" ht="21.95" customHeight="1" spans="1:4">
      <c r="A19" s="129" t="s">
        <v>308</v>
      </c>
      <c r="B19" s="129"/>
      <c r="C19" s="184">
        <f>[25]表8!$B$16</f>
        <v>70.0119</v>
      </c>
      <c r="D19" s="135">
        <f>[25]表8!$C$16</f>
        <v>44.6320669160801</v>
      </c>
    </row>
    <row r="20" s="116" customFormat="1" ht="21.95" customHeight="1" spans="1:4">
      <c r="A20" s="239" t="s">
        <v>310</v>
      </c>
      <c r="B20" s="239"/>
      <c r="C20" s="185">
        <f>[25]表9!$G$5</f>
        <v>888.3735</v>
      </c>
      <c r="D20" s="183">
        <f>[25]表9!$H$5</f>
        <v>-23.9084685103225</v>
      </c>
    </row>
    <row r="21" s="116" customFormat="1" ht="21.95" customHeight="1" spans="1:4">
      <c r="A21" s="129" t="s">
        <v>308</v>
      </c>
      <c r="B21" s="129"/>
      <c r="C21" s="184">
        <f>[25]表9!$G$7+[25]表9!$G$12</f>
        <v>749.8295</v>
      </c>
      <c r="D21" s="135">
        <v>-26.5012614761295</v>
      </c>
    </row>
    <row r="22" s="116" customFormat="1" ht="21.95" customHeight="1" spans="1:4">
      <c r="A22" s="239" t="s">
        <v>311</v>
      </c>
      <c r="B22" s="239"/>
      <c r="C22" s="185">
        <f>[25]表9!$G$16</f>
        <v>774.7862</v>
      </c>
      <c r="D22" s="183">
        <f>[25]表9!$H$16</f>
        <v>-25.5037408883962</v>
      </c>
    </row>
    <row r="23" s="116" customFormat="1" ht="21.95" customHeight="1" spans="1:4">
      <c r="A23" s="261" t="s">
        <v>308</v>
      </c>
      <c r="B23" s="261"/>
      <c r="C23" s="312">
        <f>[25]表9!$G$23+[25]表9!$G$18</f>
        <v>675.0095</v>
      </c>
      <c r="D23" s="225">
        <v>-25.6693081770979</v>
      </c>
    </row>
  </sheetData>
  <mergeCells count="21">
    <mergeCell ref="A1:D1"/>
    <mergeCell ref="C3:D3"/>
    <mergeCell ref="A5:B5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7030A0"/>
    <pageSetUpPr fitToPage="1"/>
  </sheetPr>
  <dimension ref="A1:XFD38"/>
  <sheetViews>
    <sheetView view="pageBreakPreview" zoomScale="130" zoomScaleNormal="10" workbookViewId="0">
      <selection activeCell="B12" sqref="B12"/>
    </sheetView>
  </sheetViews>
  <sheetFormatPr defaultColWidth="9" defaultRowHeight="14.25"/>
  <cols>
    <col min="1" max="1" width="20.375" customWidth="1"/>
    <col min="2" max="2" width="7.75" customWidth="1"/>
    <col min="3" max="3" width="4.25" customWidth="1"/>
    <col min="4" max="4" width="8.25" customWidth="1"/>
    <col min="5" max="5" width="2.875" customWidth="1"/>
    <col min="6" max="6" width="6.25" customWidth="1"/>
  </cols>
  <sheetData>
    <row r="1" customHeight="1" spans="1:4">
      <c r="A1" s="570" t="s">
        <v>6</v>
      </c>
      <c r="B1" s="571"/>
      <c r="C1" s="571"/>
      <c r="D1" s="571"/>
    </row>
    <row r="2" customHeight="1" spans="1:4">
      <c r="A2" s="572"/>
      <c r="B2" s="573"/>
      <c r="C2" s="573"/>
      <c r="D2" s="573"/>
    </row>
    <row r="3" ht="21.95" customHeight="1" spans="1:242">
      <c r="A3" s="172" t="s">
        <v>7</v>
      </c>
      <c r="B3" s="172"/>
      <c r="C3" s="172"/>
      <c r="D3" s="172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ht="21.95" customHeight="1" spans="1:242">
      <c r="A4" s="172" t="s">
        <v>8</v>
      </c>
      <c r="B4" s="172"/>
      <c r="C4" s="172"/>
      <c r="D4" s="17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</row>
    <row r="5" s="1" customFormat="1" ht="21.95" customHeight="1" spans="1:4">
      <c r="A5" s="574" t="s">
        <v>9</v>
      </c>
      <c r="B5" s="574"/>
      <c r="C5" s="574"/>
      <c r="D5" s="574"/>
    </row>
    <row r="6" s="405" customFormat="1" ht="21.95" customHeight="1" spans="1:15884">
      <c r="A6" s="210" t="s">
        <v>10</v>
      </c>
      <c r="B6" s="210"/>
      <c r="C6" s="210"/>
      <c r="D6" s="210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  <c r="EG6" s="172"/>
      <c r="EH6" s="172"/>
      <c r="EI6" s="172"/>
      <c r="EJ6" s="172"/>
      <c r="EK6" s="172"/>
      <c r="EL6" s="172"/>
      <c r="EM6" s="172"/>
      <c r="EN6" s="172"/>
      <c r="EO6" s="172"/>
      <c r="EP6" s="172"/>
      <c r="EQ6" s="172"/>
      <c r="ER6" s="172"/>
      <c r="ES6" s="172"/>
      <c r="ET6" s="172"/>
      <c r="EU6" s="172"/>
      <c r="EV6" s="172"/>
      <c r="EW6" s="172"/>
      <c r="EX6" s="172"/>
      <c r="EY6" s="172"/>
      <c r="EZ6" s="172"/>
      <c r="FA6" s="172"/>
      <c r="FB6" s="172"/>
      <c r="FC6" s="172"/>
      <c r="FD6" s="172"/>
      <c r="FE6" s="172"/>
      <c r="FF6" s="172"/>
      <c r="FG6" s="172"/>
      <c r="FH6" s="172"/>
      <c r="FI6" s="172"/>
      <c r="FJ6" s="172"/>
      <c r="FK6" s="172"/>
      <c r="FL6" s="172"/>
      <c r="FM6" s="172"/>
      <c r="FN6" s="172"/>
      <c r="FO6" s="172"/>
      <c r="FP6" s="172"/>
      <c r="FQ6" s="172"/>
      <c r="FR6" s="172"/>
      <c r="FS6" s="172"/>
      <c r="FT6" s="172"/>
      <c r="FU6" s="172"/>
      <c r="FV6" s="172"/>
      <c r="FW6" s="172"/>
      <c r="FX6" s="172"/>
      <c r="FY6" s="172"/>
      <c r="FZ6" s="172"/>
      <c r="GA6" s="172"/>
      <c r="GB6" s="172"/>
      <c r="GC6" s="172"/>
      <c r="GD6" s="172"/>
      <c r="GE6" s="172"/>
      <c r="GF6" s="172"/>
      <c r="GG6" s="172"/>
      <c r="GH6" s="172"/>
      <c r="GI6" s="172"/>
      <c r="GJ6" s="172"/>
      <c r="GK6" s="172"/>
      <c r="GL6" s="172"/>
      <c r="GM6" s="172"/>
      <c r="GN6" s="172"/>
      <c r="GO6" s="172"/>
      <c r="GP6" s="172"/>
      <c r="GQ6" s="172"/>
      <c r="GR6" s="172"/>
      <c r="GS6" s="172"/>
      <c r="GT6" s="172"/>
      <c r="GU6" s="172"/>
      <c r="GV6" s="172"/>
      <c r="GW6" s="172"/>
      <c r="GX6" s="172"/>
      <c r="GY6" s="172"/>
      <c r="GZ6" s="172"/>
      <c r="HA6" s="172"/>
      <c r="HB6" s="172"/>
      <c r="HC6" s="172"/>
      <c r="HD6" s="172"/>
      <c r="HE6" s="172"/>
      <c r="HF6" s="172"/>
      <c r="HG6" s="172"/>
      <c r="HH6" s="172"/>
      <c r="HI6" s="172"/>
      <c r="HJ6" s="172"/>
      <c r="HK6" s="172"/>
      <c r="HL6" s="172"/>
      <c r="HM6" s="172"/>
      <c r="HN6" s="172"/>
      <c r="HO6" s="172"/>
      <c r="HP6" s="172"/>
      <c r="HQ6" s="172"/>
      <c r="HR6" s="172"/>
      <c r="HS6" s="172"/>
      <c r="HT6" s="172"/>
      <c r="HU6" s="172"/>
      <c r="HV6" s="172"/>
      <c r="HW6" s="172"/>
      <c r="HX6" s="172"/>
      <c r="HY6" s="172"/>
      <c r="HZ6" s="172"/>
      <c r="IA6" s="172"/>
      <c r="IB6" s="172"/>
      <c r="IC6" s="172"/>
      <c r="ID6" s="172"/>
      <c r="IE6" s="172"/>
      <c r="IF6" s="172"/>
      <c r="IG6" s="172"/>
      <c r="IH6" s="172"/>
      <c r="II6" s="172"/>
      <c r="IJ6" s="172"/>
      <c r="IK6" s="172"/>
      <c r="IL6" s="172"/>
      <c r="IM6" s="172"/>
      <c r="IN6" s="172"/>
      <c r="IO6" s="172"/>
      <c r="IP6" s="172"/>
      <c r="IQ6" s="172"/>
      <c r="IR6" s="172"/>
      <c r="IS6" s="172"/>
      <c r="IT6" s="172"/>
      <c r="IU6" s="172"/>
      <c r="IV6" s="172"/>
      <c r="IW6" s="172"/>
      <c r="IX6" s="172"/>
      <c r="IY6" s="172"/>
      <c r="IZ6" s="172"/>
      <c r="JA6" s="172"/>
      <c r="JB6" s="172"/>
      <c r="JC6" s="172"/>
      <c r="JD6" s="172"/>
      <c r="JE6" s="172"/>
      <c r="JF6" s="172"/>
      <c r="JG6" s="172"/>
      <c r="JH6" s="172"/>
      <c r="JI6" s="172"/>
      <c r="JJ6" s="172"/>
      <c r="JK6" s="172"/>
      <c r="JL6" s="172"/>
      <c r="JM6" s="172"/>
      <c r="JN6" s="172"/>
      <c r="JO6" s="172"/>
      <c r="JP6" s="172"/>
      <c r="JQ6" s="172"/>
      <c r="JR6" s="172"/>
      <c r="JS6" s="172"/>
      <c r="JT6" s="172"/>
      <c r="JU6" s="172"/>
      <c r="JV6" s="172"/>
      <c r="JW6" s="172"/>
      <c r="JX6" s="172"/>
      <c r="JY6" s="172"/>
      <c r="JZ6" s="172"/>
      <c r="KA6" s="172"/>
      <c r="KB6" s="172"/>
      <c r="KC6" s="172"/>
      <c r="KD6" s="172"/>
      <c r="KE6" s="172"/>
      <c r="KF6" s="172"/>
      <c r="KG6" s="172"/>
      <c r="KH6" s="172"/>
      <c r="KI6" s="172"/>
      <c r="KJ6" s="172"/>
      <c r="KK6" s="172"/>
      <c r="KL6" s="172"/>
      <c r="KM6" s="172"/>
      <c r="KN6" s="172"/>
      <c r="KO6" s="172"/>
      <c r="KP6" s="172"/>
      <c r="KQ6" s="172"/>
      <c r="KR6" s="172"/>
      <c r="KS6" s="172"/>
      <c r="KT6" s="172"/>
      <c r="KU6" s="172"/>
      <c r="KV6" s="172"/>
      <c r="KW6" s="172"/>
      <c r="KX6" s="172"/>
      <c r="KY6" s="172"/>
      <c r="KZ6" s="172"/>
      <c r="LA6" s="172"/>
      <c r="LB6" s="172"/>
      <c r="LC6" s="172"/>
      <c r="LD6" s="172"/>
      <c r="LE6" s="172"/>
      <c r="LF6" s="172"/>
      <c r="LG6" s="172"/>
      <c r="LH6" s="172"/>
      <c r="LI6" s="172"/>
      <c r="LJ6" s="172"/>
      <c r="LK6" s="172"/>
      <c r="LL6" s="172"/>
      <c r="LM6" s="172"/>
      <c r="LN6" s="172"/>
      <c r="LO6" s="172"/>
      <c r="LP6" s="172"/>
      <c r="LQ6" s="172"/>
      <c r="LR6" s="172"/>
      <c r="LS6" s="172"/>
      <c r="LT6" s="172"/>
      <c r="LU6" s="172"/>
      <c r="LV6" s="172"/>
      <c r="LW6" s="172"/>
      <c r="LX6" s="172"/>
      <c r="LY6" s="172"/>
      <c r="LZ6" s="172"/>
      <c r="MA6" s="172"/>
      <c r="MB6" s="172"/>
      <c r="MC6" s="172"/>
      <c r="MD6" s="172"/>
      <c r="ME6" s="172"/>
      <c r="MF6" s="172"/>
      <c r="MG6" s="172"/>
      <c r="MH6" s="172"/>
      <c r="MI6" s="172"/>
      <c r="MJ6" s="172"/>
      <c r="MK6" s="172"/>
      <c r="ML6" s="172"/>
      <c r="MM6" s="172"/>
      <c r="MN6" s="172"/>
      <c r="MO6" s="172"/>
      <c r="MP6" s="172"/>
      <c r="MQ6" s="172"/>
      <c r="MR6" s="172"/>
      <c r="MS6" s="172"/>
      <c r="MT6" s="172"/>
      <c r="MU6" s="172"/>
      <c r="MV6" s="172"/>
      <c r="MW6" s="172"/>
      <c r="MX6" s="172"/>
      <c r="MY6" s="172"/>
      <c r="MZ6" s="172"/>
      <c r="NA6" s="172"/>
      <c r="NB6" s="172"/>
      <c r="NC6" s="172"/>
      <c r="ND6" s="172"/>
      <c r="NE6" s="172"/>
      <c r="NF6" s="172"/>
      <c r="NG6" s="172"/>
      <c r="NH6" s="172"/>
      <c r="NI6" s="172"/>
      <c r="NJ6" s="172"/>
      <c r="NK6" s="172"/>
      <c r="NL6" s="172"/>
      <c r="NM6" s="172"/>
      <c r="NN6" s="172"/>
      <c r="NO6" s="172"/>
      <c r="NP6" s="172"/>
      <c r="NQ6" s="172"/>
      <c r="NR6" s="172"/>
      <c r="NS6" s="172"/>
      <c r="NT6" s="172"/>
      <c r="NU6" s="172"/>
      <c r="NV6" s="172"/>
      <c r="NW6" s="172"/>
      <c r="NX6" s="172"/>
      <c r="NY6" s="172"/>
      <c r="NZ6" s="172"/>
      <c r="OA6" s="172"/>
      <c r="OB6" s="172"/>
      <c r="OC6" s="172"/>
      <c r="OD6" s="172"/>
      <c r="OE6" s="172"/>
      <c r="OF6" s="172"/>
      <c r="OG6" s="172"/>
      <c r="OH6" s="172"/>
      <c r="OI6" s="172"/>
      <c r="OJ6" s="172"/>
      <c r="OK6" s="172"/>
      <c r="OL6" s="172"/>
      <c r="OM6" s="172"/>
      <c r="ON6" s="172"/>
      <c r="OO6" s="172"/>
      <c r="OP6" s="172"/>
      <c r="OQ6" s="172"/>
      <c r="OR6" s="172"/>
      <c r="OS6" s="172"/>
      <c r="OT6" s="172"/>
      <c r="OU6" s="172"/>
      <c r="OV6" s="172"/>
      <c r="OW6" s="172"/>
      <c r="OX6" s="172"/>
      <c r="OY6" s="172"/>
      <c r="OZ6" s="172"/>
      <c r="PA6" s="172"/>
      <c r="PB6" s="172"/>
      <c r="PC6" s="172"/>
      <c r="PD6" s="172"/>
      <c r="PE6" s="172"/>
      <c r="PF6" s="172"/>
      <c r="PG6" s="172"/>
      <c r="PH6" s="172"/>
      <c r="PI6" s="172"/>
      <c r="PJ6" s="172"/>
      <c r="PK6" s="172"/>
      <c r="PL6" s="172"/>
      <c r="PM6" s="172"/>
      <c r="PN6" s="172"/>
      <c r="PO6" s="172"/>
      <c r="PP6" s="172"/>
      <c r="PQ6" s="172"/>
      <c r="PR6" s="172"/>
      <c r="PS6" s="172"/>
      <c r="PT6" s="172"/>
      <c r="PU6" s="172"/>
      <c r="PV6" s="172"/>
      <c r="PW6" s="172"/>
      <c r="PX6" s="172"/>
      <c r="PY6" s="172"/>
      <c r="PZ6" s="172"/>
      <c r="QA6" s="172"/>
      <c r="QB6" s="172"/>
      <c r="QC6" s="172"/>
      <c r="QD6" s="172"/>
      <c r="QE6" s="172"/>
      <c r="QF6" s="172"/>
      <c r="QG6" s="172"/>
      <c r="QH6" s="172"/>
      <c r="QI6" s="172"/>
      <c r="QJ6" s="172"/>
      <c r="QK6" s="172"/>
      <c r="QL6" s="172"/>
      <c r="QM6" s="172"/>
      <c r="QN6" s="172"/>
      <c r="QO6" s="172"/>
      <c r="QP6" s="172"/>
      <c r="QQ6" s="172"/>
      <c r="QR6" s="172"/>
      <c r="QS6" s="172"/>
      <c r="QT6" s="172"/>
      <c r="QU6" s="172"/>
      <c r="QV6" s="172"/>
      <c r="QW6" s="172"/>
      <c r="QX6" s="172"/>
      <c r="QY6" s="172"/>
      <c r="QZ6" s="172"/>
      <c r="RA6" s="172"/>
      <c r="RB6" s="172"/>
      <c r="RC6" s="172"/>
      <c r="RD6" s="172"/>
      <c r="RE6" s="172"/>
      <c r="RF6" s="172"/>
      <c r="RG6" s="172"/>
      <c r="RH6" s="172"/>
      <c r="RI6" s="172"/>
      <c r="RJ6" s="172"/>
      <c r="RK6" s="172"/>
      <c r="RL6" s="172"/>
      <c r="RM6" s="172"/>
      <c r="RN6" s="172"/>
      <c r="RO6" s="172"/>
      <c r="RP6" s="172"/>
      <c r="RQ6" s="172"/>
      <c r="RR6" s="172"/>
      <c r="RS6" s="172"/>
      <c r="RT6" s="172"/>
      <c r="RU6" s="172"/>
      <c r="RV6" s="172"/>
      <c r="RW6" s="172"/>
      <c r="RX6" s="172"/>
      <c r="RY6" s="172"/>
      <c r="RZ6" s="172"/>
      <c r="SA6" s="172"/>
      <c r="SB6" s="172"/>
      <c r="SC6" s="172"/>
      <c r="SD6" s="172"/>
      <c r="SE6" s="172"/>
      <c r="SF6" s="172"/>
      <c r="SG6" s="172"/>
      <c r="SH6" s="172"/>
      <c r="SI6" s="172"/>
      <c r="SJ6" s="172"/>
      <c r="SK6" s="172"/>
      <c r="SL6" s="172"/>
      <c r="SM6" s="172"/>
      <c r="SN6" s="172"/>
      <c r="SO6" s="172"/>
      <c r="SP6" s="172"/>
      <c r="SQ6" s="172"/>
      <c r="SR6" s="172"/>
      <c r="SS6" s="172"/>
      <c r="ST6" s="172"/>
      <c r="SU6" s="172"/>
      <c r="SV6" s="172"/>
      <c r="SW6" s="172"/>
      <c r="SX6" s="172"/>
      <c r="SY6" s="172"/>
      <c r="SZ6" s="172"/>
      <c r="TA6" s="172"/>
      <c r="TB6" s="172"/>
      <c r="TC6" s="172"/>
      <c r="TD6" s="172"/>
      <c r="TE6" s="172"/>
      <c r="TF6" s="172"/>
      <c r="TG6" s="172"/>
      <c r="TH6" s="172"/>
      <c r="TI6" s="172"/>
      <c r="TJ6" s="172"/>
      <c r="TK6" s="172"/>
      <c r="TL6" s="172"/>
      <c r="TM6" s="172"/>
      <c r="TN6" s="172"/>
      <c r="TO6" s="172"/>
      <c r="TP6" s="172"/>
      <c r="TQ6" s="172"/>
      <c r="TR6" s="172"/>
      <c r="TS6" s="172"/>
      <c r="TT6" s="172"/>
      <c r="TU6" s="172"/>
      <c r="TV6" s="172"/>
      <c r="TW6" s="172"/>
      <c r="TX6" s="172"/>
      <c r="TY6" s="172"/>
      <c r="TZ6" s="172"/>
      <c r="UA6" s="172"/>
      <c r="UB6" s="172"/>
      <c r="UC6" s="172"/>
      <c r="UD6" s="172"/>
      <c r="UE6" s="172"/>
      <c r="UF6" s="172"/>
      <c r="UG6" s="172"/>
      <c r="UH6" s="172"/>
      <c r="UI6" s="172"/>
      <c r="UJ6" s="172"/>
      <c r="UK6" s="172"/>
      <c r="UL6" s="172"/>
      <c r="UM6" s="172"/>
      <c r="UN6" s="172"/>
      <c r="UO6" s="172"/>
      <c r="UP6" s="172"/>
      <c r="UQ6" s="172"/>
      <c r="UR6" s="172"/>
      <c r="US6" s="172"/>
      <c r="UT6" s="172"/>
      <c r="UU6" s="172"/>
      <c r="UV6" s="172"/>
      <c r="UW6" s="172"/>
      <c r="UX6" s="172"/>
      <c r="UY6" s="172"/>
      <c r="UZ6" s="172"/>
      <c r="VA6" s="172"/>
      <c r="VB6" s="172"/>
      <c r="VC6" s="172"/>
      <c r="VD6" s="172"/>
      <c r="VE6" s="172"/>
      <c r="VF6" s="172"/>
      <c r="VG6" s="172"/>
      <c r="VH6" s="172"/>
      <c r="VI6" s="172"/>
      <c r="VJ6" s="172"/>
      <c r="VK6" s="172"/>
      <c r="VL6" s="172"/>
      <c r="VM6" s="172"/>
      <c r="VN6" s="172"/>
      <c r="VO6" s="172"/>
      <c r="VP6" s="172"/>
      <c r="VQ6" s="172"/>
      <c r="VR6" s="172"/>
      <c r="VS6" s="172"/>
      <c r="VT6" s="172"/>
      <c r="VU6" s="172"/>
      <c r="VV6" s="172"/>
      <c r="VW6" s="172"/>
      <c r="VX6" s="172"/>
      <c r="VY6" s="172"/>
      <c r="VZ6" s="172"/>
      <c r="WA6" s="172"/>
      <c r="WB6" s="172"/>
      <c r="WC6" s="172"/>
      <c r="WD6" s="172"/>
      <c r="WE6" s="172"/>
      <c r="WF6" s="172"/>
      <c r="WG6" s="172"/>
      <c r="WH6" s="172"/>
      <c r="WI6" s="172"/>
      <c r="WJ6" s="172"/>
      <c r="WK6" s="172"/>
      <c r="WL6" s="172"/>
      <c r="WM6" s="172"/>
      <c r="WN6" s="172"/>
      <c r="WO6" s="172"/>
      <c r="WP6" s="172"/>
      <c r="WQ6" s="172"/>
      <c r="WR6" s="172"/>
      <c r="WS6" s="172"/>
      <c r="WT6" s="172"/>
      <c r="WU6" s="172"/>
      <c r="WV6" s="172"/>
      <c r="WW6" s="172"/>
      <c r="WX6" s="172"/>
      <c r="WY6" s="172"/>
      <c r="WZ6" s="172"/>
      <c r="XA6" s="172"/>
      <c r="XB6" s="172"/>
      <c r="XC6" s="172"/>
      <c r="XD6" s="172"/>
      <c r="XE6" s="172"/>
      <c r="XF6" s="172"/>
      <c r="XG6" s="172"/>
      <c r="XH6" s="172"/>
      <c r="XI6" s="172"/>
      <c r="XJ6" s="172"/>
      <c r="XK6" s="172"/>
      <c r="XL6" s="172"/>
      <c r="XM6" s="172"/>
      <c r="XN6" s="172"/>
      <c r="XO6" s="172"/>
      <c r="XP6" s="172"/>
      <c r="XQ6" s="172"/>
      <c r="XR6" s="172"/>
      <c r="XS6" s="172"/>
      <c r="XT6" s="172"/>
      <c r="XU6" s="172"/>
      <c r="XV6" s="172"/>
      <c r="XW6" s="172"/>
      <c r="XX6" s="172"/>
      <c r="XY6" s="172"/>
      <c r="XZ6" s="172"/>
      <c r="YA6" s="172"/>
      <c r="YB6" s="172"/>
      <c r="YC6" s="172"/>
      <c r="YD6" s="172"/>
      <c r="YE6" s="172"/>
      <c r="YF6" s="172"/>
      <c r="YG6" s="172"/>
      <c r="YH6" s="172"/>
      <c r="YI6" s="172"/>
      <c r="YJ6" s="172"/>
      <c r="YK6" s="172"/>
      <c r="YL6" s="172"/>
      <c r="YM6" s="172"/>
      <c r="YN6" s="172"/>
      <c r="YO6" s="172"/>
      <c r="YP6" s="172"/>
      <c r="YQ6" s="172"/>
      <c r="YR6" s="172"/>
      <c r="YS6" s="172"/>
      <c r="YT6" s="172"/>
      <c r="YU6" s="172"/>
      <c r="YV6" s="172"/>
      <c r="YW6" s="172"/>
      <c r="YX6" s="172"/>
      <c r="YY6" s="172"/>
      <c r="YZ6" s="172"/>
      <c r="ZA6" s="172"/>
      <c r="ZB6" s="172"/>
      <c r="ZC6" s="172"/>
      <c r="ZD6" s="172"/>
      <c r="ZE6" s="172"/>
      <c r="ZF6" s="172"/>
      <c r="ZG6" s="172"/>
      <c r="ZH6" s="172"/>
      <c r="ZI6" s="172"/>
      <c r="ZJ6" s="172"/>
      <c r="ZK6" s="172"/>
      <c r="ZL6" s="172"/>
      <c r="ZM6" s="172"/>
      <c r="ZN6" s="172"/>
      <c r="ZO6" s="172"/>
      <c r="ZP6" s="172"/>
      <c r="ZQ6" s="172"/>
      <c r="ZR6" s="172"/>
      <c r="ZS6" s="172"/>
      <c r="ZT6" s="172"/>
      <c r="ZU6" s="172"/>
      <c r="ZV6" s="172"/>
      <c r="ZW6" s="172"/>
      <c r="ZX6" s="172"/>
      <c r="ZY6" s="172"/>
      <c r="ZZ6" s="172"/>
      <c r="AAA6" s="172"/>
      <c r="AAB6" s="172"/>
      <c r="AAC6" s="172"/>
      <c r="AAD6" s="172"/>
      <c r="AAE6" s="172"/>
      <c r="AAF6" s="172"/>
      <c r="AAG6" s="172"/>
      <c r="AAH6" s="172"/>
      <c r="AAI6" s="172"/>
      <c r="AAJ6" s="172"/>
      <c r="AAK6" s="172"/>
      <c r="AAL6" s="172"/>
      <c r="AAM6" s="172"/>
      <c r="AAN6" s="172"/>
      <c r="AAO6" s="172"/>
      <c r="AAP6" s="172"/>
      <c r="AAQ6" s="172"/>
      <c r="AAR6" s="172"/>
      <c r="AAS6" s="172"/>
      <c r="AAT6" s="172"/>
      <c r="AAU6" s="172"/>
      <c r="AAV6" s="172"/>
      <c r="AAW6" s="172"/>
      <c r="AAX6" s="172"/>
      <c r="AAY6" s="172"/>
      <c r="AAZ6" s="172"/>
      <c r="ABA6" s="172"/>
      <c r="ABB6" s="172"/>
      <c r="ABC6" s="172"/>
      <c r="ABD6" s="172"/>
      <c r="ABE6" s="172"/>
      <c r="ABF6" s="172"/>
      <c r="ABG6" s="172"/>
      <c r="ABH6" s="172"/>
      <c r="ABI6" s="172"/>
      <c r="ABJ6" s="172"/>
      <c r="ABK6" s="172"/>
      <c r="ABL6" s="172"/>
      <c r="ABM6" s="172"/>
      <c r="ABN6" s="172"/>
      <c r="ABO6" s="172"/>
      <c r="ABP6" s="172"/>
      <c r="ABQ6" s="172"/>
      <c r="ABR6" s="172"/>
      <c r="ABS6" s="172"/>
      <c r="ABT6" s="172"/>
      <c r="ABU6" s="172"/>
      <c r="ABV6" s="172"/>
      <c r="ABW6" s="172"/>
      <c r="ABX6" s="172"/>
      <c r="ABY6" s="172"/>
      <c r="ABZ6" s="172"/>
      <c r="ACA6" s="172"/>
      <c r="ACB6" s="172"/>
      <c r="ACC6" s="172"/>
      <c r="ACD6" s="172"/>
      <c r="ACE6" s="172"/>
      <c r="ACF6" s="172"/>
      <c r="ACG6" s="172"/>
      <c r="ACH6" s="172"/>
      <c r="ACI6" s="172"/>
      <c r="ACJ6" s="172"/>
      <c r="ACK6" s="172"/>
      <c r="ACL6" s="172"/>
      <c r="ACM6" s="172"/>
      <c r="ACN6" s="172"/>
      <c r="ACO6" s="172"/>
      <c r="ACP6" s="172"/>
      <c r="ACQ6" s="172"/>
      <c r="ACR6" s="172"/>
      <c r="ACS6" s="172"/>
      <c r="ACT6" s="172"/>
      <c r="ACU6" s="172"/>
      <c r="ACV6" s="172"/>
      <c r="ACW6" s="172"/>
      <c r="ACX6" s="172"/>
      <c r="ACY6" s="172"/>
      <c r="ACZ6" s="172"/>
      <c r="ADA6" s="172"/>
      <c r="ADB6" s="172"/>
      <c r="ADC6" s="172"/>
      <c r="ADD6" s="172"/>
      <c r="ADE6" s="172"/>
      <c r="ADF6" s="172"/>
      <c r="ADG6" s="172"/>
      <c r="ADH6" s="172"/>
      <c r="ADI6" s="172"/>
      <c r="ADJ6" s="172"/>
      <c r="ADK6" s="172"/>
      <c r="ADL6" s="172"/>
      <c r="ADM6" s="172"/>
      <c r="ADN6" s="172"/>
      <c r="ADO6" s="172"/>
      <c r="ADP6" s="172"/>
      <c r="ADQ6" s="172"/>
      <c r="ADR6" s="172"/>
      <c r="ADS6" s="172"/>
      <c r="ADT6" s="172"/>
      <c r="ADU6" s="172"/>
      <c r="ADV6" s="172"/>
      <c r="ADW6" s="172"/>
      <c r="ADX6" s="172"/>
      <c r="ADY6" s="172"/>
      <c r="ADZ6" s="172"/>
      <c r="AEA6" s="172"/>
      <c r="AEB6" s="172"/>
      <c r="AEC6" s="172"/>
      <c r="AED6" s="172"/>
      <c r="AEE6" s="172"/>
      <c r="AEF6" s="172"/>
      <c r="AEG6" s="172"/>
      <c r="AEH6" s="172"/>
      <c r="AEI6" s="172"/>
      <c r="AEJ6" s="172"/>
      <c r="AEK6" s="172"/>
      <c r="AEL6" s="172"/>
      <c r="AEM6" s="172"/>
      <c r="AEN6" s="172"/>
      <c r="AEO6" s="172"/>
      <c r="AEP6" s="172"/>
      <c r="AEQ6" s="172"/>
      <c r="AER6" s="172"/>
      <c r="AES6" s="172"/>
      <c r="AET6" s="172"/>
      <c r="AEU6" s="172"/>
      <c r="AEV6" s="172"/>
      <c r="AEW6" s="172"/>
      <c r="AEX6" s="172"/>
      <c r="AEY6" s="172"/>
      <c r="AEZ6" s="172"/>
      <c r="AFA6" s="172"/>
      <c r="AFB6" s="172"/>
      <c r="AFC6" s="172"/>
      <c r="AFD6" s="172"/>
      <c r="AFE6" s="172"/>
      <c r="AFF6" s="172"/>
      <c r="AFG6" s="172"/>
      <c r="AFH6" s="172"/>
      <c r="AFI6" s="172"/>
      <c r="AFJ6" s="172"/>
      <c r="AFK6" s="172"/>
      <c r="AFL6" s="172"/>
      <c r="AFM6" s="172"/>
      <c r="AFN6" s="172"/>
      <c r="AFO6" s="172"/>
      <c r="AFP6" s="172"/>
      <c r="AFQ6" s="172"/>
      <c r="AFR6" s="172"/>
      <c r="AFS6" s="172"/>
      <c r="AFT6" s="172"/>
      <c r="AFU6" s="172"/>
      <c r="AFV6" s="172"/>
      <c r="AFW6" s="172"/>
      <c r="AFX6" s="172"/>
      <c r="AFY6" s="172"/>
      <c r="AFZ6" s="172"/>
      <c r="AGA6" s="172"/>
      <c r="AGB6" s="172"/>
      <c r="AGC6" s="172"/>
      <c r="AGD6" s="172"/>
      <c r="AGE6" s="172"/>
      <c r="AGF6" s="172"/>
      <c r="AGG6" s="172"/>
      <c r="AGH6" s="172"/>
      <c r="AGI6" s="172"/>
      <c r="AGJ6" s="172"/>
      <c r="AGK6" s="172"/>
      <c r="AGL6" s="172"/>
      <c r="AGM6" s="172"/>
      <c r="AGN6" s="172"/>
      <c r="AGO6" s="172"/>
      <c r="AGP6" s="172"/>
      <c r="AGQ6" s="172"/>
      <c r="AGR6" s="172"/>
      <c r="AGS6" s="172"/>
      <c r="AGT6" s="172"/>
      <c r="AGU6" s="172"/>
      <c r="AGV6" s="172"/>
      <c r="AGW6" s="172"/>
      <c r="AGX6" s="172"/>
      <c r="AGY6" s="172"/>
      <c r="AGZ6" s="172"/>
      <c r="AHA6" s="172"/>
      <c r="AHB6" s="172"/>
      <c r="AHC6" s="172"/>
      <c r="AHD6" s="172"/>
      <c r="AHE6" s="172"/>
      <c r="AHF6" s="172"/>
      <c r="AHG6" s="172"/>
      <c r="AHH6" s="172"/>
      <c r="AHI6" s="172"/>
      <c r="AHJ6" s="172"/>
      <c r="AHK6" s="172"/>
      <c r="AHL6" s="172"/>
      <c r="AHM6" s="172"/>
      <c r="AHN6" s="172"/>
      <c r="AHO6" s="172"/>
      <c r="AHP6" s="172"/>
      <c r="AHQ6" s="172"/>
      <c r="AHR6" s="172"/>
      <c r="AHS6" s="172"/>
      <c r="AHT6" s="172"/>
      <c r="AHU6" s="172"/>
      <c r="AHV6" s="172"/>
      <c r="AHW6" s="172"/>
      <c r="AHX6" s="172"/>
      <c r="AHY6" s="172"/>
      <c r="AHZ6" s="172"/>
      <c r="AIA6" s="172"/>
      <c r="AIB6" s="172"/>
      <c r="AIC6" s="172"/>
      <c r="AID6" s="172"/>
      <c r="AIE6" s="172"/>
      <c r="AIF6" s="172"/>
      <c r="AIG6" s="172"/>
      <c r="AIH6" s="172"/>
      <c r="AII6" s="172"/>
      <c r="AIJ6" s="172"/>
      <c r="AIK6" s="172"/>
      <c r="AIL6" s="172"/>
      <c r="AIM6" s="172"/>
      <c r="AIN6" s="172"/>
      <c r="AIO6" s="172"/>
      <c r="AIP6" s="172"/>
      <c r="AIQ6" s="172"/>
      <c r="AIR6" s="172"/>
      <c r="AIS6" s="172"/>
      <c r="AIT6" s="172"/>
      <c r="AIU6" s="172"/>
      <c r="AIV6" s="172"/>
      <c r="AIW6" s="172"/>
      <c r="AIX6" s="172"/>
      <c r="AIY6" s="172"/>
      <c r="AIZ6" s="172"/>
      <c r="AJA6" s="172"/>
      <c r="AJB6" s="172"/>
      <c r="AJC6" s="172"/>
      <c r="AJD6" s="172"/>
      <c r="AJE6" s="172"/>
      <c r="AJF6" s="172"/>
      <c r="AJG6" s="172"/>
      <c r="AJH6" s="172"/>
      <c r="AJI6" s="172"/>
      <c r="AJJ6" s="172"/>
      <c r="AJK6" s="172"/>
      <c r="AJL6" s="172"/>
      <c r="AJM6" s="172"/>
      <c r="AJN6" s="172"/>
      <c r="AJO6" s="172"/>
      <c r="AJP6" s="172"/>
      <c r="AJQ6" s="172"/>
      <c r="AJR6" s="172"/>
      <c r="AJS6" s="172"/>
      <c r="AJT6" s="172"/>
      <c r="AJU6" s="172"/>
      <c r="AJV6" s="172"/>
      <c r="AJW6" s="172"/>
      <c r="AJX6" s="172"/>
      <c r="AJY6" s="172"/>
      <c r="AJZ6" s="172"/>
      <c r="AKA6" s="172"/>
      <c r="AKB6" s="172"/>
      <c r="AKC6" s="172"/>
      <c r="AKD6" s="172"/>
      <c r="AKE6" s="172"/>
      <c r="AKF6" s="172"/>
      <c r="AKG6" s="172"/>
      <c r="AKH6" s="172"/>
      <c r="AKI6" s="172"/>
      <c r="AKJ6" s="172"/>
      <c r="AKK6" s="172"/>
      <c r="AKL6" s="172"/>
      <c r="AKM6" s="172"/>
      <c r="AKN6" s="172"/>
      <c r="AKO6" s="172"/>
      <c r="AKP6" s="172"/>
      <c r="AKQ6" s="172"/>
      <c r="AKR6" s="172"/>
      <c r="AKS6" s="172"/>
      <c r="AKT6" s="172"/>
      <c r="AKU6" s="172"/>
      <c r="AKV6" s="172"/>
      <c r="AKW6" s="172"/>
      <c r="AKX6" s="172"/>
      <c r="AKY6" s="172"/>
      <c r="AKZ6" s="172"/>
      <c r="ALA6" s="172"/>
      <c r="ALB6" s="172"/>
      <c r="ALC6" s="172"/>
      <c r="ALD6" s="172"/>
      <c r="ALE6" s="172"/>
      <c r="ALF6" s="172"/>
      <c r="ALG6" s="172"/>
      <c r="ALH6" s="172"/>
      <c r="ALI6" s="172"/>
      <c r="ALJ6" s="172"/>
      <c r="ALK6" s="172"/>
      <c r="ALL6" s="172"/>
      <c r="ALM6" s="172"/>
      <c r="ALN6" s="172"/>
      <c r="ALO6" s="172"/>
      <c r="ALP6" s="172"/>
      <c r="ALQ6" s="172"/>
      <c r="ALR6" s="172"/>
      <c r="ALS6" s="172"/>
      <c r="ALT6" s="172"/>
      <c r="ALU6" s="172"/>
      <c r="ALV6" s="172"/>
      <c r="ALW6" s="172"/>
      <c r="ALX6" s="172"/>
      <c r="ALY6" s="172"/>
      <c r="ALZ6" s="172"/>
      <c r="AMA6" s="172"/>
      <c r="AMB6" s="172"/>
      <c r="AMC6" s="172"/>
      <c r="AMD6" s="172"/>
      <c r="AME6" s="172"/>
      <c r="AMF6" s="172"/>
      <c r="AMG6" s="172"/>
      <c r="AMH6" s="172"/>
      <c r="AMI6" s="172"/>
      <c r="AMJ6" s="172"/>
      <c r="AMK6" s="172"/>
      <c r="AML6" s="172"/>
      <c r="AMM6" s="172"/>
      <c r="AMN6" s="172"/>
      <c r="AMO6" s="172"/>
      <c r="AMP6" s="172"/>
      <c r="AMQ6" s="172"/>
      <c r="AMR6" s="172"/>
      <c r="AMS6" s="172"/>
      <c r="AMT6" s="172"/>
      <c r="AMU6" s="172"/>
      <c r="AMV6" s="172"/>
      <c r="AMW6" s="172"/>
      <c r="AMX6" s="172"/>
      <c r="AMY6" s="172"/>
      <c r="AMZ6" s="172"/>
      <c r="ANA6" s="172"/>
      <c r="ANB6" s="172"/>
      <c r="ANC6" s="172"/>
      <c r="AND6" s="172"/>
      <c r="ANE6" s="172"/>
      <c r="ANF6" s="172"/>
      <c r="ANG6" s="172"/>
      <c r="ANH6" s="172"/>
      <c r="ANI6" s="172"/>
      <c r="ANJ6" s="172"/>
      <c r="ANK6" s="172"/>
      <c r="ANL6" s="172"/>
      <c r="ANM6" s="172"/>
      <c r="ANN6" s="172"/>
      <c r="ANO6" s="172"/>
      <c r="ANP6" s="172"/>
      <c r="ANQ6" s="172"/>
      <c r="ANR6" s="172"/>
      <c r="ANS6" s="172"/>
      <c r="ANT6" s="172"/>
      <c r="ANU6" s="172"/>
      <c r="ANV6" s="172"/>
      <c r="ANW6" s="172"/>
      <c r="ANX6" s="172"/>
      <c r="ANY6" s="172"/>
      <c r="ANZ6" s="172"/>
      <c r="AOA6" s="172"/>
      <c r="AOB6" s="172"/>
      <c r="AOC6" s="172"/>
      <c r="AOD6" s="172"/>
      <c r="AOE6" s="172"/>
      <c r="AOF6" s="172"/>
      <c r="AOG6" s="172"/>
      <c r="AOH6" s="172"/>
      <c r="AOI6" s="172"/>
      <c r="AOJ6" s="172"/>
      <c r="AOK6" s="172"/>
      <c r="AOL6" s="172"/>
      <c r="AOM6" s="172"/>
      <c r="AON6" s="172"/>
      <c r="AOO6" s="172"/>
      <c r="AOP6" s="172"/>
      <c r="AOQ6" s="172"/>
      <c r="AOR6" s="172"/>
      <c r="AOS6" s="172"/>
      <c r="AOT6" s="172"/>
      <c r="AOU6" s="172"/>
      <c r="AOV6" s="172"/>
      <c r="AOW6" s="172"/>
      <c r="AOX6" s="172"/>
      <c r="AOY6" s="172"/>
      <c r="AOZ6" s="172"/>
      <c r="APA6" s="172"/>
      <c r="APB6" s="172"/>
      <c r="APC6" s="172"/>
      <c r="APD6" s="172"/>
      <c r="APE6" s="172"/>
      <c r="APF6" s="172"/>
      <c r="APG6" s="172"/>
      <c r="APH6" s="172"/>
      <c r="API6" s="172"/>
      <c r="APJ6" s="172"/>
      <c r="APK6" s="172"/>
      <c r="APL6" s="172"/>
      <c r="APM6" s="172"/>
      <c r="APN6" s="172"/>
      <c r="APO6" s="172"/>
      <c r="APP6" s="172"/>
      <c r="APQ6" s="172"/>
      <c r="APR6" s="172"/>
      <c r="APS6" s="172"/>
      <c r="APT6" s="172"/>
      <c r="APU6" s="172"/>
      <c r="APV6" s="172"/>
      <c r="APW6" s="172"/>
      <c r="APX6" s="172"/>
      <c r="APY6" s="172"/>
      <c r="APZ6" s="172"/>
      <c r="AQA6" s="172"/>
      <c r="AQB6" s="172"/>
      <c r="AQC6" s="172"/>
      <c r="AQD6" s="172"/>
      <c r="AQE6" s="172"/>
      <c r="AQF6" s="172"/>
      <c r="AQG6" s="172"/>
      <c r="AQH6" s="172"/>
      <c r="AQI6" s="172"/>
      <c r="AQJ6" s="172"/>
      <c r="AQK6" s="172"/>
      <c r="AQL6" s="172"/>
      <c r="AQM6" s="172"/>
      <c r="AQN6" s="172"/>
      <c r="AQO6" s="172"/>
      <c r="AQP6" s="172"/>
      <c r="AQQ6" s="172"/>
      <c r="AQR6" s="172"/>
      <c r="AQS6" s="172"/>
      <c r="AQT6" s="172"/>
      <c r="AQU6" s="172"/>
      <c r="AQV6" s="172"/>
      <c r="AQW6" s="172"/>
      <c r="AQX6" s="172"/>
      <c r="AQY6" s="172"/>
      <c r="AQZ6" s="172"/>
      <c r="ARA6" s="172"/>
      <c r="ARB6" s="172"/>
      <c r="ARC6" s="172"/>
      <c r="ARD6" s="172"/>
      <c r="ARE6" s="172"/>
      <c r="ARF6" s="172"/>
      <c r="ARG6" s="172"/>
      <c r="ARH6" s="172"/>
      <c r="ARI6" s="172"/>
      <c r="ARJ6" s="172"/>
      <c r="ARK6" s="172"/>
      <c r="ARL6" s="172"/>
      <c r="ARM6" s="172"/>
      <c r="ARN6" s="172"/>
      <c r="ARO6" s="172"/>
      <c r="ARP6" s="172"/>
      <c r="ARQ6" s="172"/>
      <c r="ARR6" s="172"/>
      <c r="ARS6" s="172"/>
      <c r="ART6" s="172"/>
      <c r="ARU6" s="172"/>
      <c r="ARV6" s="172"/>
      <c r="ARW6" s="172"/>
      <c r="ARX6" s="172"/>
      <c r="ARY6" s="172"/>
      <c r="ARZ6" s="172"/>
      <c r="ASA6" s="172"/>
      <c r="ASB6" s="172"/>
      <c r="ASC6" s="172"/>
      <c r="ASD6" s="172"/>
      <c r="ASE6" s="172"/>
      <c r="ASF6" s="172"/>
      <c r="ASG6" s="172"/>
      <c r="ASH6" s="172"/>
      <c r="ASI6" s="172"/>
      <c r="ASJ6" s="172"/>
      <c r="ASK6" s="172"/>
      <c r="ASL6" s="172"/>
      <c r="ASM6" s="172"/>
      <c r="ASN6" s="172"/>
      <c r="ASO6" s="172"/>
      <c r="ASP6" s="172"/>
      <c r="ASQ6" s="172"/>
      <c r="ASR6" s="172"/>
      <c r="ASS6" s="172"/>
      <c r="AST6" s="172"/>
      <c r="ASU6" s="172"/>
      <c r="ASV6" s="172"/>
      <c r="ASW6" s="172"/>
      <c r="ASX6" s="172"/>
      <c r="ASY6" s="172"/>
      <c r="ASZ6" s="172"/>
      <c r="ATA6" s="172"/>
      <c r="ATB6" s="172"/>
      <c r="ATC6" s="172"/>
      <c r="ATD6" s="172"/>
      <c r="ATE6" s="172"/>
      <c r="ATF6" s="172"/>
      <c r="ATG6" s="172"/>
      <c r="ATH6" s="172"/>
      <c r="ATI6" s="172"/>
      <c r="ATJ6" s="172"/>
      <c r="ATK6" s="172"/>
      <c r="ATL6" s="172"/>
      <c r="ATM6" s="172"/>
      <c r="ATN6" s="172"/>
      <c r="ATO6" s="172"/>
      <c r="ATP6" s="172"/>
      <c r="ATQ6" s="172"/>
      <c r="ATR6" s="172"/>
      <c r="ATS6" s="172"/>
      <c r="ATT6" s="172"/>
      <c r="ATU6" s="172"/>
      <c r="ATV6" s="172"/>
      <c r="ATW6" s="172"/>
      <c r="ATX6" s="172"/>
      <c r="ATY6" s="172"/>
      <c r="ATZ6" s="172"/>
      <c r="AUA6" s="172"/>
      <c r="AUB6" s="172"/>
      <c r="AUC6" s="172"/>
      <c r="AUD6" s="172"/>
      <c r="AUE6" s="172"/>
      <c r="AUF6" s="172"/>
      <c r="AUG6" s="172"/>
      <c r="AUH6" s="172"/>
      <c r="AUI6" s="172"/>
      <c r="AUJ6" s="172"/>
      <c r="AUK6" s="172"/>
      <c r="AUL6" s="172"/>
      <c r="AUM6" s="172"/>
      <c r="AUN6" s="172"/>
      <c r="AUO6" s="172"/>
      <c r="AUP6" s="172"/>
      <c r="AUQ6" s="172"/>
      <c r="AUR6" s="172"/>
      <c r="AUS6" s="172"/>
      <c r="AUT6" s="172"/>
      <c r="AUU6" s="172"/>
      <c r="AUV6" s="172"/>
      <c r="AUW6" s="172"/>
      <c r="AUX6" s="172"/>
      <c r="AUY6" s="172"/>
      <c r="AUZ6" s="172"/>
      <c r="AVA6" s="172"/>
      <c r="AVB6" s="172"/>
      <c r="AVC6" s="172"/>
      <c r="AVD6" s="172"/>
      <c r="AVE6" s="172"/>
      <c r="AVF6" s="172"/>
      <c r="AVG6" s="172"/>
      <c r="AVH6" s="172"/>
      <c r="AVI6" s="172"/>
      <c r="AVJ6" s="172"/>
      <c r="AVK6" s="172"/>
      <c r="AVL6" s="172"/>
      <c r="AVM6" s="172"/>
      <c r="AVN6" s="172"/>
      <c r="AVO6" s="172"/>
      <c r="AVP6" s="172"/>
      <c r="AVQ6" s="172"/>
      <c r="AVR6" s="172"/>
      <c r="AVS6" s="172"/>
      <c r="AVT6" s="172"/>
      <c r="AVU6" s="172"/>
      <c r="AVV6" s="172"/>
      <c r="AVW6" s="172"/>
      <c r="AVX6" s="172"/>
      <c r="AVY6" s="172"/>
      <c r="AVZ6" s="172"/>
      <c r="AWA6" s="172"/>
      <c r="AWB6" s="172"/>
      <c r="AWC6" s="172"/>
      <c r="AWD6" s="172"/>
      <c r="AWE6" s="172"/>
      <c r="AWF6" s="172"/>
      <c r="AWG6" s="172"/>
      <c r="AWH6" s="172"/>
      <c r="AWI6" s="172"/>
      <c r="AWJ6" s="172"/>
      <c r="AWK6" s="172"/>
      <c r="AWL6" s="172"/>
      <c r="AWM6" s="172"/>
      <c r="AWN6" s="172"/>
      <c r="AWO6" s="172"/>
      <c r="AWP6" s="172"/>
      <c r="AWQ6" s="172"/>
      <c r="AWR6" s="172"/>
      <c r="AWS6" s="172"/>
      <c r="AWT6" s="172"/>
      <c r="AWU6" s="172"/>
      <c r="AWV6" s="172"/>
      <c r="AWW6" s="172"/>
      <c r="AWX6" s="172"/>
      <c r="AWY6" s="172"/>
      <c r="AWZ6" s="172"/>
      <c r="AXA6" s="172"/>
      <c r="AXB6" s="172"/>
      <c r="AXC6" s="172"/>
      <c r="AXD6" s="172"/>
      <c r="AXE6" s="172"/>
      <c r="AXF6" s="172"/>
      <c r="AXG6" s="172"/>
      <c r="AXH6" s="172"/>
      <c r="AXI6" s="172"/>
      <c r="AXJ6" s="172"/>
      <c r="AXK6" s="172"/>
      <c r="AXL6" s="172"/>
      <c r="AXM6" s="172"/>
      <c r="AXN6" s="172"/>
      <c r="AXO6" s="172"/>
      <c r="AXP6" s="172"/>
      <c r="AXQ6" s="172"/>
      <c r="AXR6" s="172"/>
      <c r="AXS6" s="172"/>
      <c r="AXT6" s="172"/>
      <c r="AXU6" s="172"/>
      <c r="AXV6" s="172"/>
      <c r="AXW6" s="172"/>
      <c r="AXX6" s="172"/>
      <c r="AXY6" s="172"/>
      <c r="AXZ6" s="172"/>
      <c r="AYA6" s="172"/>
      <c r="AYB6" s="172"/>
      <c r="AYC6" s="172"/>
      <c r="AYD6" s="172"/>
      <c r="AYE6" s="172"/>
      <c r="AYF6" s="172"/>
      <c r="AYG6" s="172"/>
      <c r="AYH6" s="172"/>
      <c r="AYI6" s="172"/>
      <c r="AYJ6" s="172"/>
      <c r="AYK6" s="172"/>
      <c r="AYL6" s="172"/>
      <c r="AYM6" s="172"/>
      <c r="AYN6" s="172"/>
      <c r="AYO6" s="172"/>
      <c r="AYP6" s="172"/>
      <c r="AYQ6" s="172"/>
      <c r="AYR6" s="172"/>
      <c r="AYS6" s="172"/>
      <c r="AYT6" s="172"/>
      <c r="AYU6" s="172"/>
      <c r="AYV6" s="172"/>
      <c r="AYW6" s="172"/>
      <c r="AYX6" s="172"/>
      <c r="AYY6" s="172"/>
      <c r="AYZ6" s="172"/>
      <c r="AZA6" s="172"/>
      <c r="AZB6" s="172"/>
      <c r="AZC6" s="172"/>
      <c r="AZD6" s="172"/>
      <c r="AZE6" s="172"/>
      <c r="AZF6" s="172"/>
      <c r="AZG6" s="172"/>
      <c r="AZH6" s="172"/>
      <c r="AZI6" s="172"/>
      <c r="AZJ6" s="172"/>
      <c r="AZK6" s="172"/>
      <c r="AZL6" s="172"/>
      <c r="AZM6" s="172"/>
      <c r="AZN6" s="172"/>
      <c r="AZO6" s="172"/>
      <c r="AZP6" s="172"/>
      <c r="AZQ6" s="172"/>
      <c r="AZR6" s="172"/>
      <c r="AZS6" s="172"/>
      <c r="AZT6" s="172"/>
      <c r="AZU6" s="172"/>
      <c r="AZV6" s="172"/>
      <c r="AZW6" s="172"/>
      <c r="AZX6" s="172"/>
      <c r="AZY6" s="172"/>
      <c r="AZZ6" s="172"/>
      <c r="BAA6" s="172"/>
      <c r="BAB6" s="172"/>
      <c r="BAC6" s="172"/>
      <c r="BAD6" s="172"/>
      <c r="BAE6" s="172"/>
      <c r="BAF6" s="172"/>
      <c r="BAG6" s="172"/>
      <c r="BAH6" s="172"/>
      <c r="BAI6" s="172"/>
      <c r="BAJ6" s="172"/>
      <c r="BAK6" s="172"/>
      <c r="BAL6" s="172"/>
      <c r="BAM6" s="172"/>
      <c r="BAN6" s="172"/>
      <c r="BAO6" s="172"/>
      <c r="BAP6" s="172"/>
      <c r="BAQ6" s="172"/>
      <c r="BAR6" s="172"/>
      <c r="BAS6" s="172"/>
      <c r="BAT6" s="172"/>
      <c r="BAU6" s="172"/>
      <c r="BAV6" s="172"/>
      <c r="BAW6" s="172"/>
      <c r="BAX6" s="172"/>
      <c r="BAY6" s="172"/>
      <c r="BAZ6" s="172"/>
      <c r="BBA6" s="172"/>
      <c r="BBB6" s="172"/>
      <c r="BBC6" s="172"/>
      <c r="BBD6" s="172"/>
      <c r="BBE6" s="172"/>
      <c r="BBF6" s="172"/>
      <c r="BBG6" s="172"/>
      <c r="BBH6" s="172"/>
      <c r="BBI6" s="172"/>
      <c r="BBJ6" s="172"/>
      <c r="BBK6" s="172"/>
      <c r="BBL6" s="172"/>
      <c r="BBM6" s="172"/>
      <c r="BBN6" s="172"/>
      <c r="BBO6" s="172"/>
      <c r="BBP6" s="172"/>
      <c r="BBQ6" s="172"/>
      <c r="BBR6" s="172"/>
      <c r="BBS6" s="172"/>
      <c r="BBT6" s="172"/>
      <c r="BBU6" s="172"/>
      <c r="BBV6" s="172"/>
      <c r="BBW6" s="172"/>
      <c r="BBX6" s="172"/>
      <c r="BBY6" s="172"/>
      <c r="BBZ6" s="172"/>
      <c r="BCA6" s="172"/>
      <c r="BCB6" s="172"/>
      <c r="BCC6" s="172"/>
      <c r="BCD6" s="172"/>
      <c r="BCE6" s="172"/>
      <c r="BCF6" s="172"/>
      <c r="BCG6" s="172"/>
      <c r="BCH6" s="172"/>
      <c r="BCI6" s="172"/>
      <c r="BCJ6" s="172"/>
      <c r="BCK6" s="172"/>
      <c r="BCL6" s="172"/>
      <c r="BCM6" s="172"/>
      <c r="BCN6" s="172"/>
      <c r="BCO6" s="172"/>
      <c r="BCP6" s="172"/>
      <c r="BCQ6" s="172"/>
      <c r="BCR6" s="172"/>
      <c r="BCS6" s="172"/>
      <c r="BCT6" s="172"/>
      <c r="BCU6" s="172"/>
      <c r="BCV6" s="172"/>
      <c r="BCW6" s="172"/>
      <c r="BCX6" s="172"/>
      <c r="BCY6" s="172"/>
      <c r="BCZ6" s="172"/>
      <c r="BDA6" s="172"/>
      <c r="BDB6" s="172"/>
      <c r="BDC6" s="172"/>
      <c r="BDD6" s="172"/>
      <c r="BDE6" s="172"/>
      <c r="BDF6" s="172"/>
      <c r="BDG6" s="172"/>
      <c r="BDH6" s="172"/>
      <c r="BDI6" s="172"/>
      <c r="BDJ6" s="172"/>
      <c r="BDK6" s="172"/>
      <c r="BDL6" s="172"/>
      <c r="BDM6" s="172"/>
      <c r="BDN6" s="172"/>
      <c r="BDO6" s="172"/>
      <c r="BDP6" s="172"/>
      <c r="BDQ6" s="172"/>
      <c r="BDR6" s="172"/>
      <c r="BDS6" s="172"/>
      <c r="BDT6" s="172"/>
      <c r="BDU6" s="172"/>
      <c r="BDV6" s="172"/>
      <c r="BDW6" s="172"/>
      <c r="BDX6" s="172"/>
      <c r="BDY6" s="172"/>
      <c r="BDZ6" s="172"/>
      <c r="BEA6" s="172"/>
      <c r="BEB6" s="172"/>
      <c r="BEC6" s="172"/>
      <c r="BED6" s="172"/>
      <c r="BEE6" s="172"/>
      <c r="BEF6" s="172"/>
      <c r="BEG6" s="172"/>
      <c r="BEH6" s="172"/>
      <c r="BEI6" s="172"/>
      <c r="BEJ6" s="172"/>
      <c r="BEK6" s="172"/>
      <c r="BEL6" s="172"/>
      <c r="BEM6" s="172"/>
      <c r="BEN6" s="172"/>
      <c r="BEO6" s="172"/>
      <c r="BEP6" s="172"/>
      <c r="BEQ6" s="172"/>
      <c r="BER6" s="172"/>
      <c r="BES6" s="172"/>
      <c r="BET6" s="172"/>
      <c r="BEU6" s="172"/>
      <c r="BEV6" s="172"/>
      <c r="BEW6" s="172"/>
      <c r="BEX6" s="172"/>
      <c r="BEY6" s="172"/>
      <c r="BEZ6" s="172"/>
      <c r="BFA6" s="172"/>
      <c r="BFB6" s="172"/>
      <c r="BFC6" s="172"/>
      <c r="BFD6" s="172"/>
      <c r="BFE6" s="172"/>
      <c r="BFF6" s="172"/>
      <c r="BFG6" s="172"/>
      <c r="BFH6" s="172"/>
      <c r="BFI6" s="172"/>
      <c r="BFJ6" s="172"/>
      <c r="BFK6" s="172"/>
      <c r="BFL6" s="172"/>
      <c r="BFM6" s="172"/>
      <c r="BFN6" s="172"/>
      <c r="BFO6" s="172"/>
      <c r="BFP6" s="172"/>
      <c r="BFQ6" s="172"/>
      <c r="BFR6" s="172"/>
      <c r="BFS6" s="172"/>
      <c r="BFT6" s="172"/>
      <c r="BFU6" s="172"/>
      <c r="BFV6" s="172"/>
      <c r="BFW6" s="172"/>
      <c r="BFX6" s="172"/>
      <c r="BFY6" s="172"/>
      <c r="BFZ6" s="172"/>
      <c r="BGA6" s="172"/>
      <c r="BGB6" s="172"/>
      <c r="BGC6" s="172"/>
      <c r="BGD6" s="172"/>
      <c r="BGE6" s="172"/>
      <c r="BGF6" s="172"/>
      <c r="BGG6" s="172"/>
      <c r="BGH6" s="172"/>
      <c r="BGI6" s="172"/>
      <c r="BGJ6" s="172"/>
      <c r="BGK6" s="172"/>
      <c r="BGL6" s="172"/>
      <c r="BGM6" s="172"/>
      <c r="BGN6" s="172"/>
      <c r="BGO6" s="172"/>
      <c r="BGP6" s="172"/>
      <c r="BGQ6" s="172"/>
      <c r="BGR6" s="172"/>
      <c r="BGS6" s="172"/>
      <c r="BGT6" s="172"/>
      <c r="BGU6" s="172"/>
      <c r="BGV6" s="172"/>
      <c r="BGW6" s="172"/>
      <c r="BGX6" s="172"/>
      <c r="BGY6" s="172"/>
      <c r="BGZ6" s="172"/>
      <c r="BHA6" s="172"/>
      <c r="BHB6" s="172"/>
      <c r="BHC6" s="172"/>
      <c r="BHD6" s="172"/>
      <c r="BHE6" s="172"/>
      <c r="BHF6" s="172"/>
      <c r="BHG6" s="172"/>
      <c r="BHH6" s="172"/>
      <c r="BHI6" s="172"/>
      <c r="BHJ6" s="172"/>
      <c r="BHK6" s="172"/>
      <c r="BHL6" s="172"/>
      <c r="BHM6" s="172"/>
      <c r="BHN6" s="172"/>
      <c r="BHO6" s="172"/>
      <c r="BHP6" s="172"/>
      <c r="BHQ6" s="172"/>
      <c r="BHR6" s="172"/>
      <c r="BHS6" s="172"/>
      <c r="BHT6" s="172"/>
      <c r="BHU6" s="172"/>
      <c r="BHV6" s="172"/>
      <c r="BHW6" s="172"/>
      <c r="BHX6" s="172"/>
      <c r="BHY6" s="172"/>
      <c r="BHZ6" s="172"/>
      <c r="BIA6" s="172"/>
      <c r="BIB6" s="172"/>
      <c r="BIC6" s="172"/>
      <c r="BID6" s="172"/>
      <c r="BIE6" s="172"/>
      <c r="BIF6" s="172"/>
      <c r="BIG6" s="172"/>
      <c r="BIH6" s="172"/>
      <c r="BII6" s="172"/>
      <c r="BIJ6" s="172"/>
      <c r="BIK6" s="172"/>
      <c r="BIL6" s="172"/>
      <c r="BIM6" s="172"/>
      <c r="BIN6" s="172"/>
      <c r="BIO6" s="172"/>
      <c r="BIP6" s="172"/>
      <c r="BIQ6" s="172"/>
      <c r="BIR6" s="172"/>
      <c r="BIS6" s="172"/>
      <c r="BIT6" s="172"/>
      <c r="BIU6" s="172"/>
      <c r="BIV6" s="172"/>
      <c r="BIW6" s="172"/>
      <c r="BIX6" s="172"/>
      <c r="BIY6" s="172"/>
      <c r="BIZ6" s="172"/>
      <c r="BJA6" s="172"/>
      <c r="BJB6" s="172"/>
      <c r="BJC6" s="172"/>
      <c r="BJD6" s="172"/>
      <c r="BJE6" s="172"/>
      <c r="BJF6" s="172"/>
      <c r="BJG6" s="172"/>
      <c r="BJH6" s="172"/>
      <c r="BJI6" s="172"/>
      <c r="BJJ6" s="172"/>
      <c r="BJK6" s="172"/>
      <c r="BJL6" s="172"/>
      <c r="BJM6" s="172"/>
      <c r="BJN6" s="172"/>
      <c r="BJO6" s="172"/>
      <c r="BJP6" s="172"/>
      <c r="BJQ6" s="172"/>
      <c r="BJR6" s="172"/>
      <c r="BJS6" s="172"/>
      <c r="BJT6" s="172"/>
      <c r="BJU6" s="172"/>
      <c r="BJV6" s="172"/>
      <c r="BJW6" s="172"/>
      <c r="BJX6" s="172"/>
      <c r="BJY6" s="172"/>
      <c r="BJZ6" s="172"/>
      <c r="BKA6" s="172"/>
      <c r="BKB6" s="172"/>
      <c r="BKC6" s="172"/>
      <c r="BKD6" s="172"/>
      <c r="BKE6" s="172"/>
      <c r="BKF6" s="172"/>
      <c r="BKG6" s="172"/>
      <c r="BKH6" s="172"/>
      <c r="BKI6" s="172"/>
      <c r="BKJ6" s="172"/>
      <c r="BKK6" s="172"/>
      <c r="BKL6" s="172"/>
      <c r="BKM6" s="172"/>
      <c r="BKN6" s="172"/>
      <c r="BKO6" s="172"/>
      <c r="BKP6" s="172"/>
      <c r="BKQ6" s="172"/>
      <c r="BKR6" s="172"/>
      <c r="BKS6" s="172"/>
      <c r="BKT6" s="172"/>
      <c r="BKU6" s="172"/>
      <c r="BKV6" s="172"/>
      <c r="BKW6" s="172"/>
      <c r="BKX6" s="172"/>
      <c r="BKY6" s="172"/>
      <c r="BKZ6" s="172"/>
      <c r="BLA6" s="172"/>
      <c r="BLB6" s="172"/>
      <c r="BLC6" s="172"/>
      <c r="BLD6" s="172"/>
      <c r="BLE6" s="172"/>
      <c r="BLF6" s="172"/>
      <c r="BLG6" s="172"/>
      <c r="BLH6" s="172"/>
      <c r="BLI6" s="172"/>
      <c r="BLJ6" s="172"/>
      <c r="BLK6" s="172"/>
      <c r="BLL6" s="172"/>
      <c r="BLM6" s="172"/>
      <c r="BLN6" s="172"/>
      <c r="BLO6" s="172"/>
      <c r="BLP6" s="172"/>
      <c r="BLQ6" s="172"/>
      <c r="BLR6" s="172"/>
      <c r="BLS6" s="172"/>
      <c r="BLT6" s="172"/>
      <c r="BLU6" s="172"/>
      <c r="BLV6" s="172"/>
      <c r="BLW6" s="172"/>
      <c r="BLX6" s="172"/>
      <c r="BLY6" s="172"/>
      <c r="BLZ6" s="172"/>
      <c r="BMA6" s="172"/>
      <c r="BMB6" s="172"/>
      <c r="BMC6" s="172"/>
      <c r="BMD6" s="172"/>
      <c r="BME6" s="172"/>
      <c r="BMF6" s="172"/>
      <c r="BMG6" s="172"/>
      <c r="BMH6" s="172"/>
      <c r="BMI6" s="172"/>
      <c r="BMJ6" s="172"/>
      <c r="BMK6" s="172"/>
      <c r="BML6" s="172"/>
      <c r="BMM6" s="172"/>
      <c r="BMN6" s="172"/>
      <c r="BMO6" s="172"/>
      <c r="BMP6" s="172"/>
      <c r="BMQ6" s="172"/>
      <c r="BMR6" s="172"/>
      <c r="BMS6" s="172"/>
      <c r="BMT6" s="172"/>
      <c r="BMU6" s="172"/>
      <c r="BMV6" s="172"/>
      <c r="BMW6" s="172"/>
      <c r="BMX6" s="172"/>
      <c r="BMY6" s="172"/>
      <c r="BMZ6" s="172"/>
      <c r="BNA6" s="172"/>
      <c r="BNB6" s="172"/>
      <c r="BNC6" s="172"/>
      <c r="BND6" s="172"/>
      <c r="BNE6" s="172"/>
      <c r="BNF6" s="172"/>
      <c r="BNG6" s="172"/>
      <c r="BNH6" s="172"/>
      <c r="BNI6" s="172"/>
      <c r="BNJ6" s="172"/>
      <c r="BNK6" s="172"/>
      <c r="BNL6" s="172"/>
      <c r="BNM6" s="172"/>
      <c r="BNN6" s="172"/>
      <c r="BNO6" s="172"/>
      <c r="BNP6" s="172"/>
      <c r="BNQ6" s="172"/>
      <c r="BNR6" s="172"/>
      <c r="BNS6" s="172"/>
      <c r="BNT6" s="172"/>
      <c r="BNU6" s="172"/>
      <c r="BNV6" s="172"/>
      <c r="BNW6" s="172"/>
      <c r="BNX6" s="172"/>
      <c r="BNY6" s="172"/>
      <c r="BNZ6" s="172"/>
      <c r="BOA6" s="172"/>
      <c r="BOB6" s="172"/>
      <c r="BOC6" s="172"/>
      <c r="BOD6" s="172"/>
      <c r="BOE6" s="172"/>
      <c r="BOF6" s="172"/>
      <c r="BOG6" s="172"/>
      <c r="BOH6" s="172"/>
      <c r="BOI6" s="172"/>
      <c r="BOJ6" s="172"/>
      <c r="BOK6" s="172"/>
      <c r="BOL6" s="172"/>
      <c r="BOM6" s="172"/>
      <c r="BON6" s="172"/>
      <c r="BOO6" s="172"/>
      <c r="BOP6" s="172"/>
      <c r="BOQ6" s="172"/>
      <c r="BOR6" s="172"/>
      <c r="BOS6" s="172"/>
      <c r="BOT6" s="172"/>
      <c r="BOU6" s="172"/>
      <c r="BOV6" s="172"/>
      <c r="BOW6" s="172"/>
      <c r="BOX6" s="172"/>
      <c r="BOY6" s="172"/>
      <c r="BOZ6" s="172"/>
      <c r="BPA6" s="172"/>
      <c r="BPB6" s="172"/>
      <c r="BPC6" s="172"/>
      <c r="BPD6" s="172"/>
      <c r="BPE6" s="172"/>
      <c r="BPF6" s="172"/>
      <c r="BPG6" s="172"/>
      <c r="BPH6" s="172"/>
      <c r="BPI6" s="172"/>
      <c r="BPJ6" s="172"/>
      <c r="BPK6" s="172"/>
      <c r="BPL6" s="172"/>
      <c r="BPM6" s="172"/>
      <c r="BPN6" s="172"/>
      <c r="BPO6" s="172"/>
      <c r="BPP6" s="172"/>
      <c r="BPQ6" s="172"/>
      <c r="BPR6" s="172"/>
      <c r="BPS6" s="172"/>
      <c r="BPT6" s="172"/>
      <c r="BPU6" s="172"/>
      <c r="BPV6" s="172"/>
      <c r="BPW6" s="172"/>
      <c r="BPX6" s="172"/>
      <c r="BPY6" s="172"/>
      <c r="BPZ6" s="172"/>
      <c r="BQA6" s="172"/>
      <c r="BQB6" s="172"/>
      <c r="BQC6" s="172"/>
      <c r="BQD6" s="172"/>
      <c r="BQE6" s="172"/>
      <c r="BQF6" s="172"/>
      <c r="BQG6" s="172"/>
      <c r="BQH6" s="172"/>
      <c r="BQI6" s="172"/>
      <c r="BQJ6" s="172"/>
      <c r="BQK6" s="172"/>
      <c r="BQL6" s="172"/>
      <c r="BQM6" s="172"/>
      <c r="BQN6" s="172"/>
      <c r="BQO6" s="172"/>
      <c r="BQP6" s="172"/>
      <c r="BQQ6" s="172"/>
      <c r="BQR6" s="172"/>
      <c r="BQS6" s="172"/>
      <c r="BQT6" s="172"/>
      <c r="BQU6" s="172"/>
      <c r="BQV6" s="172"/>
      <c r="BQW6" s="172"/>
      <c r="BQX6" s="172"/>
      <c r="BQY6" s="172"/>
      <c r="BQZ6" s="172"/>
      <c r="BRA6" s="172"/>
      <c r="BRB6" s="172"/>
      <c r="BRC6" s="172"/>
      <c r="BRD6" s="172"/>
      <c r="BRE6" s="172"/>
      <c r="BRF6" s="172"/>
      <c r="BRG6" s="172"/>
      <c r="BRH6" s="172"/>
      <c r="BRI6" s="172"/>
      <c r="BRJ6" s="172"/>
      <c r="BRK6" s="172"/>
      <c r="BRL6" s="172"/>
      <c r="BRM6" s="172"/>
      <c r="BRN6" s="172"/>
      <c r="BRO6" s="172"/>
      <c r="BRP6" s="172"/>
      <c r="BRQ6" s="172"/>
      <c r="BRR6" s="172"/>
      <c r="BRS6" s="172"/>
      <c r="BRT6" s="172"/>
      <c r="BRU6" s="172"/>
      <c r="BRV6" s="172"/>
      <c r="BRW6" s="172"/>
      <c r="BRX6" s="172"/>
      <c r="BRY6" s="172"/>
      <c r="BRZ6" s="172"/>
      <c r="BSA6" s="172"/>
      <c r="BSB6" s="172"/>
      <c r="BSC6" s="172"/>
      <c r="BSD6" s="172"/>
      <c r="BSE6" s="172"/>
      <c r="BSF6" s="172"/>
      <c r="BSG6" s="172"/>
      <c r="BSH6" s="172"/>
      <c r="BSI6" s="172"/>
      <c r="BSJ6" s="172"/>
      <c r="BSK6" s="172"/>
      <c r="BSL6" s="172"/>
      <c r="BSM6" s="172"/>
      <c r="BSN6" s="172"/>
      <c r="BSO6" s="172"/>
      <c r="BSP6" s="172"/>
      <c r="BSQ6" s="172"/>
      <c r="BSR6" s="172"/>
      <c r="BSS6" s="172"/>
      <c r="BST6" s="172"/>
      <c r="BSU6" s="172"/>
      <c r="BSV6" s="172"/>
      <c r="BSW6" s="172"/>
      <c r="BSX6" s="172"/>
      <c r="BSY6" s="172"/>
      <c r="BSZ6" s="172"/>
      <c r="BTA6" s="172"/>
      <c r="BTB6" s="172"/>
      <c r="BTC6" s="172"/>
      <c r="BTD6" s="172"/>
      <c r="BTE6" s="172"/>
      <c r="BTF6" s="172"/>
      <c r="BTG6" s="172"/>
      <c r="BTH6" s="172"/>
      <c r="BTI6" s="172"/>
      <c r="BTJ6" s="172"/>
      <c r="BTK6" s="172"/>
      <c r="BTL6" s="172"/>
      <c r="BTM6" s="172"/>
      <c r="BTN6" s="172"/>
      <c r="BTO6" s="172"/>
      <c r="BTP6" s="172"/>
      <c r="BTQ6" s="172"/>
      <c r="BTR6" s="172"/>
      <c r="BTS6" s="172"/>
      <c r="BTT6" s="172"/>
      <c r="BTU6" s="172"/>
      <c r="BTV6" s="172"/>
      <c r="BTW6" s="172"/>
      <c r="BTX6" s="172"/>
      <c r="BTY6" s="172"/>
      <c r="BTZ6" s="172"/>
      <c r="BUA6" s="172"/>
      <c r="BUB6" s="172"/>
      <c r="BUC6" s="172"/>
      <c r="BUD6" s="172"/>
      <c r="BUE6" s="172"/>
      <c r="BUF6" s="172"/>
      <c r="BUG6" s="172"/>
      <c r="BUH6" s="172"/>
      <c r="BUI6" s="172"/>
      <c r="BUJ6" s="172"/>
      <c r="BUK6" s="172"/>
      <c r="BUL6" s="172"/>
      <c r="BUM6" s="172"/>
      <c r="BUN6" s="172"/>
      <c r="BUO6" s="172"/>
      <c r="BUP6" s="172"/>
      <c r="BUQ6" s="172"/>
      <c r="BUR6" s="172"/>
      <c r="BUS6" s="172"/>
      <c r="BUT6" s="172"/>
      <c r="BUU6" s="172"/>
      <c r="BUV6" s="172"/>
      <c r="BUW6" s="172"/>
      <c r="BUX6" s="172"/>
      <c r="BUY6" s="172"/>
      <c r="BUZ6" s="172"/>
      <c r="BVA6" s="172"/>
      <c r="BVB6" s="172"/>
      <c r="BVC6" s="172"/>
      <c r="BVD6" s="172"/>
      <c r="BVE6" s="172"/>
      <c r="BVF6" s="172"/>
      <c r="BVG6" s="172"/>
      <c r="BVH6" s="172"/>
      <c r="BVI6" s="172"/>
      <c r="BVJ6" s="172"/>
      <c r="BVK6" s="172"/>
      <c r="BVL6" s="172"/>
      <c r="BVM6" s="172"/>
      <c r="BVN6" s="172"/>
      <c r="BVO6" s="172"/>
      <c r="BVP6" s="172"/>
      <c r="BVQ6" s="172"/>
      <c r="BVR6" s="172"/>
      <c r="BVS6" s="172"/>
      <c r="BVT6" s="172"/>
      <c r="BVU6" s="172"/>
      <c r="BVV6" s="172"/>
      <c r="BVW6" s="172"/>
      <c r="BVX6" s="172"/>
      <c r="BVY6" s="172"/>
      <c r="BVZ6" s="172"/>
      <c r="BWA6" s="172"/>
      <c r="BWB6" s="172"/>
      <c r="BWC6" s="172"/>
      <c r="BWD6" s="172"/>
      <c r="BWE6" s="172"/>
      <c r="BWF6" s="172"/>
      <c r="BWG6" s="172"/>
      <c r="BWH6" s="172"/>
      <c r="BWI6" s="172"/>
      <c r="BWJ6" s="172"/>
      <c r="BWK6" s="172"/>
      <c r="BWL6" s="172"/>
      <c r="BWM6" s="172"/>
      <c r="BWN6" s="172"/>
      <c r="BWO6" s="172"/>
      <c r="BWP6" s="172"/>
      <c r="BWQ6" s="172"/>
      <c r="BWR6" s="172"/>
      <c r="BWS6" s="172"/>
      <c r="BWT6" s="172"/>
      <c r="BWU6" s="172"/>
      <c r="BWV6" s="172"/>
      <c r="BWW6" s="172"/>
      <c r="BWX6" s="172"/>
      <c r="BWY6" s="172"/>
      <c r="BWZ6" s="172"/>
      <c r="BXA6" s="172"/>
      <c r="BXB6" s="172"/>
      <c r="BXC6" s="172"/>
      <c r="BXD6" s="172"/>
      <c r="BXE6" s="172"/>
      <c r="BXF6" s="172"/>
      <c r="BXG6" s="172"/>
      <c r="BXH6" s="172"/>
      <c r="BXI6" s="172"/>
      <c r="BXJ6" s="172"/>
      <c r="BXK6" s="172"/>
      <c r="BXL6" s="172"/>
      <c r="BXM6" s="172"/>
      <c r="BXN6" s="172"/>
      <c r="BXO6" s="172"/>
      <c r="BXP6" s="172"/>
      <c r="BXQ6" s="172"/>
      <c r="BXR6" s="172"/>
      <c r="BXS6" s="172"/>
      <c r="BXT6" s="172"/>
      <c r="BXU6" s="172"/>
      <c r="BXV6" s="172"/>
      <c r="BXW6" s="172"/>
      <c r="BXX6" s="172"/>
      <c r="BXY6" s="172"/>
      <c r="BXZ6" s="172"/>
      <c r="BYA6" s="172"/>
      <c r="BYB6" s="172"/>
      <c r="BYC6" s="172"/>
      <c r="BYD6" s="172"/>
      <c r="BYE6" s="172"/>
      <c r="BYF6" s="172"/>
      <c r="BYG6" s="172"/>
      <c r="BYH6" s="172"/>
      <c r="BYI6" s="172"/>
      <c r="BYJ6" s="172"/>
      <c r="BYK6" s="172"/>
      <c r="BYL6" s="172"/>
      <c r="BYM6" s="172"/>
      <c r="BYN6" s="172"/>
      <c r="BYO6" s="172"/>
      <c r="BYP6" s="172"/>
      <c r="BYQ6" s="172"/>
      <c r="BYR6" s="172"/>
      <c r="BYS6" s="172"/>
      <c r="BYT6" s="172"/>
      <c r="BYU6" s="172"/>
      <c r="BYV6" s="172"/>
      <c r="BYW6" s="172"/>
      <c r="BYX6" s="172"/>
      <c r="BYY6" s="172"/>
      <c r="BYZ6" s="172"/>
      <c r="BZA6" s="172"/>
      <c r="BZB6" s="172"/>
      <c r="BZC6" s="172"/>
      <c r="BZD6" s="172"/>
      <c r="BZE6" s="172"/>
      <c r="BZF6" s="172"/>
      <c r="BZG6" s="172"/>
      <c r="BZH6" s="172"/>
      <c r="BZI6" s="172"/>
      <c r="BZJ6" s="172"/>
      <c r="BZK6" s="172"/>
      <c r="BZL6" s="172"/>
      <c r="BZM6" s="172"/>
      <c r="BZN6" s="172"/>
      <c r="BZO6" s="172"/>
      <c r="BZP6" s="172"/>
      <c r="BZQ6" s="172"/>
      <c r="BZR6" s="172"/>
      <c r="BZS6" s="172"/>
      <c r="BZT6" s="172"/>
      <c r="BZU6" s="172"/>
      <c r="BZV6" s="172"/>
      <c r="BZW6" s="172"/>
      <c r="BZX6" s="172"/>
      <c r="BZY6" s="172"/>
      <c r="BZZ6" s="172"/>
      <c r="CAA6" s="172"/>
      <c r="CAB6" s="172"/>
      <c r="CAC6" s="172"/>
      <c r="CAD6" s="172"/>
      <c r="CAE6" s="172"/>
      <c r="CAF6" s="172"/>
      <c r="CAG6" s="172"/>
      <c r="CAH6" s="172"/>
      <c r="CAI6" s="172"/>
      <c r="CAJ6" s="172"/>
      <c r="CAK6" s="172"/>
      <c r="CAL6" s="172"/>
      <c r="CAM6" s="172"/>
      <c r="CAN6" s="172"/>
      <c r="CAO6" s="172"/>
      <c r="CAP6" s="172"/>
      <c r="CAQ6" s="172"/>
      <c r="CAR6" s="172"/>
      <c r="CAS6" s="172"/>
      <c r="CAT6" s="172"/>
      <c r="CAU6" s="172"/>
      <c r="CAV6" s="172"/>
      <c r="CAW6" s="172"/>
      <c r="CAX6" s="172"/>
      <c r="CAY6" s="172"/>
      <c r="CAZ6" s="172"/>
      <c r="CBA6" s="172"/>
      <c r="CBB6" s="172"/>
      <c r="CBC6" s="172"/>
      <c r="CBD6" s="172"/>
      <c r="CBE6" s="172"/>
      <c r="CBF6" s="172"/>
      <c r="CBG6" s="172"/>
      <c r="CBH6" s="172"/>
      <c r="CBI6" s="172"/>
      <c r="CBJ6" s="172"/>
      <c r="CBK6" s="172"/>
      <c r="CBL6" s="172"/>
      <c r="CBM6" s="172"/>
      <c r="CBN6" s="172"/>
      <c r="CBO6" s="172"/>
      <c r="CBP6" s="172"/>
      <c r="CBQ6" s="172"/>
      <c r="CBR6" s="172"/>
      <c r="CBS6" s="172"/>
      <c r="CBT6" s="172"/>
      <c r="CBU6" s="172"/>
      <c r="CBV6" s="172"/>
      <c r="CBW6" s="172"/>
      <c r="CBX6" s="172"/>
      <c r="CBY6" s="172"/>
      <c r="CBZ6" s="172"/>
      <c r="CCA6" s="172"/>
      <c r="CCB6" s="172"/>
      <c r="CCC6" s="172"/>
      <c r="CCD6" s="172"/>
      <c r="CCE6" s="172"/>
      <c r="CCF6" s="172"/>
      <c r="CCG6" s="172"/>
      <c r="CCH6" s="172"/>
      <c r="CCI6" s="172"/>
      <c r="CCJ6" s="172"/>
      <c r="CCK6" s="172"/>
      <c r="CCL6" s="172"/>
      <c r="CCM6" s="172"/>
      <c r="CCN6" s="172"/>
      <c r="CCO6" s="172"/>
      <c r="CCP6" s="172"/>
      <c r="CCQ6" s="172"/>
      <c r="CCR6" s="172"/>
      <c r="CCS6" s="172"/>
      <c r="CCT6" s="172"/>
      <c r="CCU6" s="172"/>
      <c r="CCV6" s="172"/>
      <c r="CCW6" s="172"/>
      <c r="CCX6" s="172"/>
      <c r="CCY6" s="172"/>
      <c r="CCZ6" s="172"/>
      <c r="CDA6" s="172"/>
      <c r="CDB6" s="172"/>
      <c r="CDC6" s="172"/>
      <c r="CDD6" s="172"/>
      <c r="CDE6" s="172"/>
      <c r="CDF6" s="172"/>
      <c r="CDG6" s="172"/>
      <c r="CDH6" s="172"/>
      <c r="CDI6" s="172"/>
      <c r="CDJ6" s="172"/>
      <c r="CDK6" s="172"/>
      <c r="CDL6" s="172"/>
      <c r="CDM6" s="172"/>
      <c r="CDN6" s="172"/>
      <c r="CDO6" s="172"/>
      <c r="CDP6" s="172"/>
      <c r="CDQ6" s="172"/>
      <c r="CDR6" s="172"/>
      <c r="CDS6" s="172"/>
      <c r="CDT6" s="172"/>
      <c r="CDU6" s="172"/>
      <c r="CDV6" s="172"/>
      <c r="CDW6" s="172"/>
      <c r="CDX6" s="172"/>
      <c r="CDY6" s="172"/>
      <c r="CDZ6" s="172"/>
      <c r="CEA6" s="172"/>
      <c r="CEB6" s="172"/>
      <c r="CEC6" s="172"/>
      <c r="CED6" s="172"/>
      <c r="CEE6" s="172"/>
      <c r="CEF6" s="172"/>
      <c r="CEG6" s="172"/>
      <c r="CEH6" s="172"/>
      <c r="CEI6" s="172"/>
      <c r="CEJ6" s="172"/>
      <c r="CEK6" s="172"/>
      <c r="CEL6" s="172"/>
      <c r="CEM6" s="172"/>
      <c r="CEN6" s="172"/>
      <c r="CEO6" s="172"/>
      <c r="CEP6" s="172"/>
      <c r="CEQ6" s="172"/>
      <c r="CER6" s="172"/>
      <c r="CES6" s="172"/>
      <c r="CET6" s="172"/>
      <c r="CEU6" s="172"/>
      <c r="CEV6" s="172"/>
      <c r="CEW6" s="172"/>
      <c r="CEX6" s="172"/>
      <c r="CEY6" s="172"/>
      <c r="CEZ6" s="172"/>
      <c r="CFA6" s="172"/>
      <c r="CFB6" s="172"/>
      <c r="CFC6" s="172"/>
      <c r="CFD6" s="172"/>
      <c r="CFE6" s="172"/>
      <c r="CFF6" s="172"/>
      <c r="CFG6" s="172"/>
      <c r="CFH6" s="172"/>
      <c r="CFI6" s="172"/>
      <c r="CFJ6" s="172"/>
      <c r="CFK6" s="172"/>
      <c r="CFL6" s="172"/>
      <c r="CFM6" s="172"/>
      <c r="CFN6" s="172"/>
      <c r="CFO6" s="172"/>
      <c r="CFP6" s="172"/>
      <c r="CFQ6" s="172"/>
      <c r="CFR6" s="172"/>
      <c r="CFS6" s="172"/>
      <c r="CFT6" s="172"/>
      <c r="CFU6" s="172"/>
      <c r="CFV6" s="172"/>
      <c r="CFW6" s="172"/>
      <c r="CFX6" s="172"/>
      <c r="CFY6" s="172"/>
      <c r="CFZ6" s="172"/>
      <c r="CGA6" s="172"/>
      <c r="CGB6" s="172"/>
      <c r="CGC6" s="172"/>
      <c r="CGD6" s="172"/>
      <c r="CGE6" s="172"/>
      <c r="CGF6" s="172"/>
      <c r="CGG6" s="172"/>
      <c r="CGH6" s="172"/>
      <c r="CGI6" s="172"/>
      <c r="CGJ6" s="172"/>
      <c r="CGK6" s="172"/>
      <c r="CGL6" s="172"/>
      <c r="CGM6" s="172"/>
      <c r="CGN6" s="172"/>
      <c r="CGO6" s="172"/>
      <c r="CGP6" s="172"/>
      <c r="CGQ6" s="172"/>
      <c r="CGR6" s="172"/>
      <c r="CGS6" s="172"/>
      <c r="CGT6" s="172"/>
      <c r="CGU6" s="172"/>
      <c r="CGV6" s="172"/>
      <c r="CGW6" s="172"/>
      <c r="CGX6" s="172"/>
      <c r="CGY6" s="172"/>
      <c r="CGZ6" s="172"/>
      <c r="CHA6" s="172"/>
      <c r="CHB6" s="172"/>
      <c r="CHC6" s="172"/>
      <c r="CHD6" s="172"/>
      <c r="CHE6" s="172"/>
      <c r="CHF6" s="172"/>
      <c r="CHG6" s="172"/>
      <c r="CHH6" s="172"/>
      <c r="CHI6" s="172"/>
      <c r="CHJ6" s="172"/>
      <c r="CHK6" s="172"/>
      <c r="CHL6" s="172"/>
      <c r="CHM6" s="172"/>
      <c r="CHN6" s="172"/>
      <c r="CHO6" s="172"/>
      <c r="CHP6" s="172"/>
      <c r="CHQ6" s="172"/>
      <c r="CHR6" s="172"/>
      <c r="CHS6" s="172"/>
      <c r="CHT6" s="172"/>
      <c r="CHU6" s="172"/>
      <c r="CHV6" s="172"/>
      <c r="CHW6" s="172"/>
      <c r="CHX6" s="172"/>
      <c r="CHY6" s="172"/>
      <c r="CHZ6" s="172"/>
      <c r="CIA6" s="172"/>
      <c r="CIB6" s="172"/>
      <c r="CIC6" s="172"/>
      <c r="CID6" s="172"/>
      <c r="CIE6" s="172"/>
      <c r="CIF6" s="172"/>
      <c r="CIG6" s="172"/>
      <c r="CIH6" s="172"/>
      <c r="CII6" s="172"/>
      <c r="CIJ6" s="172"/>
      <c r="CIK6" s="172"/>
      <c r="CIL6" s="172"/>
      <c r="CIM6" s="172"/>
      <c r="CIN6" s="172"/>
      <c r="CIO6" s="172"/>
      <c r="CIP6" s="172"/>
      <c r="CIQ6" s="172"/>
      <c r="CIR6" s="172"/>
      <c r="CIS6" s="172"/>
      <c r="CIT6" s="172"/>
      <c r="CIU6" s="172"/>
      <c r="CIV6" s="172"/>
      <c r="CIW6" s="172"/>
      <c r="CIX6" s="172"/>
      <c r="CIY6" s="172"/>
      <c r="CIZ6" s="172"/>
      <c r="CJA6" s="172"/>
      <c r="CJB6" s="172"/>
      <c r="CJC6" s="172"/>
      <c r="CJD6" s="172"/>
      <c r="CJE6" s="172"/>
      <c r="CJF6" s="172"/>
      <c r="CJG6" s="172"/>
      <c r="CJH6" s="172"/>
      <c r="CJI6" s="172"/>
      <c r="CJJ6" s="172"/>
      <c r="CJK6" s="172"/>
      <c r="CJL6" s="172"/>
      <c r="CJM6" s="172"/>
      <c r="CJN6" s="172"/>
      <c r="CJO6" s="172"/>
      <c r="CJP6" s="172"/>
      <c r="CJQ6" s="172"/>
      <c r="CJR6" s="172"/>
      <c r="CJS6" s="172"/>
      <c r="CJT6" s="172"/>
      <c r="CJU6" s="172"/>
      <c r="CJV6" s="172"/>
      <c r="CJW6" s="172"/>
      <c r="CJX6" s="172"/>
      <c r="CJY6" s="172"/>
      <c r="CJZ6" s="172"/>
      <c r="CKA6" s="172"/>
      <c r="CKB6" s="172"/>
      <c r="CKC6" s="172"/>
      <c r="CKD6" s="172"/>
      <c r="CKE6" s="172"/>
      <c r="CKF6" s="172"/>
      <c r="CKG6" s="172"/>
      <c r="CKH6" s="172"/>
      <c r="CKI6" s="172"/>
      <c r="CKJ6" s="172"/>
      <c r="CKK6" s="172"/>
      <c r="CKL6" s="172"/>
      <c r="CKM6" s="172"/>
      <c r="CKN6" s="172"/>
      <c r="CKO6" s="172"/>
      <c r="CKP6" s="172"/>
      <c r="CKQ6" s="172"/>
      <c r="CKR6" s="172"/>
      <c r="CKS6" s="172"/>
      <c r="CKT6" s="172"/>
      <c r="CKU6" s="172"/>
      <c r="CKV6" s="172"/>
      <c r="CKW6" s="172"/>
      <c r="CKX6" s="172"/>
      <c r="CKY6" s="172"/>
      <c r="CKZ6" s="172"/>
      <c r="CLA6" s="172"/>
      <c r="CLB6" s="172"/>
      <c r="CLC6" s="172"/>
      <c r="CLD6" s="172"/>
      <c r="CLE6" s="172"/>
      <c r="CLF6" s="172"/>
      <c r="CLG6" s="172"/>
      <c r="CLH6" s="172"/>
      <c r="CLI6" s="172"/>
      <c r="CLJ6" s="172"/>
      <c r="CLK6" s="172"/>
      <c r="CLL6" s="172"/>
      <c r="CLM6" s="172"/>
      <c r="CLN6" s="172"/>
      <c r="CLO6" s="172"/>
      <c r="CLP6" s="172"/>
      <c r="CLQ6" s="172"/>
      <c r="CLR6" s="172"/>
      <c r="CLS6" s="172"/>
      <c r="CLT6" s="172"/>
      <c r="CLU6" s="172"/>
      <c r="CLV6" s="172"/>
      <c r="CLW6" s="172"/>
      <c r="CLX6" s="172"/>
      <c r="CLY6" s="172"/>
      <c r="CLZ6" s="172"/>
      <c r="CMA6" s="172"/>
      <c r="CMB6" s="172"/>
      <c r="CMC6" s="172"/>
      <c r="CMD6" s="172"/>
      <c r="CME6" s="172"/>
      <c r="CMF6" s="172"/>
      <c r="CMG6" s="172"/>
      <c r="CMH6" s="172"/>
      <c r="CMI6" s="172"/>
      <c r="CMJ6" s="172"/>
      <c r="CMK6" s="172"/>
      <c r="CML6" s="172"/>
      <c r="CMM6" s="172"/>
      <c r="CMN6" s="172"/>
      <c r="CMO6" s="172"/>
      <c r="CMP6" s="172"/>
      <c r="CMQ6" s="172"/>
      <c r="CMR6" s="172"/>
      <c r="CMS6" s="172"/>
      <c r="CMT6" s="172"/>
      <c r="CMU6" s="172"/>
      <c r="CMV6" s="172"/>
      <c r="CMW6" s="172"/>
      <c r="CMX6" s="172"/>
      <c r="CMY6" s="172"/>
      <c r="CMZ6" s="172"/>
      <c r="CNA6" s="172"/>
      <c r="CNB6" s="172"/>
      <c r="CNC6" s="172"/>
      <c r="CND6" s="172"/>
      <c r="CNE6" s="172"/>
      <c r="CNF6" s="172"/>
      <c r="CNG6" s="172"/>
      <c r="CNH6" s="172"/>
      <c r="CNI6" s="172"/>
      <c r="CNJ6" s="172"/>
      <c r="CNK6" s="172"/>
      <c r="CNL6" s="172"/>
      <c r="CNM6" s="172"/>
      <c r="CNN6" s="172"/>
      <c r="CNO6" s="172"/>
      <c r="CNP6" s="172"/>
      <c r="CNQ6" s="172"/>
      <c r="CNR6" s="172"/>
      <c r="CNS6" s="172"/>
      <c r="CNT6" s="172"/>
      <c r="CNU6" s="172"/>
      <c r="CNV6" s="172"/>
      <c r="CNW6" s="172"/>
      <c r="CNX6" s="172"/>
      <c r="CNY6" s="172"/>
      <c r="CNZ6" s="172"/>
      <c r="COA6" s="172"/>
      <c r="COB6" s="172"/>
      <c r="COC6" s="172"/>
      <c r="COD6" s="172"/>
      <c r="COE6" s="172"/>
      <c r="COF6" s="172"/>
      <c r="COG6" s="172"/>
      <c r="COH6" s="172"/>
      <c r="COI6" s="172"/>
      <c r="COJ6" s="172"/>
      <c r="COK6" s="172"/>
      <c r="COL6" s="172"/>
      <c r="COM6" s="172"/>
      <c r="CON6" s="172"/>
      <c r="COO6" s="172"/>
      <c r="COP6" s="172"/>
      <c r="COQ6" s="172"/>
      <c r="COR6" s="172"/>
      <c r="COS6" s="172"/>
      <c r="COT6" s="172"/>
      <c r="COU6" s="172"/>
      <c r="COV6" s="172"/>
      <c r="COW6" s="172"/>
      <c r="COX6" s="172"/>
      <c r="COY6" s="172"/>
      <c r="COZ6" s="172"/>
      <c r="CPA6" s="172"/>
      <c r="CPB6" s="172"/>
      <c r="CPC6" s="172"/>
      <c r="CPD6" s="172"/>
      <c r="CPE6" s="172"/>
      <c r="CPF6" s="172"/>
      <c r="CPG6" s="172"/>
      <c r="CPH6" s="172"/>
      <c r="CPI6" s="172"/>
      <c r="CPJ6" s="172"/>
      <c r="CPK6" s="172"/>
      <c r="CPL6" s="172"/>
      <c r="CPM6" s="172"/>
      <c r="CPN6" s="172"/>
      <c r="CPO6" s="172"/>
      <c r="CPP6" s="172"/>
      <c r="CPQ6" s="172"/>
      <c r="CPR6" s="172"/>
      <c r="CPS6" s="172"/>
      <c r="CPT6" s="172"/>
      <c r="CPU6" s="172"/>
      <c r="CPV6" s="172"/>
      <c r="CPW6" s="172"/>
      <c r="CPX6" s="172"/>
      <c r="CPY6" s="172"/>
      <c r="CPZ6" s="172"/>
      <c r="CQA6" s="172"/>
      <c r="CQB6" s="172"/>
      <c r="CQC6" s="172"/>
      <c r="CQD6" s="172"/>
      <c r="CQE6" s="172"/>
      <c r="CQF6" s="172"/>
      <c r="CQG6" s="172"/>
      <c r="CQH6" s="172"/>
      <c r="CQI6" s="172"/>
      <c r="CQJ6" s="172"/>
      <c r="CQK6" s="172"/>
      <c r="CQL6" s="172"/>
      <c r="CQM6" s="172"/>
      <c r="CQN6" s="172"/>
      <c r="CQO6" s="172"/>
      <c r="CQP6" s="172"/>
      <c r="CQQ6" s="172"/>
      <c r="CQR6" s="172"/>
      <c r="CQS6" s="172"/>
      <c r="CQT6" s="172"/>
      <c r="CQU6" s="172"/>
      <c r="CQV6" s="172"/>
      <c r="CQW6" s="172"/>
      <c r="CQX6" s="172"/>
      <c r="CQY6" s="172"/>
      <c r="CQZ6" s="172"/>
      <c r="CRA6" s="172"/>
      <c r="CRB6" s="172"/>
      <c r="CRC6" s="172"/>
      <c r="CRD6" s="172"/>
      <c r="CRE6" s="172"/>
      <c r="CRF6" s="172"/>
      <c r="CRG6" s="172"/>
      <c r="CRH6" s="172"/>
      <c r="CRI6" s="172"/>
      <c r="CRJ6" s="172"/>
      <c r="CRK6" s="172"/>
      <c r="CRL6" s="172"/>
      <c r="CRM6" s="172"/>
      <c r="CRN6" s="172"/>
      <c r="CRO6" s="172"/>
      <c r="CRP6" s="172"/>
      <c r="CRQ6" s="172"/>
      <c r="CRR6" s="172"/>
      <c r="CRS6" s="172"/>
      <c r="CRT6" s="172"/>
      <c r="CRU6" s="172"/>
      <c r="CRV6" s="172"/>
      <c r="CRW6" s="172"/>
      <c r="CRX6" s="172"/>
      <c r="CRY6" s="172"/>
      <c r="CRZ6" s="172"/>
      <c r="CSA6" s="172"/>
      <c r="CSB6" s="172"/>
      <c r="CSC6" s="172"/>
      <c r="CSD6" s="172"/>
      <c r="CSE6" s="172"/>
      <c r="CSF6" s="172"/>
      <c r="CSG6" s="172"/>
      <c r="CSH6" s="172"/>
      <c r="CSI6" s="172"/>
      <c r="CSJ6" s="172"/>
      <c r="CSK6" s="172"/>
      <c r="CSL6" s="172"/>
      <c r="CSM6" s="172"/>
      <c r="CSN6" s="172"/>
      <c r="CSO6" s="172"/>
      <c r="CSP6" s="172"/>
      <c r="CSQ6" s="172"/>
      <c r="CSR6" s="172"/>
      <c r="CSS6" s="172"/>
      <c r="CST6" s="172"/>
      <c r="CSU6" s="172"/>
      <c r="CSV6" s="172"/>
      <c r="CSW6" s="172"/>
      <c r="CSX6" s="172"/>
      <c r="CSY6" s="172"/>
      <c r="CSZ6" s="172"/>
      <c r="CTA6" s="172"/>
      <c r="CTB6" s="172"/>
      <c r="CTC6" s="172"/>
      <c r="CTD6" s="172"/>
      <c r="CTE6" s="172"/>
      <c r="CTF6" s="172"/>
      <c r="CTG6" s="172"/>
      <c r="CTH6" s="172"/>
      <c r="CTI6" s="172"/>
      <c r="CTJ6" s="172"/>
      <c r="CTK6" s="172"/>
      <c r="CTL6" s="172"/>
      <c r="CTM6" s="172"/>
      <c r="CTN6" s="172"/>
      <c r="CTO6" s="172"/>
      <c r="CTP6" s="172"/>
      <c r="CTQ6" s="172"/>
      <c r="CTR6" s="172"/>
      <c r="CTS6" s="172"/>
      <c r="CTT6" s="172"/>
      <c r="CTU6" s="172"/>
      <c r="CTV6" s="172"/>
      <c r="CTW6" s="172"/>
      <c r="CTX6" s="172"/>
      <c r="CTY6" s="172"/>
      <c r="CTZ6" s="172"/>
      <c r="CUA6" s="172"/>
      <c r="CUB6" s="172"/>
      <c r="CUC6" s="172"/>
      <c r="CUD6" s="172"/>
      <c r="CUE6" s="172"/>
      <c r="CUF6" s="172"/>
      <c r="CUG6" s="172"/>
      <c r="CUH6" s="172"/>
      <c r="CUI6" s="172"/>
      <c r="CUJ6" s="172"/>
      <c r="CUK6" s="172"/>
      <c r="CUL6" s="172"/>
      <c r="CUM6" s="172"/>
      <c r="CUN6" s="172"/>
      <c r="CUO6" s="172"/>
      <c r="CUP6" s="172"/>
      <c r="CUQ6" s="172"/>
      <c r="CUR6" s="172"/>
      <c r="CUS6" s="172"/>
      <c r="CUT6" s="172"/>
      <c r="CUU6" s="172"/>
      <c r="CUV6" s="172"/>
      <c r="CUW6" s="172"/>
      <c r="CUX6" s="172"/>
      <c r="CUY6" s="172"/>
      <c r="CUZ6" s="172"/>
      <c r="CVA6" s="172"/>
      <c r="CVB6" s="172"/>
      <c r="CVC6" s="172"/>
      <c r="CVD6" s="172"/>
      <c r="CVE6" s="172"/>
      <c r="CVF6" s="172"/>
      <c r="CVG6" s="172"/>
      <c r="CVH6" s="172"/>
      <c r="CVI6" s="172"/>
      <c r="CVJ6" s="172"/>
      <c r="CVK6" s="172"/>
      <c r="CVL6" s="172"/>
      <c r="CVM6" s="172"/>
      <c r="CVN6" s="172"/>
      <c r="CVO6" s="172"/>
      <c r="CVP6" s="172"/>
      <c r="CVQ6" s="172"/>
      <c r="CVR6" s="172"/>
      <c r="CVS6" s="172"/>
      <c r="CVT6" s="172"/>
      <c r="CVU6" s="172"/>
      <c r="CVV6" s="172"/>
      <c r="CVW6" s="172"/>
      <c r="CVX6" s="172"/>
      <c r="CVY6" s="172"/>
      <c r="CVZ6" s="172"/>
      <c r="CWA6" s="172"/>
      <c r="CWB6" s="172"/>
      <c r="CWC6" s="172"/>
      <c r="CWD6" s="172"/>
      <c r="CWE6" s="172"/>
      <c r="CWF6" s="172"/>
      <c r="CWG6" s="172"/>
      <c r="CWH6" s="172"/>
      <c r="CWI6" s="172"/>
      <c r="CWJ6" s="172"/>
      <c r="CWK6" s="172"/>
      <c r="CWL6" s="172"/>
      <c r="CWM6" s="172"/>
      <c r="CWN6" s="172"/>
      <c r="CWO6" s="172"/>
      <c r="CWP6" s="172"/>
      <c r="CWQ6" s="172"/>
      <c r="CWR6" s="172"/>
      <c r="CWS6" s="172"/>
      <c r="CWT6" s="172"/>
      <c r="CWU6" s="172"/>
      <c r="CWV6" s="172"/>
      <c r="CWW6" s="172"/>
      <c r="CWX6" s="172"/>
      <c r="CWY6" s="172"/>
      <c r="CWZ6" s="172"/>
      <c r="CXA6" s="172"/>
      <c r="CXB6" s="172"/>
      <c r="CXC6" s="172"/>
      <c r="CXD6" s="172"/>
      <c r="CXE6" s="172"/>
      <c r="CXF6" s="172"/>
      <c r="CXG6" s="172"/>
      <c r="CXH6" s="172"/>
      <c r="CXI6" s="172"/>
      <c r="CXJ6" s="172"/>
      <c r="CXK6" s="172"/>
      <c r="CXL6" s="172"/>
      <c r="CXM6" s="172"/>
      <c r="CXN6" s="172"/>
      <c r="CXO6" s="172"/>
      <c r="CXP6" s="172"/>
      <c r="CXQ6" s="172"/>
      <c r="CXR6" s="172"/>
      <c r="CXS6" s="172"/>
      <c r="CXT6" s="172"/>
      <c r="CXU6" s="172"/>
      <c r="CXV6" s="172"/>
      <c r="CXW6" s="172"/>
      <c r="CXX6" s="172"/>
      <c r="CXY6" s="172"/>
      <c r="CXZ6" s="172"/>
      <c r="CYA6" s="172"/>
      <c r="CYB6" s="172"/>
      <c r="CYC6" s="172"/>
      <c r="CYD6" s="172"/>
      <c r="CYE6" s="172"/>
      <c r="CYF6" s="172"/>
      <c r="CYG6" s="172"/>
      <c r="CYH6" s="172"/>
      <c r="CYI6" s="172"/>
      <c r="CYJ6" s="172"/>
      <c r="CYK6" s="172"/>
      <c r="CYL6" s="172"/>
      <c r="CYM6" s="172"/>
      <c r="CYN6" s="172"/>
      <c r="CYO6" s="172"/>
      <c r="CYP6" s="172"/>
      <c r="CYQ6" s="172"/>
      <c r="CYR6" s="172"/>
      <c r="CYS6" s="172"/>
      <c r="CYT6" s="172"/>
      <c r="CYU6" s="172"/>
      <c r="CYV6" s="172"/>
      <c r="CYW6" s="172"/>
      <c r="CYX6" s="172"/>
      <c r="CYY6" s="172"/>
      <c r="CYZ6" s="172"/>
      <c r="CZA6" s="172"/>
      <c r="CZB6" s="172"/>
      <c r="CZC6" s="172"/>
      <c r="CZD6" s="172"/>
      <c r="CZE6" s="172"/>
      <c r="CZF6" s="172"/>
      <c r="CZG6" s="172"/>
      <c r="CZH6" s="172"/>
      <c r="CZI6" s="172"/>
      <c r="CZJ6" s="172"/>
      <c r="CZK6" s="172"/>
      <c r="CZL6" s="172"/>
      <c r="CZM6" s="172"/>
      <c r="CZN6" s="172"/>
      <c r="CZO6" s="172"/>
      <c r="CZP6" s="172"/>
      <c r="CZQ6" s="172"/>
      <c r="CZR6" s="172"/>
      <c r="CZS6" s="172"/>
      <c r="CZT6" s="172"/>
      <c r="CZU6" s="172"/>
      <c r="CZV6" s="172"/>
      <c r="CZW6" s="172"/>
      <c r="CZX6" s="172"/>
      <c r="CZY6" s="172"/>
      <c r="CZZ6" s="172"/>
      <c r="DAA6" s="172"/>
      <c r="DAB6" s="172"/>
      <c r="DAC6" s="172"/>
      <c r="DAD6" s="172"/>
      <c r="DAE6" s="172"/>
      <c r="DAF6" s="172"/>
      <c r="DAG6" s="172"/>
      <c r="DAH6" s="172"/>
      <c r="DAI6" s="172"/>
      <c r="DAJ6" s="172"/>
      <c r="DAK6" s="172"/>
      <c r="DAL6" s="172"/>
      <c r="DAM6" s="172"/>
      <c r="DAN6" s="172"/>
      <c r="DAO6" s="172"/>
      <c r="DAP6" s="172"/>
      <c r="DAQ6" s="172"/>
      <c r="DAR6" s="172"/>
      <c r="DAS6" s="172"/>
      <c r="DAT6" s="172"/>
      <c r="DAU6" s="172"/>
      <c r="DAV6" s="172"/>
      <c r="DAW6" s="172"/>
      <c r="DAX6" s="172"/>
      <c r="DAY6" s="172"/>
      <c r="DAZ6" s="172"/>
      <c r="DBA6" s="172"/>
      <c r="DBB6" s="172"/>
      <c r="DBC6" s="172"/>
      <c r="DBD6" s="172"/>
      <c r="DBE6" s="172"/>
      <c r="DBF6" s="172"/>
      <c r="DBG6" s="172"/>
      <c r="DBH6" s="172"/>
      <c r="DBI6" s="172"/>
      <c r="DBJ6" s="172"/>
      <c r="DBK6" s="172"/>
      <c r="DBL6" s="172"/>
      <c r="DBM6" s="172"/>
      <c r="DBN6" s="172"/>
      <c r="DBO6" s="172"/>
      <c r="DBP6" s="172"/>
      <c r="DBQ6" s="172"/>
      <c r="DBR6" s="172"/>
      <c r="DBS6" s="172"/>
      <c r="DBT6" s="172"/>
      <c r="DBU6" s="172"/>
      <c r="DBV6" s="172"/>
      <c r="DBW6" s="172"/>
      <c r="DBX6" s="172"/>
      <c r="DBY6" s="172"/>
      <c r="DBZ6" s="172"/>
      <c r="DCA6" s="172"/>
      <c r="DCB6" s="172"/>
      <c r="DCC6" s="172"/>
      <c r="DCD6" s="172"/>
      <c r="DCE6" s="172"/>
      <c r="DCF6" s="172"/>
      <c r="DCG6" s="172"/>
      <c r="DCH6" s="172"/>
      <c r="DCI6" s="172"/>
      <c r="DCJ6" s="172"/>
      <c r="DCK6" s="172"/>
      <c r="DCL6" s="172"/>
      <c r="DCM6" s="172"/>
      <c r="DCN6" s="172"/>
      <c r="DCO6" s="172"/>
      <c r="DCP6" s="172"/>
      <c r="DCQ6" s="172"/>
      <c r="DCR6" s="172"/>
      <c r="DCS6" s="172"/>
      <c r="DCT6" s="172"/>
      <c r="DCU6" s="172"/>
      <c r="DCV6" s="172"/>
      <c r="DCW6" s="172"/>
      <c r="DCX6" s="172"/>
      <c r="DCY6" s="172"/>
      <c r="DCZ6" s="172"/>
      <c r="DDA6" s="172"/>
      <c r="DDB6" s="172"/>
      <c r="DDC6" s="172"/>
      <c r="DDD6" s="172"/>
      <c r="DDE6" s="172"/>
      <c r="DDF6" s="172"/>
      <c r="DDG6" s="172"/>
      <c r="DDH6" s="172"/>
      <c r="DDI6" s="172"/>
      <c r="DDJ6" s="172"/>
      <c r="DDK6" s="172"/>
      <c r="DDL6" s="172"/>
      <c r="DDM6" s="172"/>
      <c r="DDN6" s="172"/>
      <c r="DDO6" s="172"/>
      <c r="DDP6" s="172"/>
      <c r="DDQ6" s="172"/>
      <c r="DDR6" s="172"/>
      <c r="DDS6" s="172"/>
      <c r="DDT6" s="172"/>
      <c r="DDU6" s="172"/>
      <c r="DDV6" s="172"/>
      <c r="DDW6" s="172"/>
      <c r="DDX6" s="172"/>
      <c r="DDY6" s="172"/>
      <c r="DDZ6" s="172"/>
      <c r="DEA6" s="172"/>
      <c r="DEB6" s="172"/>
      <c r="DEC6" s="172"/>
      <c r="DED6" s="172"/>
      <c r="DEE6" s="172"/>
      <c r="DEF6" s="172"/>
      <c r="DEG6" s="172"/>
      <c r="DEH6" s="172"/>
      <c r="DEI6" s="172"/>
      <c r="DEJ6" s="172"/>
      <c r="DEK6" s="172"/>
      <c r="DEL6" s="172"/>
      <c r="DEM6" s="172"/>
      <c r="DEN6" s="172"/>
      <c r="DEO6" s="172"/>
      <c r="DEP6" s="172"/>
      <c r="DEQ6" s="172"/>
      <c r="DER6" s="172"/>
      <c r="DES6" s="172"/>
      <c r="DET6" s="172"/>
      <c r="DEU6" s="172"/>
      <c r="DEV6" s="172"/>
      <c r="DEW6" s="172"/>
      <c r="DEX6" s="172"/>
      <c r="DEY6" s="172"/>
      <c r="DEZ6" s="172"/>
      <c r="DFA6" s="172"/>
      <c r="DFB6" s="172"/>
      <c r="DFC6" s="172"/>
      <c r="DFD6" s="172"/>
      <c r="DFE6" s="172"/>
      <c r="DFF6" s="172"/>
      <c r="DFG6" s="172"/>
      <c r="DFH6" s="172"/>
      <c r="DFI6" s="172"/>
      <c r="DFJ6" s="172"/>
      <c r="DFK6" s="172"/>
      <c r="DFL6" s="172"/>
      <c r="DFM6" s="172"/>
      <c r="DFN6" s="172"/>
      <c r="DFO6" s="172"/>
      <c r="DFP6" s="172"/>
      <c r="DFQ6" s="172"/>
      <c r="DFR6" s="172"/>
      <c r="DFS6" s="172"/>
      <c r="DFT6" s="172"/>
      <c r="DFU6" s="172"/>
      <c r="DFV6" s="172"/>
      <c r="DFW6" s="172"/>
      <c r="DFX6" s="172"/>
      <c r="DFY6" s="172"/>
      <c r="DFZ6" s="172"/>
      <c r="DGA6" s="172"/>
      <c r="DGB6" s="172"/>
      <c r="DGC6" s="172"/>
      <c r="DGD6" s="172"/>
      <c r="DGE6" s="172"/>
      <c r="DGF6" s="172"/>
      <c r="DGG6" s="172"/>
      <c r="DGH6" s="172"/>
      <c r="DGI6" s="172"/>
      <c r="DGJ6" s="172"/>
      <c r="DGK6" s="172"/>
      <c r="DGL6" s="172"/>
      <c r="DGM6" s="172"/>
      <c r="DGN6" s="172"/>
      <c r="DGO6" s="172"/>
      <c r="DGP6" s="172"/>
      <c r="DGQ6" s="172"/>
      <c r="DGR6" s="172"/>
      <c r="DGS6" s="172"/>
      <c r="DGT6" s="172"/>
      <c r="DGU6" s="172"/>
      <c r="DGV6" s="172"/>
      <c r="DGW6" s="172"/>
      <c r="DGX6" s="172"/>
      <c r="DGY6" s="172"/>
      <c r="DGZ6" s="172"/>
      <c r="DHA6" s="172"/>
      <c r="DHB6" s="172"/>
      <c r="DHC6" s="172"/>
      <c r="DHD6" s="172"/>
      <c r="DHE6" s="172"/>
      <c r="DHF6" s="172"/>
      <c r="DHG6" s="172"/>
      <c r="DHH6" s="172"/>
      <c r="DHI6" s="172"/>
      <c r="DHJ6" s="172"/>
      <c r="DHK6" s="172"/>
      <c r="DHL6" s="172"/>
      <c r="DHM6" s="172"/>
      <c r="DHN6" s="172"/>
      <c r="DHO6" s="172"/>
      <c r="DHP6" s="172"/>
      <c r="DHQ6" s="172"/>
      <c r="DHR6" s="172"/>
      <c r="DHS6" s="172"/>
      <c r="DHT6" s="172"/>
      <c r="DHU6" s="172"/>
      <c r="DHV6" s="172"/>
      <c r="DHW6" s="172"/>
      <c r="DHX6" s="172"/>
      <c r="DHY6" s="172"/>
      <c r="DHZ6" s="172"/>
      <c r="DIA6" s="172"/>
      <c r="DIB6" s="172"/>
      <c r="DIC6" s="172"/>
      <c r="DID6" s="172"/>
      <c r="DIE6" s="172"/>
      <c r="DIF6" s="172"/>
      <c r="DIG6" s="172"/>
      <c r="DIH6" s="172"/>
      <c r="DII6" s="172"/>
      <c r="DIJ6" s="172"/>
      <c r="DIK6" s="172"/>
      <c r="DIL6" s="172"/>
      <c r="DIM6" s="172"/>
      <c r="DIN6" s="172"/>
      <c r="DIO6" s="172"/>
      <c r="DIP6" s="172"/>
      <c r="DIQ6" s="172"/>
      <c r="DIR6" s="172"/>
      <c r="DIS6" s="172"/>
      <c r="DIT6" s="172"/>
      <c r="DIU6" s="172"/>
      <c r="DIV6" s="172"/>
      <c r="DIW6" s="172"/>
      <c r="DIX6" s="172"/>
      <c r="DIY6" s="172"/>
      <c r="DIZ6" s="172"/>
      <c r="DJA6" s="172"/>
      <c r="DJB6" s="172"/>
      <c r="DJC6" s="172"/>
      <c r="DJD6" s="172"/>
      <c r="DJE6" s="172"/>
      <c r="DJF6" s="172"/>
      <c r="DJG6" s="172"/>
      <c r="DJH6" s="172"/>
      <c r="DJI6" s="172"/>
      <c r="DJJ6" s="172"/>
      <c r="DJK6" s="172"/>
      <c r="DJL6" s="172"/>
      <c r="DJM6" s="172"/>
      <c r="DJN6" s="172"/>
      <c r="DJO6" s="172"/>
      <c r="DJP6" s="172"/>
      <c r="DJQ6" s="172"/>
      <c r="DJR6" s="172"/>
      <c r="DJS6" s="172"/>
      <c r="DJT6" s="172"/>
      <c r="DJU6" s="172"/>
      <c r="DJV6" s="172"/>
      <c r="DJW6" s="172"/>
      <c r="DJX6" s="172"/>
      <c r="DJY6" s="172"/>
      <c r="DJZ6" s="172"/>
      <c r="DKA6" s="172"/>
      <c r="DKB6" s="172"/>
      <c r="DKC6" s="172"/>
      <c r="DKD6" s="172"/>
      <c r="DKE6" s="172"/>
      <c r="DKF6" s="172"/>
      <c r="DKG6" s="172"/>
      <c r="DKH6" s="172"/>
      <c r="DKI6" s="172"/>
      <c r="DKJ6" s="172"/>
      <c r="DKK6" s="172"/>
      <c r="DKL6" s="172"/>
      <c r="DKM6" s="172"/>
      <c r="DKN6" s="172"/>
      <c r="DKO6" s="172"/>
      <c r="DKP6" s="172"/>
      <c r="DKQ6" s="172"/>
      <c r="DKR6" s="172"/>
      <c r="DKS6" s="172"/>
      <c r="DKT6" s="172"/>
      <c r="DKU6" s="172"/>
      <c r="DKV6" s="172"/>
      <c r="DKW6" s="172"/>
      <c r="DKX6" s="172"/>
      <c r="DKY6" s="172"/>
      <c r="DKZ6" s="172"/>
      <c r="DLA6" s="172"/>
      <c r="DLB6" s="172"/>
      <c r="DLC6" s="172"/>
      <c r="DLD6" s="172"/>
      <c r="DLE6" s="172"/>
      <c r="DLF6" s="172"/>
      <c r="DLG6" s="172"/>
      <c r="DLH6" s="172"/>
      <c r="DLI6" s="172"/>
      <c r="DLJ6" s="172"/>
      <c r="DLK6" s="172"/>
      <c r="DLL6" s="172"/>
      <c r="DLM6" s="172"/>
      <c r="DLN6" s="172"/>
      <c r="DLO6" s="172"/>
      <c r="DLP6" s="172"/>
      <c r="DLQ6" s="172"/>
      <c r="DLR6" s="172"/>
      <c r="DLS6" s="172"/>
      <c r="DLT6" s="172"/>
      <c r="DLU6" s="172"/>
      <c r="DLV6" s="172"/>
      <c r="DLW6" s="172"/>
      <c r="DLX6" s="172"/>
      <c r="DLY6" s="172"/>
      <c r="DLZ6" s="172"/>
      <c r="DMA6" s="172"/>
      <c r="DMB6" s="172"/>
      <c r="DMC6" s="172"/>
      <c r="DMD6" s="172"/>
      <c r="DME6" s="172"/>
      <c r="DMF6" s="172"/>
      <c r="DMG6" s="172"/>
      <c r="DMH6" s="172"/>
      <c r="DMI6" s="172"/>
      <c r="DMJ6" s="172"/>
      <c r="DMK6" s="172"/>
      <c r="DML6" s="172"/>
      <c r="DMM6" s="172"/>
      <c r="DMN6" s="172"/>
      <c r="DMO6" s="172"/>
      <c r="DMP6" s="172"/>
      <c r="DMQ6" s="172"/>
      <c r="DMR6" s="172"/>
      <c r="DMS6" s="172"/>
      <c r="DMT6" s="172"/>
      <c r="DMU6" s="172"/>
      <c r="DMV6" s="172"/>
      <c r="DMW6" s="172"/>
      <c r="DMX6" s="172"/>
      <c r="DMY6" s="172"/>
      <c r="DMZ6" s="172"/>
      <c r="DNA6" s="172"/>
      <c r="DNB6" s="172"/>
      <c r="DNC6" s="172"/>
      <c r="DND6" s="172"/>
      <c r="DNE6" s="172"/>
      <c r="DNF6" s="172"/>
      <c r="DNG6" s="172"/>
      <c r="DNH6" s="172"/>
      <c r="DNI6" s="172"/>
      <c r="DNJ6" s="172"/>
      <c r="DNK6" s="172"/>
      <c r="DNL6" s="172"/>
      <c r="DNM6" s="172"/>
      <c r="DNN6" s="172"/>
      <c r="DNO6" s="172"/>
      <c r="DNP6" s="172"/>
      <c r="DNQ6" s="172"/>
      <c r="DNR6" s="172"/>
      <c r="DNS6" s="172"/>
      <c r="DNT6" s="172"/>
      <c r="DNU6" s="172"/>
      <c r="DNV6" s="172"/>
      <c r="DNW6" s="172"/>
      <c r="DNX6" s="172"/>
      <c r="DNY6" s="172"/>
      <c r="DNZ6" s="172"/>
      <c r="DOA6" s="172"/>
      <c r="DOB6" s="172"/>
      <c r="DOC6" s="172"/>
      <c r="DOD6" s="172"/>
      <c r="DOE6" s="172"/>
      <c r="DOF6" s="172"/>
      <c r="DOG6" s="172"/>
      <c r="DOH6" s="172"/>
      <c r="DOI6" s="172"/>
      <c r="DOJ6" s="172"/>
      <c r="DOK6" s="172"/>
      <c r="DOL6" s="172"/>
      <c r="DOM6" s="172"/>
      <c r="DON6" s="172"/>
      <c r="DOO6" s="172"/>
      <c r="DOP6" s="172"/>
      <c r="DOQ6" s="172"/>
      <c r="DOR6" s="172"/>
      <c r="DOS6" s="172"/>
      <c r="DOT6" s="172"/>
      <c r="DOU6" s="172"/>
      <c r="DOV6" s="172"/>
      <c r="DOW6" s="172"/>
      <c r="DOX6" s="172"/>
      <c r="DOY6" s="172"/>
      <c r="DOZ6" s="172"/>
      <c r="DPA6" s="172"/>
      <c r="DPB6" s="172"/>
      <c r="DPC6" s="172"/>
      <c r="DPD6" s="172"/>
      <c r="DPE6" s="172"/>
      <c r="DPF6" s="172"/>
      <c r="DPG6" s="172"/>
      <c r="DPH6" s="172"/>
      <c r="DPI6" s="172"/>
      <c r="DPJ6" s="172"/>
      <c r="DPK6" s="172"/>
      <c r="DPL6" s="172"/>
      <c r="DPM6" s="172"/>
      <c r="DPN6" s="172"/>
      <c r="DPO6" s="172"/>
      <c r="DPP6" s="172"/>
      <c r="DPQ6" s="172"/>
      <c r="DPR6" s="172"/>
      <c r="DPS6" s="172"/>
      <c r="DPT6" s="172"/>
      <c r="DPU6" s="172"/>
      <c r="DPV6" s="172"/>
      <c r="DPW6" s="172"/>
      <c r="DPX6" s="172"/>
      <c r="DPY6" s="172"/>
      <c r="DPZ6" s="172"/>
      <c r="DQA6" s="172"/>
      <c r="DQB6" s="172"/>
      <c r="DQC6" s="172"/>
      <c r="DQD6" s="172"/>
      <c r="DQE6" s="172"/>
      <c r="DQF6" s="172"/>
      <c r="DQG6" s="172"/>
      <c r="DQH6" s="172"/>
      <c r="DQI6" s="172"/>
      <c r="DQJ6" s="172"/>
      <c r="DQK6" s="172"/>
      <c r="DQL6" s="172"/>
      <c r="DQM6" s="172"/>
      <c r="DQN6" s="172"/>
      <c r="DQO6" s="172"/>
      <c r="DQP6" s="172"/>
      <c r="DQQ6" s="172"/>
      <c r="DQR6" s="172"/>
      <c r="DQS6" s="172"/>
      <c r="DQT6" s="172"/>
      <c r="DQU6" s="172"/>
      <c r="DQV6" s="172"/>
      <c r="DQW6" s="172"/>
      <c r="DQX6" s="172"/>
      <c r="DQY6" s="172"/>
      <c r="DQZ6" s="172"/>
      <c r="DRA6" s="172"/>
      <c r="DRB6" s="172"/>
      <c r="DRC6" s="172"/>
      <c r="DRD6" s="172"/>
      <c r="DRE6" s="172"/>
      <c r="DRF6" s="172"/>
      <c r="DRG6" s="172"/>
      <c r="DRH6" s="172"/>
      <c r="DRI6" s="172"/>
      <c r="DRJ6" s="172"/>
      <c r="DRK6" s="172"/>
      <c r="DRL6" s="172"/>
      <c r="DRM6" s="172"/>
      <c r="DRN6" s="172"/>
      <c r="DRO6" s="172"/>
      <c r="DRP6" s="172"/>
      <c r="DRQ6" s="172"/>
      <c r="DRR6" s="172"/>
      <c r="DRS6" s="172"/>
      <c r="DRT6" s="172"/>
      <c r="DRU6" s="172"/>
      <c r="DRV6" s="172"/>
      <c r="DRW6" s="172"/>
      <c r="DRX6" s="172"/>
      <c r="DRY6" s="172"/>
      <c r="DRZ6" s="172"/>
      <c r="DSA6" s="172"/>
      <c r="DSB6" s="172"/>
      <c r="DSC6" s="172"/>
      <c r="DSD6" s="172"/>
      <c r="DSE6" s="172"/>
      <c r="DSF6" s="172"/>
      <c r="DSG6" s="172"/>
      <c r="DSH6" s="172"/>
      <c r="DSI6" s="172"/>
      <c r="DSJ6" s="172"/>
      <c r="DSK6" s="172"/>
      <c r="DSL6" s="172"/>
      <c r="DSM6" s="172"/>
      <c r="DSN6" s="172"/>
      <c r="DSO6" s="172"/>
      <c r="DSP6" s="172"/>
      <c r="DSQ6" s="172"/>
      <c r="DSR6" s="172"/>
      <c r="DSS6" s="172"/>
      <c r="DST6" s="172"/>
      <c r="DSU6" s="172"/>
      <c r="DSV6" s="172"/>
      <c r="DSW6" s="172"/>
      <c r="DSX6" s="172"/>
      <c r="DSY6" s="172"/>
      <c r="DSZ6" s="172"/>
      <c r="DTA6" s="172"/>
      <c r="DTB6" s="172"/>
      <c r="DTC6" s="172"/>
      <c r="DTD6" s="172"/>
      <c r="DTE6" s="172"/>
      <c r="DTF6" s="172"/>
      <c r="DTG6" s="172"/>
      <c r="DTH6" s="172"/>
      <c r="DTI6" s="172"/>
      <c r="DTJ6" s="172"/>
      <c r="DTK6" s="172"/>
      <c r="DTL6" s="172"/>
      <c r="DTM6" s="172"/>
      <c r="DTN6" s="172"/>
      <c r="DTO6" s="172"/>
      <c r="DTP6" s="172"/>
      <c r="DTQ6" s="172"/>
      <c r="DTR6" s="172"/>
      <c r="DTS6" s="172"/>
      <c r="DTT6" s="172"/>
      <c r="DTU6" s="172"/>
      <c r="DTV6" s="172"/>
      <c r="DTW6" s="172"/>
      <c r="DTX6" s="172"/>
      <c r="DTY6" s="172"/>
      <c r="DTZ6" s="172"/>
      <c r="DUA6" s="172"/>
      <c r="DUB6" s="172"/>
      <c r="DUC6" s="172"/>
      <c r="DUD6" s="172"/>
      <c r="DUE6" s="172"/>
      <c r="DUF6" s="172"/>
      <c r="DUG6" s="172"/>
      <c r="DUH6" s="172"/>
      <c r="DUI6" s="172"/>
      <c r="DUJ6" s="172"/>
      <c r="DUK6" s="172"/>
      <c r="DUL6" s="172"/>
      <c r="DUM6" s="172"/>
      <c r="DUN6" s="172"/>
      <c r="DUO6" s="172"/>
      <c r="DUP6" s="172"/>
      <c r="DUQ6" s="172"/>
      <c r="DUR6" s="172"/>
      <c r="DUS6" s="172"/>
      <c r="DUT6" s="172"/>
      <c r="DUU6" s="172"/>
      <c r="DUV6" s="172"/>
      <c r="DUW6" s="172"/>
      <c r="DUX6" s="172"/>
      <c r="DUY6" s="172"/>
      <c r="DUZ6" s="172"/>
      <c r="DVA6" s="172"/>
      <c r="DVB6" s="172"/>
      <c r="DVC6" s="172"/>
      <c r="DVD6" s="172"/>
      <c r="DVE6" s="172"/>
      <c r="DVF6" s="172"/>
      <c r="DVG6" s="172"/>
      <c r="DVH6" s="172"/>
      <c r="DVI6" s="172"/>
      <c r="DVJ6" s="172"/>
      <c r="DVK6" s="172"/>
      <c r="DVL6" s="172"/>
      <c r="DVM6" s="172"/>
      <c r="DVN6" s="172"/>
      <c r="DVO6" s="172"/>
      <c r="DVP6" s="172"/>
      <c r="DVQ6" s="172"/>
      <c r="DVR6" s="172"/>
      <c r="DVS6" s="172"/>
      <c r="DVT6" s="172"/>
      <c r="DVU6" s="172"/>
      <c r="DVV6" s="172"/>
      <c r="DVW6" s="172"/>
      <c r="DVX6" s="172"/>
      <c r="DVY6" s="172"/>
      <c r="DVZ6" s="172"/>
      <c r="DWA6" s="172"/>
      <c r="DWB6" s="172"/>
      <c r="DWC6" s="172"/>
      <c r="DWD6" s="172"/>
      <c r="DWE6" s="172"/>
      <c r="DWF6" s="172"/>
      <c r="DWG6" s="172"/>
      <c r="DWH6" s="172"/>
      <c r="DWI6" s="172"/>
      <c r="DWJ6" s="172"/>
      <c r="DWK6" s="172"/>
      <c r="DWL6" s="172"/>
      <c r="DWM6" s="172"/>
      <c r="DWN6" s="172"/>
      <c r="DWO6" s="172"/>
      <c r="DWP6" s="172"/>
      <c r="DWQ6" s="172"/>
      <c r="DWR6" s="172"/>
      <c r="DWS6" s="172"/>
      <c r="DWT6" s="172"/>
      <c r="DWU6" s="172"/>
      <c r="DWV6" s="172"/>
      <c r="DWW6" s="172"/>
      <c r="DWX6" s="172"/>
      <c r="DWY6" s="172"/>
      <c r="DWZ6" s="172"/>
      <c r="DXA6" s="172"/>
      <c r="DXB6" s="172"/>
      <c r="DXC6" s="172"/>
      <c r="DXD6" s="172"/>
      <c r="DXE6" s="172"/>
      <c r="DXF6" s="172"/>
      <c r="DXG6" s="172"/>
      <c r="DXH6" s="172"/>
      <c r="DXI6" s="172"/>
      <c r="DXJ6" s="172"/>
      <c r="DXK6" s="172"/>
      <c r="DXL6" s="172"/>
      <c r="DXM6" s="172"/>
      <c r="DXN6" s="172"/>
      <c r="DXO6" s="172"/>
      <c r="DXP6" s="172"/>
      <c r="DXQ6" s="172"/>
      <c r="DXR6" s="172"/>
      <c r="DXS6" s="172"/>
      <c r="DXT6" s="172"/>
      <c r="DXU6" s="172"/>
      <c r="DXV6" s="172"/>
      <c r="DXW6" s="172"/>
      <c r="DXX6" s="172"/>
      <c r="DXY6" s="172"/>
      <c r="DXZ6" s="172"/>
      <c r="DYA6" s="172"/>
      <c r="DYB6" s="172"/>
      <c r="DYC6" s="172"/>
      <c r="DYD6" s="172"/>
      <c r="DYE6" s="172"/>
      <c r="DYF6" s="172"/>
      <c r="DYG6" s="172"/>
      <c r="DYH6" s="172"/>
      <c r="DYI6" s="172"/>
      <c r="DYJ6" s="172"/>
      <c r="DYK6" s="172"/>
      <c r="DYL6" s="172"/>
      <c r="DYM6" s="172"/>
      <c r="DYN6" s="172"/>
      <c r="DYO6" s="172"/>
      <c r="DYP6" s="172"/>
      <c r="DYQ6" s="172"/>
      <c r="DYR6" s="172"/>
      <c r="DYS6" s="172"/>
      <c r="DYT6" s="172"/>
      <c r="DYU6" s="172"/>
      <c r="DYV6" s="172"/>
      <c r="DYW6" s="172"/>
      <c r="DYX6" s="172"/>
      <c r="DYY6" s="172"/>
      <c r="DYZ6" s="172"/>
      <c r="DZA6" s="172"/>
      <c r="DZB6" s="172"/>
      <c r="DZC6" s="172"/>
      <c r="DZD6" s="172"/>
      <c r="DZE6" s="172"/>
      <c r="DZF6" s="172"/>
      <c r="DZG6" s="172"/>
      <c r="DZH6" s="172"/>
      <c r="DZI6" s="172"/>
      <c r="DZJ6" s="172"/>
      <c r="DZK6" s="172"/>
      <c r="DZL6" s="172"/>
      <c r="DZM6" s="172"/>
      <c r="DZN6" s="172"/>
      <c r="DZO6" s="172"/>
      <c r="DZP6" s="172"/>
      <c r="DZQ6" s="172"/>
      <c r="DZR6" s="172"/>
      <c r="DZS6" s="172"/>
      <c r="DZT6" s="172"/>
      <c r="DZU6" s="172"/>
      <c r="DZV6" s="172"/>
      <c r="DZW6" s="172"/>
      <c r="DZX6" s="172"/>
      <c r="DZY6" s="172"/>
      <c r="DZZ6" s="172"/>
      <c r="EAA6" s="172"/>
      <c r="EAB6" s="172"/>
      <c r="EAC6" s="172"/>
      <c r="EAD6" s="172"/>
      <c r="EAE6" s="172"/>
      <c r="EAF6" s="172"/>
      <c r="EAG6" s="172"/>
      <c r="EAH6" s="172"/>
      <c r="EAI6" s="172"/>
      <c r="EAJ6" s="172"/>
      <c r="EAK6" s="172"/>
      <c r="EAL6" s="172"/>
      <c r="EAM6" s="172"/>
      <c r="EAN6" s="172"/>
      <c r="EAO6" s="172"/>
      <c r="EAP6" s="172"/>
      <c r="EAQ6" s="172"/>
      <c r="EAR6" s="172"/>
      <c r="EAS6" s="172"/>
      <c r="EAT6" s="172"/>
      <c r="EAU6" s="172"/>
      <c r="EAV6" s="172"/>
      <c r="EAW6" s="172"/>
      <c r="EAX6" s="172"/>
      <c r="EAY6" s="172"/>
      <c r="EAZ6" s="172"/>
      <c r="EBA6" s="172"/>
      <c r="EBB6" s="172"/>
      <c r="EBC6" s="172"/>
      <c r="EBD6" s="172"/>
      <c r="EBE6" s="172"/>
      <c r="EBF6" s="172"/>
      <c r="EBG6" s="172"/>
      <c r="EBH6" s="172"/>
      <c r="EBI6" s="172"/>
      <c r="EBJ6" s="172"/>
      <c r="EBK6" s="172"/>
      <c r="EBL6" s="172"/>
      <c r="EBM6" s="172"/>
      <c r="EBN6" s="172"/>
      <c r="EBO6" s="172"/>
      <c r="EBP6" s="172"/>
      <c r="EBQ6" s="172"/>
      <c r="EBR6" s="172"/>
      <c r="EBS6" s="172"/>
      <c r="EBT6" s="172"/>
      <c r="EBU6" s="172"/>
      <c r="EBV6" s="172"/>
      <c r="EBW6" s="172"/>
      <c r="EBX6" s="172"/>
      <c r="EBY6" s="172"/>
      <c r="EBZ6" s="172"/>
      <c r="ECA6" s="172"/>
      <c r="ECB6" s="172"/>
      <c r="ECC6" s="172"/>
      <c r="ECD6" s="172"/>
      <c r="ECE6" s="172"/>
      <c r="ECF6" s="172"/>
      <c r="ECG6" s="172"/>
      <c r="ECH6" s="172"/>
      <c r="ECI6" s="172"/>
      <c r="ECJ6" s="172"/>
      <c r="ECK6" s="172"/>
      <c r="ECL6" s="172"/>
      <c r="ECM6" s="172"/>
      <c r="ECN6" s="172"/>
      <c r="ECO6" s="172"/>
      <c r="ECP6" s="172"/>
      <c r="ECQ6" s="172"/>
      <c r="ECR6" s="172"/>
      <c r="ECS6" s="172"/>
      <c r="ECT6" s="172"/>
      <c r="ECU6" s="172"/>
      <c r="ECV6" s="172"/>
      <c r="ECW6" s="172"/>
      <c r="ECX6" s="172"/>
      <c r="ECY6" s="172"/>
      <c r="ECZ6" s="172"/>
      <c r="EDA6" s="172"/>
      <c r="EDB6" s="172"/>
      <c r="EDC6" s="172"/>
      <c r="EDD6" s="172"/>
      <c r="EDE6" s="172"/>
      <c r="EDF6" s="172"/>
      <c r="EDG6" s="172"/>
      <c r="EDH6" s="172"/>
      <c r="EDI6" s="172"/>
      <c r="EDJ6" s="172"/>
      <c r="EDK6" s="172"/>
      <c r="EDL6" s="172"/>
      <c r="EDM6" s="172"/>
      <c r="EDN6" s="172"/>
      <c r="EDO6" s="172"/>
      <c r="EDP6" s="172"/>
      <c r="EDQ6" s="172"/>
      <c r="EDR6" s="172"/>
      <c r="EDS6" s="172"/>
      <c r="EDT6" s="172"/>
      <c r="EDU6" s="172"/>
      <c r="EDV6" s="172"/>
      <c r="EDW6" s="172"/>
      <c r="EDX6" s="172"/>
      <c r="EDY6" s="172"/>
      <c r="EDZ6" s="172"/>
      <c r="EEA6" s="172"/>
      <c r="EEB6" s="172"/>
      <c r="EEC6" s="172"/>
      <c r="EED6" s="172"/>
      <c r="EEE6" s="172"/>
      <c r="EEF6" s="172"/>
      <c r="EEG6" s="172"/>
      <c r="EEH6" s="172"/>
      <c r="EEI6" s="172"/>
      <c r="EEJ6" s="172"/>
      <c r="EEK6" s="172"/>
      <c r="EEL6" s="172"/>
      <c r="EEM6" s="172"/>
      <c r="EEN6" s="172"/>
      <c r="EEO6" s="172"/>
      <c r="EEP6" s="172"/>
      <c r="EEQ6" s="172"/>
      <c r="EER6" s="172"/>
      <c r="EES6" s="172"/>
      <c r="EET6" s="172"/>
      <c r="EEU6" s="172"/>
      <c r="EEV6" s="172"/>
      <c r="EEW6" s="172"/>
      <c r="EEX6" s="172"/>
      <c r="EEY6" s="172"/>
      <c r="EEZ6" s="172"/>
      <c r="EFA6" s="172"/>
      <c r="EFB6" s="172"/>
      <c r="EFC6" s="172"/>
      <c r="EFD6" s="172"/>
      <c r="EFE6" s="172"/>
      <c r="EFF6" s="172"/>
      <c r="EFG6" s="172"/>
      <c r="EFH6" s="172"/>
      <c r="EFI6" s="172"/>
      <c r="EFJ6" s="172"/>
      <c r="EFK6" s="172"/>
      <c r="EFL6" s="172"/>
      <c r="EFM6" s="172"/>
      <c r="EFN6" s="172"/>
      <c r="EFO6" s="172"/>
      <c r="EFP6" s="172"/>
      <c r="EFQ6" s="172"/>
      <c r="EFR6" s="172"/>
      <c r="EFS6" s="172"/>
      <c r="EFT6" s="172"/>
      <c r="EFU6" s="172"/>
      <c r="EFV6" s="172"/>
      <c r="EFW6" s="172"/>
      <c r="EFX6" s="172"/>
      <c r="EFY6" s="172"/>
      <c r="EFZ6" s="172"/>
      <c r="EGA6" s="172"/>
      <c r="EGB6" s="172"/>
      <c r="EGC6" s="172"/>
      <c r="EGD6" s="172"/>
      <c r="EGE6" s="172"/>
      <c r="EGF6" s="172"/>
      <c r="EGG6" s="172"/>
      <c r="EGH6" s="172"/>
      <c r="EGI6" s="172"/>
      <c r="EGJ6" s="172"/>
      <c r="EGK6" s="172"/>
      <c r="EGL6" s="172"/>
      <c r="EGM6" s="172"/>
      <c r="EGN6" s="172"/>
      <c r="EGO6" s="172"/>
      <c r="EGP6" s="172"/>
      <c r="EGQ6" s="172"/>
      <c r="EGR6" s="172"/>
      <c r="EGS6" s="172"/>
      <c r="EGT6" s="172"/>
      <c r="EGU6" s="172"/>
      <c r="EGV6" s="172"/>
      <c r="EGW6" s="172"/>
      <c r="EGX6" s="172"/>
      <c r="EGY6" s="172"/>
      <c r="EGZ6" s="172"/>
      <c r="EHA6" s="172"/>
      <c r="EHB6" s="172"/>
      <c r="EHC6" s="172"/>
      <c r="EHD6" s="172"/>
      <c r="EHE6" s="172"/>
      <c r="EHF6" s="172"/>
      <c r="EHG6" s="172"/>
      <c r="EHH6" s="172"/>
      <c r="EHI6" s="172"/>
      <c r="EHJ6" s="172"/>
      <c r="EHK6" s="172"/>
      <c r="EHL6" s="172"/>
      <c r="EHM6" s="172"/>
      <c r="EHN6" s="172"/>
      <c r="EHO6" s="172"/>
      <c r="EHP6" s="172"/>
      <c r="EHQ6" s="172"/>
      <c r="EHR6" s="172"/>
      <c r="EHS6" s="172"/>
      <c r="EHT6" s="172"/>
      <c r="EHU6" s="172"/>
      <c r="EHV6" s="172"/>
      <c r="EHW6" s="172"/>
      <c r="EHX6" s="172"/>
      <c r="EHY6" s="172"/>
      <c r="EHZ6" s="172"/>
      <c r="EIA6" s="172"/>
      <c r="EIB6" s="172"/>
      <c r="EIC6" s="172"/>
      <c r="EID6" s="172"/>
      <c r="EIE6" s="172"/>
      <c r="EIF6" s="172"/>
      <c r="EIG6" s="172"/>
      <c r="EIH6" s="172"/>
      <c r="EII6" s="172"/>
      <c r="EIJ6" s="172"/>
      <c r="EIK6" s="172"/>
      <c r="EIL6" s="172"/>
      <c r="EIM6" s="172"/>
      <c r="EIN6" s="172"/>
      <c r="EIO6" s="172"/>
      <c r="EIP6" s="172"/>
      <c r="EIQ6" s="172"/>
      <c r="EIR6" s="172"/>
      <c r="EIS6" s="172"/>
      <c r="EIT6" s="172"/>
      <c r="EIU6" s="172"/>
      <c r="EIV6" s="172"/>
      <c r="EIW6" s="172"/>
      <c r="EIX6" s="172"/>
      <c r="EIY6" s="172"/>
      <c r="EIZ6" s="172"/>
      <c r="EJA6" s="172"/>
      <c r="EJB6" s="172"/>
      <c r="EJC6" s="172"/>
      <c r="EJD6" s="172"/>
      <c r="EJE6" s="172"/>
      <c r="EJF6" s="172"/>
      <c r="EJG6" s="172"/>
      <c r="EJH6" s="172"/>
      <c r="EJI6" s="172"/>
      <c r="EJJ6" s="172"/>
      <c r="EJK6" s="172"/>
      <c r="EJL6" s="172"/>
      <c r="EJM6" s="172"/>
      <c r="EJN6" s="172"/>
      <c r="EJO6" s="172"/>
      <c r="EJP6" s="172"/>
      <c r="EJQ6" s="172"/>
      <c r="EJR6" s="172"/>
      <c r="EJS6" s="172"/>
      <c r="EJT6" s="172"/>
      <c r="EJU6" s="172"/>
      <c r="EJV6" s="172"/>
      <c r="EJW6" s="172"/>
      <c r="EJX6" s="172"/>
      <c r="EJY6" s="172"/>
      <c r="EJZ6" s="172"/>
      <c r="EKA6" s="172"/>
      <c r="EKB6" s="172"/>
      <c r="EKC6" s="172"/>
      <c r="EKD6" s="172"/>
      <c r="EKE6" s="172"/>
      <c r="EKF6" s="172"/>
      <c r="EKG6" s="172"/>
      <c r="EKH6" s="172"/>
      <c r="EKI6" s="172"/>
      <c r="EKJ6" s="172"/>
      <c r="EKK6" s="172"/>
      <c r="EKL6" s="172"/>
      <c r="EKM6" s="172"/>
      <c r="EKN6" s="172"/>
      <c r="EKO6" s="172"/>
      <c r="EKP6" s="172"/>
      <c r="EKQ6" s="172"/>
      <c r="EKR6" s="172"/>
      <c r="EKS6" s="172"/>
      <c r="EKT6" s="172"/>
      <c r="EKU6" s="172"/>
      <c r="EKV6" s="172"/>
      <c r="EKW6" s="172"/>
      <c r="EKX6" s="172"/>
      <c r="EKY6" s="172"/>
      <c r="EKZ6" s="172"/>
      <c r="ELA6" s="172"/>
      <c r="ELB6" s="172"/>
      <c r="ELC6" s="172"/>
      <c r="ELD6" s="172"/>
      <c r="ELE6" s="172"/>
      <c r="ELF6" s="172"/>
      <c r="ELG6" s="172"/>
      <c r="ELH6" s="172"/>
      <c r="ELI6" s="172"/>
      <c r="ELJ6" s="172"/>
      <c r="ELK6" s="172"/>
      <c r="ELL6" s="172"/>
      <c r="ELM6" s="172"/>
      <c r="ELN6" s="172"/>
      <c r="ELO6" s="172"/>
      <c r="ELP6" s="172"/>
      <c r="ELQ6" s="172"/>
      <c r="ELR6" s="172"/>
      <c r="ELS6" s="172"/>
      <c r="ELT6" s="172"/>
      <c r="ELU6" s="172"/>
      <c r="ELV6" s="172"/>
      <c r="ELW6" s="172"/>
      <c r="ELX6" s="172"/>
      <c r="ELY6" s="172"/>
      <c r="ELZ6" s="172"/>
      <c r="EMA6" s="172"/>
      <c r="EMB6" s="172"/>
      <c r="EMC6" s="172"/>
      <c r="EMD6" s="172"/>
      <c r="EME6" s="172"/>
      <c r="EMF6" s="172"/>
      <c r="EMG6" s="172"/>
      <c r="EMH6" s="172"/>
      <c r="EMI6" s="172"/>
      <c r="EMJ6" s="172"/>
      <c r="EMK6" s="172"/>
      <c r="EML6" s="172"/>
      <c r="EMM6" s="172"/>
      <c r="EMN6" s="172"/>
      <c r="EMO6" s="172"/>
      <c r="EMP6" s="172"/>
      <c r="EMQ6" s="172"/>
      <c r="EMR6" s="172"/>
      <c r="EMS6" s="172"/>
      <c r="EMT6" s="172"/>
      <c r="EMU6" s="172"/>
      <c r="EMV6" s="172"/>
      <c r="EMW6" s="172"/>
      <c r="EMX6" s="172"/>
      <c r="EMY6" s="172"/>
      <c r="EMZ6" s="172"/>
      <c r="ENA6" s="172"/>
      <c r="ENB6" s="172"/>
      <c r="ENC6" s="172"/>
      <c r="END6" s="172"/>
      <c r="ENE6" s="172"/>
      <c r="ENF6" s="172"/>
      <c r="ENG6" s="172"/>
      <c r="ENH6" s="172"/>
      <c r="ENI6" s="172"/>
      <c r="ENJ6" s="172"/>
      <c r="ENK6" s="172"/>
      <c r="ENL6" s="172"/>
      <c r="ENM6" s="172"/>
      <c r="ENN6" s="172"/>
      <c r="ENO6" s="172"/>
      <c r="ENP6" s="172"/>
      <c r="ENQ6" s="172"/>
      <c r="ENR6" s="172"/>
      <c r="ENS6" s="172"/>
      <c r="ENT6" s="172"/>
      <c r="ENU6" s="172"/>
      <c r="ENV6" s="172"/>
      <c r="ENW6" s="172"/>
      <c r="ENX6" s="172"/>
      <c r="ENY6" s="172"/>
      <c r="ENZ6" s="172"/>
      <c r="EOA6" s="172"/>
      <c r="EOB6" s="172"/>
      <c r="EOC6" s="172"/>
      <c r="EOD6" s="172"/>
      <c r="EOE6" s="172"/>
      <c r="EOF6" s="172"/>
      <c r="EOG6" s="172"/>
      <c r="EOH6" s="172"/>
      <c r="EOI6" s="172"/>
      <c r="EOJ6" s="172"/>
      <c r="EOK6" s="172"/>
      <c r="EOL6" s="172"/>
      <c r="EOM6" s="172"/>
      <c r="EON6" s="172"/>
      <c r="EOO6" s="172"/>
      <c r="EOP6" s="172"/>
      <c r="EOQ6" s="172"/>
      <c r="EOR6" s="172"/>
      <c r="EOS6" s="172"/>
      <c r="EOT6" s="172"/>
      <c r="EOU6" s="172"/>
      <c r="EOV6" s="172"/>
      <c r="EOW6" s="172"/>
      <c r="EOX6" s="172"/>
      <c r="EOY6" s="172"/>
      <c r="EOZ6" s="172"/>
      <c r="EPA6" s="172"/>
      <c r="EPB6" s="172"/>
      <c r="EPC6" s="172"/>
      <c r="EPD6" s="172"/>
      <c r="EPE6" s="172"/>
      <c r="EPF6" s="172"/>
      <c r="EPG6" s="172"/>
      <c r="EPH6" s="172"/>
      <c r="EPI6" s="172"/>
      <c r="EPJ6" s="172"/>
      <c r="EPK6" s="172"/>
      <c r="EPL6" s="172"/>
      <c r="EPM6" s="172"/>
      <c r="EPN6" s="172"/>
      <c r="EPO6" s="172"/>
      <c r="EPP6" s="172"/>
      <c r="EPQ6" s="172"/>
      <c r="EPR6" s="172"/>
      <c r="EPS6" s="172"/>
      <c r="EPT6" s="172"/>
      <c r="EPU6" s="172"/>
      <c r="EPV6" s="172"/>
      <c r="EPW6" s="172"/>
      <c r="EPX6" s="172"/>
      <c r="EPY6" s="172"/>
      <c r="EPZ6" s="172"/>
      <c r="EQA6" s="172"/>
      <c r="EQB6" s="172"/>
      <c r="EQC6" s="172"/>
      <c r="EQD6" s="172"/>
      <c r="EQE6" s="172"/>
      <c r="EQF6" s="172"/>
      <c r="EQG6" s="172"/>
      <c r="EQH6" s="172"/>
      <c r="EQI6" s="172"/>
      <c r="EQJ6" s="172"/>
      <c r="EQK6" s="172"/>
      <c r="EQL6" s="172"/>
      <c r="EQM6" s="172"/>
      <c r="EQN6" s="172"/>
      <c r="EQO6" s="172"/>
      <c r="EQP6" s="172"/>
      <c r="EQQ6" s="172"/>
      <c r="EQR6" s="172"/>
      <c r="EQS6" s="172"/>
      <c r="EQT6" s="172"/>
      <c r="EQU6" s="172"/>
      <c r="EQV6" s="172"/>
      <c r="EQW6" s="172"/>
      <c r="EQX6" s="172"/>
      <c r="EQY6" s="172"/>
      <c r="EQZ6" s="172"/>
      <c r="ERA6" s="172"/>
      <c r="ERB6" s="172"/>
      <c r="ERC6" s="172"/>
      <c r="ERD6" s="172"/>
      <c r="ERE6" s="172"/>
      <c r="ERF6" s="172"/>
      <c r="ERG6" s="172"/>
      <c r="ERH6" s="172"/>
      <c r="ERI6" s="172"/>
      <c r="ERJ6" s="172"/>
      <c r="ERK6" s="172"/>
      <c r="ERL6" s="172"/>
      <c r="ERM6" s="172"/>
      <c r="ERN6" s="172"/>
      <c r="ERO6" s="172"/>
      <c r="ERP6" s="172"/>
      <c r="ERQ6" s="172"/>
      <c r="ERR6" s="172"/>
      <c r="ERS6" s="172"/>
      <c r="ERT6" s="172"/>
      <c r="ERU6" s="172"/>
      <c r="ERV6" s="172"/>
      <c r="ERW6" s="172"/>
      <c r="ERX6" s="172"/>
      <c r="ERY6" s="172"/>
      <c r="ERZ6" s="172"/>
      <c r="ESA6" s="172"/>
      <c r="ESB6" s="172"/>
      <c r="ESC6" s="172"/>
      <c r="ESD6" s="172"/>
      <c r="ESE6" s="172"/>
      <c r="ESF6" s="172"/>
      <c r="ESG6" s="172"/>
      <c r="ESH6" s="172"/>
      <c r="ESI6" s="172"/>
      <c r="ESJ6" s="172"/>
      <c r="ESK6" s="172"/>
      <c r="ESL6" s="172"/>
      <c r="ESM6" s="172"/>
      <c r="ESN6" s="172"/>
      <c r="ESO6" s="172"/>
      <c r="ESP6" s="172"/>
      <c r="ESQ6" s="172"/>
      <c r="ESR6" s="172"/>
      <c r="ESS6" s="172"/>
      <c r="EST6" s="172"/>
      <c r="ESU6" s="172"/>
      <c r="ESV6" s="172"/>
      <c r="ESW6" s="172"/>
      <c r="ESX6" s="172"/>
      <c r="ESY6" s="172"/>
      <c r="ESZ6" s="172"/>
      <c r="ETA6" s="172"/>
      <c r="ETB6" s="172"/>
      <c r="ETC6" s="172"/>
      <c r="ETD6" s="172"/>
      <c r="ETE6" s="172"/>
      <c r="ETF6" s="172"/>
      <c r="ETG6" s="172"/>
      <c r="ETH6" s="172"/>
      <c r="ETI6" s="172"/>
      <c r="ETJ6" s="172"/>
      <c r="ETK6" s="172"/>
      <c r="ETL6" s="172"/>
      <c r="ETM6" s="172"/>
      <c r="ETN6" s="172"/>
      <c r="ETO6" s="172"/>
      <c r="ETP6" s="172"/>
      <c r="ETQ6" s="172"/>
      <c r="ETR6" s="172"/>
      <c r="ETS6" s="172"/>
      <c r="ETT6" s="172"/>
      <c r="ETU6" s="172"/>
      <c r="ETV6" s="172"/>
      <c r="ETW6" s="172"/>
      <c r="ETX6" s="172"/>
      <c r="ETY6" s="172"/>
      <c r="ETZ6" s="172"/>
      <c r="EUA6" s="172"/>
      <c r="EUB6" s="172"/>
      <c r="EUC6" s="172"/>
      <c r="EUD6" s="172"/>
      <c r="EUE6" s="172"/>
      <c r="EUF6" s="172"/>
      <c r="EUG6" s="172"/>
      <c r="EUH6" s="172"/>
      <c r="EUI6" s="172"/>
      <c r="EUJ6" s="172"/>
      <c r="EUK6" s="172"/>
      <c r="EUL6" s="172"/>
      <c r="EUM6" s="172"/>
      <c r="EUN6" s="172"/>
      <c r="EUO6" s="172"/>
      <c r="EUP6" s="172"/>
      <c r="EUQ6" s="172"/>
      <c r="EUR6" s="172"/>
      <c r="EUS6" s="172"/>
      <c r="EUT6" s="172"/>
      <c r="EUU6" s="172"/>
      <c r="EUV6" s="172"/>
      <c r="EUW6" s="172"/>
      <c r="EUX6" s="172"/>
      <c r="EUY6" s="172"/>
      <c r="EUZ6" s="172"/>
      <c r="EVA6" s="172"/>
      <c r="EVB6" s="172"/>
      <c r="EVC6" s="172"/>
      <c r="EVD6" s="172"/>
      <c r="EVE6" s="172"/>
      <c r="EVF6" s="172"/>
      <c r="EVG6" s="172"/>
      <c r="EVH6" s="172"/>
      <c r="EVI6" s="172"/>
      <c r="EVJ6" s="172"/>
      <c r="EVK6" s="172"/>
      <c r="EVL6" s="172"/>
      <c r="EVM6" s="172"/>
      <c r="EVN6" s="172"/>
      <c r="EVO6" s="172"/>
      <c r="EVP6" s="172"/>
      <c r="EVQ6" s="172"/>
      <c r="EVR6" s="172"/>
      <c r="EVS6" s="172"/>
      <c r="EVT6" s="172"/>
      <c r="EVU6" s="172"/>
      <c r="EVV6" s="172"/>
      <c r="EVW6" s="172"/>
      <c r="EVX6" s="172"/>
      <c r="EVY6" s="172"/>
      <c r="EVZ6" s="172"/>
      <c r="EWA6" s="172"/>
      <c r="EWB6" s="172"/>
      <c r="EWC6" s="172"/>
      <c r="EWD6" s="172"/>
      <c r="EWE6" s="172"/>
      <c r="EWF6" s="172"/>
      <c r="EWG6" s="172"/>
      <c r="EWH6" s="172"/>
      <c r="EWI6" s="172"/>
      <c r="EWJ6" s="172"/>
      <c r="EWK6" s="172"/>
      <c r="EWL6" s="172"/>
      <c r="EWM6" s="172"/>
      <c r="EWN6" s="172"/>
      <c r="EWO6" s="172"/>
      <c r="EWP6" s="172"/>
      <c r="EWQ6" s="172"/>
      <c r="EWR6" s="172"/>
      <c r="EWS6" s="172"/>
      <c r="EWT6" s="172"/>
      <c r="EWU6" s="172"/>
      <c r="EWV6" s="172"/>
      <c r="EWW6" s="172"/>
      <c r="EWX6" s="172"/>
      <c r="EWY6" s="172"/>
      <c r="EWZ6" s="172"/>
      <c r="EXA6" s="172"/>
      <c r="EXB6" s="172"/>
      <c r="EXC6" s="172"/>
      <c r="EXD6" s="172"/>
      <c r="EXE6" s="172"/>
      <c r="EXF6" s="172"/>
      <c r="EXG6" s="172"/>
      <c r="EXH6" s="172"/>
      <c r="EXI6" s="172"/>
      <c r="EXJ6" s="172"/>
      <c r="EXK6" s="172"/>
      <c r="EXL6" s="172"/>
      <c r="EXM6" s="172"/>
      <c r="EXN6" s="172"/>
      <c r="EXO6" s="172"/>
      <c r="EXP6" s="172"/>
      <c r="EXQ6" s="172"/>
      <c r="EXR6" s="172"/>
      <c r="EXS6" s="172"/>
      <c r="EXT6" s="172"/>
      <c r="EXU6" s="172"/>
      <c r="EXV6" s="172"/>
      <c r="EXW6" s="172"/>
      <c r="EXX6" s="172"/>
      <c r="EXY6" s="172"/>
      <c r="EXZ6" s="172"/>
      <c r="EYA6" s="172"/>
      <c r="EYB6" s="172"/>
      <c r="EYC6" s="172"/>
      <c r="EYD6" s="172"/>
      <c r="EYE6" s="172"/>
      <c r="EYF6" s="172"/>
      <c r="EYG6" s="172"/>
      <c r="EYH6" s="172"/>
      <c r="EYI6" s="172"/>
      <c r="EYJ6" s="172"/>
      <c r="EYK6" s="172"/>
      <c r="EYL6" s="172"/>
      <c r="EYM6" s="172"/>
      <c r="EYN6" s="172"/>
      <c r="EYO6" s="172"/>
      <c r="EYP6" s="172"/>
      <c r="EYQ6" s="172"/>
      <c r="EYR6" s="172"/>
      <c r="EYS6" s="172"/>
      <c r="EYT6" s="172"/>
      <c r="EYU6" s="172"/>
      <c r="EYV6" s="172"/>
      <c r="EYW6" s="172"/>
      <c r="EYX6" s="172"/>
      <c r="EYY6" s="172"/>
      <c r="EYZ6" s="172"/>
      <c r="EZA6" s="172"/>
      <c r="EZB6" s="172"/>
      <c r="EZC6" s="172"/>
      <c r="EZD6" s="172"/>
      <c r="EZE6" s="172"/>
      <c r="EZF6" s="172"/>
      <c r="EZG6" s="172"/>
      <c r="EZH6" s="172"/>
      <c r="EZI6" s="172"/>
      <c r="EZJ6" s="172"/>
      <c r="EZK6" s="172"/>
      <c r="EZL6" s="172"/>
      <c r="EZM6" s="172"/>
      <c r="EZN6" s="172"/>
      <c r="EZO6" s="172"/>
      <c r="EZP6" s="172"/>
      <c r="EZQ6" s="172"/>
      <c r="EZR6" s="172"/>
      <c r="EZS6" s="172"/>
      <c r="EZT6" s="172"/>
      <c r="EZU6" s="172"/>
      <c r="EZV6" s="172"/>
      <c r="EZW6" s="172"/>
      <c r="EZX6" s="172"/>
      <c r="EZY6" s="172"/>
      <c r="EZZ6" s="172"/>
      <c r="FAA6" s="172"/>
      <c r="FAB6" s="172"/>
      <c r="FAC6" s="172"/>
      <c r="FAD6" s="172"/>
      <c r="FAE6" s="172"/>
      <c r="FAF6" s="172"/>
      <c r="FAG6" s="172"/>
      <c r="FAH6" s="172"/>
      <c r="FAI6" s="172"/>
      <c r="FAJ6" s="172"/>
      <c r="FAK6" s="172"/>
      <c r="FAL6" s="172"/>
      <c r="FAM6" s="172"/>
      <c r="FAN6" s="172"/>
      <c r="FAO6" s="172"/>
      <c r="FAP6" s="172"/>
      <c r="FAQ6" s="172"/>
      <c r="FAR6" s="172"/>
      <c r="FAS6" s="172"/>
      <c r="FAT6" s="172"/>
      <c r="FAU6" s="172"/>
      <c r="FAV6" s="172"/>
      <c r="FAW6" s="172"/>
      <c r="FAX6" s="172"/>
      <c r="FAY6" s="172"/>
      <c r="FAZ6" s="172"/>
      <c r="FBA6" s="172"/>
      <c r="FBB6" s="172"/>
      <c r="FBC6" s="172"/>
      <c r="FBD6" s="172"/>
      <c r="FBE6" s="172"/>
      <c r="FBF6" s="172"/>
      <c r="FBG6" s="172"/>
      <c r="FBH6" s="172"/>
      <c r="FBI6" s="172"/>
      <c r="FBJ6" s="172"/>
      <c r="FBK6" s="172"/>
      <c r="FBL6" s="172"/>
      <c r="FBM6" s="172"/>
      <c r="FBN6" s="172"/>
      <c r="FBO6" s="172"/>
      <c r="FBP6" s="172"/>
      <c r="FBQ6" s="172"/>
      <c r="FBR6" s="172"/>
      <c r="FBS6" s="172"/>
      <c r="FBT6" s="172"/>
      <c r="FBU6" s="172"/>
      <c r="FBV6" s="172"/>
      <c r="FBW6" s="172"/>
      <c r="FBX6" s="172"/>
      <c r="FBY6" s="172"/>
      <c r="FBZ6" s="172"/>
      <c r="FCA6" s="172"/>
      <c r="FCB6" s="172"/>
      <c r="FCC6" s="172"/>
      <c r="FCD6" s="172"/>
      <c r="FCE6" s="172"/>
      <c r="FCF6" s="172"/>
      <c r="FCG6" s="172"/>
      <c r="FCH6" s="172"/>
      <c r="FCI6" s="172"/>
      <c r="FCJ6" s="172"/>
      <c r="FCK6" s="172"/>
      <c r="FCL6" s="172"/>
      <c r="FCM6" s="172"/>
      <c r="FCN6" s="172"/>
      <c r="FCO6" s="172"/>
      <c r="FCP6" s="172"/>
      <c r="FCQ6" s="172"/>
      <c r="FCR6" s="172"/>
      <c r="FCS6" s="172"/>
      <c r="FCT6" s="172"/>
      <c r="FCU6" s="172"/>
      <c r="FCV6" s="172"/>
      <c r="FCW6" s="172"/>
      <c r="FCX6" s="172"/>
      <c r="FCY6" s="172"/>
      <c r="FCZ6" s="172"/>
      <c r="FDA6" s="172"/>
      <c r="FDB6" s="172"/>
      <c r="FDC6" s="172"/>
      <c r="FDD6" s="172"/>
      <c r="FDE6" s="172"/>
      <c r="FDF6" s="172"/>
      <c r="FDG6" s="172"/>
      <c r="FDH6" s="172"/>
      <c r="FDI6" s="172"/>
      <c r="FDJ6" s="172"/>
      <c r="FDK6" s="172"/>
      <c r="FDL6" s="172"/>
      <c r="FDM6" s="172"/>
      <c r="FDN6" s="172"/>
      <c r="FDO6" s="172"/>
      <c r="FDP6" s="172"/>
      <c r="FDQ6" s="172"/>
      <c r="FDR6" s="172"/>
      <c r="FDS6" s="172"/>
      <c r="FDT6" s="172"/>
      <c r="FDU6" s="172"/>
      <c r="FDV6" s="172"/>
      <c r="FDW6" s="172"/>
      <c r="FDX6" s="172"/>
      <c r="FDY6" s="172"/>
      <c r="FDZ6" s="172"/>
      <c r="FEA6" s="172"/>
      <c r="FEB6" s="172"/>
      <c r="FEC6" s="172"/>
      <c r="FED6" s="172"/>
      <c r="FEE6" s="172"/>
      <c r="FEF6" s="172"/>
      <c r="FEG6" s="172"/>
      <c r="FEH6" s="172"/>
      <c r="FEI6" s="172"/>
      <c r="FEJ6" s="172"/>
      <c r="FEK6" s="172"/>
      <c r="FEL6" s="172"/>
      <c r="FEM6" s="172"/>
      <c r="FEN6" s="172"/>
      <c r="FEO6" s="172"/>
      <c r="FEP6" s="172"/>
      <c r="FEQ6" s="172"/>
      <c r="FER6" s="172"/>
      <c r="FES6" s="172"/>
      <c r="FET6" s="172"/>
      <c r="FEU6" s="172"/>
      <c r="FEV6" s="172"/>
      <c r="FEW6" s="172"/>
      <c r="FEX6" s="172"/>
      <c r="FEY6" s="172"/>
      <c r="FEZ6" s="172"/>
      <c r="FFA6" s="172"/>
      <c r="FFB6" s="172"/>
      <c r="FFC6" s="172"/>
      <c r="FFD6" s="172"/>
      <c r="FFE6" s="172"/>
      <c r="FFF6" s="172"/>
      <c r="FFG6" s="172"/>
      <c r="FFH6" s="172"/>
      <c r="FFI6" s="172"/>
      <c r="FFJ6" s="172"/>
      <c r="FFK6" s="172"/>
      <c r="FFL6" s="172"/>
      <c r="FFM6" s="172"/>
      <c r="FFN6" s="172"/>
      <c r="FFO6" s="172"/>
      <c r="FFP6" s="172"/>
      <c r="FFQ6" s="172"/>
      <c r="FFR6" s="172"/>
      <c r="FFS6" s="172"/>
      <c r="FFT6" s="172"/>
      <c r="FFU6" s="172"/>
      <c r="FFV6" s="172"/>
      <c r="FFW6" s="172"/>
      <c r="FFX6" s="172"/>
      <c r="FFY6" s="172"/>
      <c r="FFZ6" s="172"/>
      <c r="FGA6" s="172"/>
      <c r="FGB6" s="172"/>
      <c r="FGC6" s="172"/>
      <c r="FGD6" s="172"/>
      <c r="FGE6" s="172"/>
      <c r="FGF6" s="172"/>
      <c r="FGG6" s="172"/>
      <c r="FGH6" s="172"/>
      <c r="FGI6" s="172"/>
      <c r="FGJ6" s="172"/>
      <c r="FGK6" s="172"/>
      <c r="FGL6" s="172"/>
      <c r="FGM6" s="172"/>
      <c r="FGN6" s="172"/>
      <c r="FGO6" s="172"/>
      <c r="FGP6" s="172"/>
      <c r="FGQ6" s="172"/>
      <c r="FGR6" s="172"/>
      <c r="FGS6" s="172"/>
      <c r="FGT6" s="172"/>
      <c r="FGU6" s="172"/>
      <c r="FGV6" s="172"/>
      <c r="FGW6" s="172"/>
      <c r="FGX6" s="172"/>
      <c r="FGY6" s="172"/>
      <c r="FGZ6" s="172"/>
      <c r="FHA6" s="172"/>
      <c r="FHB6" s="172"/>
      <c r="FHC6" s="172"/>
      <c r="FHD6" s="172"/>
      <c r="FHE6" s="172"/>
      <c r="FHF6" s="172"/>
      <c r="FHG6" s="172"/>
      <c r="FHH6" s="172"/>
      <c r="FHI6" s="172"/>
      <c r="FHJ6" s="172"/>
      <c r="FHK6" s="172"/>
      <c r="FHL6" s="172"/>
      <c r="FHM6" s="172"/>
      <c r="FHN6" s="172"/>
      <c r="FHO6" s="172"/>
      <c r="FHP6" s="172"/>
      <c r="FHQ6" s="172"/>
      <c r="FHR6" s="172"/>
      <c r="FHS6" s="172"/>
      <c r="FHT6" s="172"/>
      <c r="FHU6" s="172"/>
      <c r="FHV6" s="172"/>
      <c r="FHW6" s="172"/>
      <c r="FHX6" s="172"/>
      <c r="FHY6" s="172"/>
      <c r="FHZ6" s="172"/>
      <c r="FIA6" s="172"/>
      <c r="FIB6" s="172"/>
      <c r="FIC6" s="172"/>
      <c r="FID6" s="172"/>
      <c r="FIE6" s="172"/>
      <c r="FIF6" s="172"/>
      <c r="FIG6" s="172"/>
      <c r="FIH6" s="172"/>
      <c r="FII6" s="172"/>
      <c r="FIJ6" s="172"/>
      <c r="FIK6" s="172"/>
      <c r="FIL6" s="172"/>
      <c r="FIM6" s="172"/>
      <c r="FIN6" s="172"/>
      <c r="FIO6" s="172"/>
      <c r="FIP6" s="172"/>
      <c r="FIQ6" s="172"/>
      <c r="FIR6" s="172"/>
      <c r="FIS6" s="172"/>
      <c r="FIT6" s="172"/>
      <c r="FIU6" s="172"/>
      <c r="FIV6" s="172"/>
      <c r="FIW6" s="172"/>
      <c r="FIX6" s="172"/>
      <c r="FIY6" s="172"/>
      <c r="FIZ6" s="172"/>
      <c r="FJA6" s="172"/>
      <c r="FJB6" s="172"/>
      <c r="FJC6" s="172"/>
      <c r="FJD6" s="172"/>
      <c r="FJE6" s="172"/>
      <c r="FJF6" s="172"/>
      <c r="FJG6" s="172"/>
      <c r="FJH6" s="172"/>
      <c r="FJI6" s="172"/>
      <c r="FJJ6" s="172"/>
      <c r="FJK6" s="172"/>
      <c r="FJL6" s="172"/>
      <c r="FJM6" s="172"/>
      <c r="FJN6" s="172"/>
      <c r="FJO6" s="172"/>
      <c r="FJP6" s="172"/>
      <c r="FJQ6" s="172"/>
      <c r="FJR6" s="172"/>
      <c r="FJS6" s="172"/>
      <c r="FJT6" s="172"/>
      <c r="FJU6" s="172"/>
      <c r="FJV6" s="172"/>
      <c r="FJW6" s="172"/>
      <c r="FJX6" s="172"/>
      <c r="FJY6" s="172"/>
      <c r="FJZ6" s="172"/>
      <c r="FKA6" s="172"/>
      <c r="FKB6" s="172"/>
      <c r="FKC6" s="172"/>
      <c r="FKD6" s="172"/>
      <c r="FKE6" s="172"/>
      <c r="FKF6" s="172"/>
      <c r="FKG6" s="172"/>
      <c r="FKH6" s="172"/>
      <c r="FKI6" s="172"/>
      <c r="FKJ6" s="172"/>
      <c r="FKK6" s="172"/>
      <c r="FKL6" s="172"/>
      <c r="FKM6" s="172"/>
      <c r="FKN6" s="172"/>
      <c r="FKO6" s="172"/>
      <c r="FKP6" s="172"/>
      <c r="FKQ6" s="172"/>
      <c r="FKR6" s="172"/>
      <c r="FKS6" s="172"/>
      <c r="FKT6" s="172"/>
      <c r="FKU6" s="172"/>
      <c r="FKV6" s="172"/>
      <c r="FKW6" s="172"/>
      <c r="FKX6" s="172"/>
      <c r="FKY6" s="172"/>
      <c r="FKZ6" s="172"/>
      <c r="FLA6" s="172"/>
      <c r="FLB6" s="172"/>
      <c r="FLC6" s="172"/>
      <c r="FLD6" s="172"/>
      <c r="FLE6" s="172"/>
      <c r="FLF6" s="172"/>
      <c r="FLG6" s="172"/>
      <c r="FLH6" s="172"/>
      <c r="FLI6" s="172"/>
      <c r="FLJ6" s="172"/>
      <c r="FLK6" s="172"/>
      <c r="FLL6" s="172"/>
      <c r="FLM6" s="172"/>
      <c r="FLN6" s="172"/>
      <c r="FLO6" s="172"/>
      <c r="FLP6" s="172"/>
      <c r="FLQ6" s="172"/>
      <c r="FLR6" s="172"/>
      <c r="FLS6" s="172"/>
      <c r="FLT6" s="172"/>
      <c r="FLU6" s="172"/>
      <c r="FLV6" s="172"/>
      <c r="FLW6" s="172"/>
      <c r="FLX6" s="172"/>
      <c r="FLY6" s="172"/>
      <c r="FLZ6" s="172"/>
      <c r="FMA6" s="172"/>
      <c r="FMB6" s="172"/>
      <c r="FMC6" s="172"/>
      <c r="FMD6" s="172"/>
      <c r="FME6" s="172"/>
      <c r="FMF6" s="172"/>
      <c r="FMG6" s="172"/>
      <c r="FMH6" s="172"/>
      <c r="FMI6" s="172"/>
      <c r="FMJ6" s="172"/>
      <c r="FMK6" s="172"/>
      <c r="FML6" s="172"/>
      <c r="FMM6" s="172"/>
      <c r="FMN6" s="172"/>
      <c r="FMO6" s="172"/>
      <c r="FMP6" s="172"/>
      <c r="FMQ6" s="172"/>
      <c r="FMR6" s="172"/>
      <c r="FMS6" s="172"/>
      <c r="FMT6" s="172"/>
      <c r="FMU6" s="172"/>
      <c r="FMV6" s="172"/>
      <c r="FMW6" s="172"/>
      <c r="FMX6" s="172"/>
      <c r="FMY6" s="172"/>
      <c r="FMZ6" s="172"/>
      <c r="FNA6" s="172"/>
      <c r="FNB6" s="172"/>
      <c r="FNC6" s="172"/>
      <c r="FND6" s="172"/>
      <c r="FNE6" s="172"/>
      <c r="FNF6" s="172"/>
      <c r="FNG6" s="172"/>
      <c r="FNH6" s="172"/>
      <c r="FNI6" s="172"/>
      <c r="FNJ6" s="172"/>
      <c r="FNK6" s="172"/>
      <c r="FNL6" s="172"/>
      <c r="FNM6" s="172"/>
      <c r="FNN6" s="172"/>
      <c r="FNO6" s="172"/>
      <c r="FNP6" s="172"/>
      <c r="FNQ6" s="172"/>
      <c r="FNR6" s="172"/>
      <c r="FNS6" s="172"/>
      <c r="FNT6" s="172"/>
      <c r="FNU6" s="172"/>
      <c r="FNV6" s="172"/>
      <c r="FNW6" s="172"/>
      <c r="FNX6" s="172"/>
      <c r="FNY6" s="172"/>
      <c r="FNZ6" s="172"/>
      <c r="FOA6" s="172"/>
      <c r="FOB6" s="172"/>
      <c r="FOC6" s="172"/>
      <c r="FOD6" s="172"/>
      <c r="FOE6" s="172"/>
      <c r="FOF6" s="172"/>
      <c r="FOG6" s="172"/>
      <c r="FOH6" s="172"/>
      <c r="FOI6" s="172"/>
      <c r="FOJ6" s="172"/>
      <c r="FOK6" s="172"/>
      <c r="FOL6" s="172"/>
      <c r="FOM6" s="172"/>
      <c r="FON6" s="172"/>
      <c r="FOO6" s="172"/>
      <c r="FOP6" s="172"/>
      <c r="FOQ6" s="172"/>
      <c r="FOR6" s="172"/>
      <c r="FOS6" s="172"/>
      <c r="FOT6" s="172"/>
      <c r="FOU6" s="172"/>
      <c r="FOV6" s="172"/>
      <c r="FOW6" s="172"/>
      <c r="FOX6" s="172"/>
      <c r="FOY6" s="172"/>
      <c r="FOZ6" s="172"/>
      <c r="FPA6" s="172"/>
      <c r="FPB6" s="172"/>
      <c r="FPC6" s="172"/>
      <c r="FPD6" s="172"/>
      <c r="FPE6" s="172"/>
      <c r="FPF6" s="172"/>
      <c r="FPG6" s="172"/>
      <c r="FPH6" s="172"/>
      <c r="FPI6" s="172"/>
      <c r="FPJ6" s="172"/>
      <c r="FPK6" s="172"/>
      <c r="FPL6" s="172"/>
      <c r="FPM6" s="172"/>
      <c r="FPN6" s="172"/>
      <c r="FPO6" s="172"/>
      <c r="FPP6" s="172"/>
      <c r="FPQ6" s="172"/>
      <c r="FPR6" s="172"/>
      <c r="FPS6" s="172"/>
      <c r="FPT6" s="172"/>
      <c r="FPU6" s="172"/>
      <c r="FPV6" s="172"/>
      <c r="FPW6" s="172"/>
      <c r="FPX6" s="172"/>
      <c r="FPY6" s="172"/>
      <c r="FPZ6" s="172"/>
      <c r="FQA6" s="172"/>
      <c r="FQB6" s="172"/>
      <c r="FQC6" s="172"/>
      <c r="FQD6" s="172"/>
      <c r="FQE6" s="172"/>
      <c r="FQF6" s="172"/>
      <c r="FQG6" s="172"/>
      <c r="FQH6" s="172"/>
      <c r="FQI6" s="172"/>
      <c r="FQJ6" s="172"/>
      <c r="FQK6" s="172"/>
      <c r="FQL6" s="172"/>
      <c r="FQM6" s="172"/>
      <c r="FQN6" s="172"/>
      <c r="FQO6" s="172"/>
      <c r="FQP6" s="172"/>
      <c r="FQQ6" s="172"/>
      <c r="FQR6" s="172"/>
      <c r="FQS6" s="172"/>
      <c r="FQT6" s="172"/>
      <c r="FQU6" s="172"/>
      <c r="FQV6" s="172"/>
      <c r="FQW6" s="172"/>
      <c r="FQX6" s="172"/>
      <c r="FQY6" s="172"/>
      <c r="FQZ6" s="172"/>
      <c r="FRA6" s="172"/>
      <c r="FRB6" s="172"/>
      <c r="FRC6" s="172"/>
      <c r="FRD6" s="172"/>
      <c r="FRE6" s="172"/>
      <c r="FRF6" s="172"/>
      <c r="FRG6" s="172"/>
      <c r="FRH6" s="172"/>
      <c r="FRI6" s="172"/>
      <c r="FRJ6" s="172"/>
      <c r="FRK6" s="172"/>
      <c r="FRL6" s="172"/>
      <c r="FRM6" s="172"/>
      <c r="FRN6" s="172"/>
      <c r="FRO6" s="172"/>
      <c r="FRP6" s="172"/>
      <c r="FRQ6" s="172"/>
      <c r="FRR6" s="172"/>
      <c r="FRS6" s="172"/>
      <c r="FRT6" s="172"/>
      <c r="FRU6" s="172"/>
      <c r="FRV6" s="172"/>
      <c r="FRW6" s="172"/>
      <c r="FRX6" s="172"/>
      <c r="FRY6" s="172"/>
      <c r="FRZ6" s="172"/>
      <c r="FSA6" s="172"/>
      <c r="FSB6" s="172"/>
      <c r="FSC6" s="172"/>
      <c r="FSD6" s="172"/>
      <c r="FSE6" s="172"/>
      <c r="FSF6" s="172"/>
      <c r="FSG6" s="172"/>
      <c r="FSH6" s="172"/>
      <c r="FSI6" s="172"/>
      <c r="FSJ6" s="172"/>
      <c r="FSK6" s="172"/>
      <c r="FSL6" s="172"/>
      <c r="FSM6" s="172"/>
      <c r="FSN6" s="172"/>
      <c r="FSO6" s="172"/>
      <c r="FSP6" s="172"/>
      <c r="FSQ6" s="172"/>
      <c r="FSR6" s="172"/>
      <c r="FSS6" s="172"/>
      <c r="FST6" s="172"/>
      <c r="FSU6" s="172"/>
      <c r="FSV6" s="172"/>
      <c r="FSW6" s="172"/>
      <c r="FSX6" s="172"/>
      <c r="FSY6" s="172"/>
      <c r="FSZ6" s="172"/>
      <c r="FTA6" s="172"/>
      <c r="FTB6" s="172"/>
      <c r="FTC6" s="172"/>
      <c r="FTD6" s="172"/>
      <c r="FTE6" s="172"/>
      <c r="FTF6" s="172"/>
      <c r="FTG6" s="172"/>
      <c r="FTH6" s="172"/>
      <c r="FTI6" s="172"/>
      <c r="FTJ6" s="172"/>
      <c r="FTK6" s="172"/>
      <c r="FTL6" s="172"/>
      <c r="FTM6" s="172"/>
      <c r="FTN6" s="172"/>
      <c r="FTO6" s="172"/>
      <c r="FTP6" s="172"/>
      <c r="FTQ6" s="172"/>
      <c r="FTR6" s="172"/>
      <c r="FTS6" s="172"/>
      <c r="FTT6" s="172"/>
      <c r="FTU6" s="172"/>
      <c r="FTV6" s="172"/>
      <c r="FTW6" s="172"/>
      <c r="FTX6" s="172"/>
      <c r="FTY6" s="172"/>
      <c r="FTZ6" s="172"/>
      <c r="FUA6" s="172"/>
      <c r="FUB6" s="172"/>
      <c r="FUC6" s="172"/>
      <c r="FUD6" s="172"/>
      <c r="FUE6" s="172"/>
      <c r="FUF6" s="172"/>
      <c r="FUG6" s="172"/>
      <c r="FUH6" s="172"/>
      <c r="FUI6" s="172"/>
      <c r="FUJ6" s="172"/>
      <c r="FUK6" s="172"/>
      <c r="FUL6" s="172"/>
      <c r="FUM6" s="172"/>
      <c r="FUN6" s="172"/>
      <c r="FUO6" s="172"/>
      <c r="FUP6" s="172"/>
      <c r="FUQ6" s="172"/>
      <c r="FUR6" s="172"/>
      <c r="FUS6" s="172"/>
      <c r="FUT6" s="172"/>
      <c r="FUU6" s="172"/>
      <c r="FUV6" s="172"/>
      <c r="FUW6" s="172"/>
      <c r="FUX6" s="172"/>
      <c r="FUY6" s="172"/>
      <c r="FUZ6" s="172"/>
      <c r="FVA6" s="172"/>
      <c r="FVB6" s="172"/>
      <c r="FVC6" s="172"/>
      <c r="FVD6" s="172"/>
      <c r="FVE6" s="172"/>
      <c r="FVF6" s="172"/>
      <c r="FVG6" s="172"/>
      <c r="FVH6" s="172"/>
      <c r="FVI6" s="172"/>
      <c r="FVJ6" s="172"/>
      <c r="FVK6" s="172"/>
      <c r="FVL6" s="172"/>
      <c r="FVM6" s="172"/>
      <c r="FVN6" s="172"/>
      <c r="FVO6" s="172"/>
      <c r="FVP6" s="172"/>
      <c r="FVQ6" s="172"/>
      <c r="FVR6" s="172"/>
      <c r="FVS6" s="172"/>
      <c r="FVT6" s="172"/>
      <c r="FVU6" s="172"/>
      <c r="FVV6" s="172"/>
      <c r="FVW6" s="172"/>
      <c r="FVX6" s="172"/>
      <c r="FVY6" s="172"/>
      <c r="FVZ6" s="172"/>
      <c r="FWA6" s="172"/>
      <c r="FWB6" s="172"/>
      <c r="FWC6" s="172"/>
      <c r="FWD6" s="172"/>
      <c r="FWE6" s="172"/>
      <c r="FWF6" s="172"/>
      <c r="FWG6" s="172"/>
      <c r="FWH6" s="172"/>
      <c r="FWI6" s="172"/>
      <c r="FWJ6" s="172"/>
      <c r="FWK6" s="172"/>
      <c r="FWL6" s="172"/>
      <c r="FWM6" s="172"/>
      <c r="FWN6" s="172"/>
      <c r="FWO6" s="172"/>
      <c r="FWP6" s="172"/>
      <c r="FWQ6" s="172"/>
      <c r="FWR6" s="172"/>
      <c r="FWS6" s="172"/>
      <c r="FWT6" s="172"/>
      <c r="FWU6" s="172"/>
      <c r="FWV6" s="172"/>
      <c r="FWW6" s="172"/>
      <c r="FWX6" s="172"/>
      <c r="FWY6" s="172"/>
      <c r="FWZ6" s="172"/>
      <c r="FXA6" s="172"/>
      <c r="FXB6" s="172"/>
      <c r="FXC6" s="172"/>
      <c r="FXD6" s="172"/>
      <c r="FXE6" s="172"/>
      <c r="FXF6" s="172"/>
      <c r="FXG6" s="172"/>
      <c r="FXH6" s="172"/>
      <c r="FXI6" s="172"/>
      <c r="FXJ6" s="172"/>
      <c r="FXK6" s="172"/>
      <c r="FXL6" s="172"/>
      <c r="FXM6" s="172"/>
      <c r="FXN6" s="172"/>
      <c r="FXO6" s="172"/>
      <c r="FXP6" s="172"/>
      <c r="FXQ6" s="172"/>
      <c r="FXR6" s="172"/>
      <c r="FXS6" s="172"/>
      <c r="FXT6" s="172"/>
      <c r="FXU6" s="172"/>
      <c r="FXV6" s="172"/>
      <c r="FXW6" s="172"/>
      <c r="FXX6" s="172"/>
      <c r="FXY6" s="172"/>
      <c r="FXZ6" s="172"/>
      <c r="FYA6" s="172"/>
      <c r="FYB6" s="172"/>
      <c r="FYC6" s="172"/>
      <c r="FYD6" s="172"/>
      <c r="FYE6" s="172"/>
      <c r="FYF6" s="172"/>
      <c r="FYG6" s="172"/>
      <c r="FYH6" s="172"/>
      <c r="FYI6" s="172"/>
      <c r="FYJ6" s="172"/>
      <c r="FYK6" s="172"/>
      <c r="FYL6" s="172"/>
      <c r="FYM6" s="172"/>
      <c r="FYN6" s="172"/>
      <c r="FYO6" s="172"/>
      <c r="FYP6" s="172"/>
      <c r="FYQ6" s="172"/>
      <c r="FYR6" s="172"/>
      <c r="FYS6" s="172"/>
      <c r="FYT6" s="172"/>
      <c r="FYU6" s="172"/>
      <c r="FYV6" s="172"/>
      <c r="FYW6" s="172"/>
      <c r="FYX6" s="172"/>
      <c r="FYY6" s="172"/>
      <c r="FYZ6" s="172"/>
      <c r="FZA6" s="172"/>
      <c r="FZB6" s="172"/>
      <c r="FZC6" s="172"/>
      <c r="FZD6" s="172"/>
      <c r="FZE6" s="172"/>
      <c r="FZF6" s="172"/>
      <c r="FZG6" s="172"/>
      <c r="FZH6" s="172"/>
      <c r="FZI6" s="172"/>
      <c r="FZJ6" s="172"/>
      <c r="FZK6" s="172"/>
      <c r="FZL6" s="172"/>
      <c r="FZM6" s="172"/>
      <c r="FZN6" s="172"/>
      <c r="FZO6" s="172"/>
      <c r="FZP6" s="172"/>
      <c r="FZQ6" s="172"/>
      <c r="FZR6" s="172"/>
      <c r="FZS6" s="172"/>
      <c r="FZT6" s="172"/>
      <c r="FZU6" s="172"/>
      <c r="FZV6" s="172"/>
      <c r="FZW6" s="172"/>
      <c r="FZX6" s="172"/>
      <c r="FZY6" s="172"/>
      <c r="FZZ6" s="172"/>
      <c r="GAA6" s="172"/>
      <c r="GAB6" s="172"/>
      <c r="GAC6" s="172"/>
      <c r="GAD6" s="172"/>
      <c r="GAE6" s="172"/>
      <c r="GAF6" s="172"/>
      <c r="GAG6" s="172"/>
      <c r="GAH6" s="172"/>
      <c r="GAI6" s="172"/>
      <c r="GAJ6" s="172"/>
      <c r="GAK6" s="172"/>
      <c r="GAL6" s="172"/>
      <c r="GAM6" s="172"/>
      <c r="GAN6" s="172"/>
      <c r="GAO6" s="172"/>
      <c r="GAP6" s="172"/>
      <c r="GAQ6" s="172"/>
      <c r="GAR6" s="172"/>
      <c r="GAS6" s="172"/>
      <c r="GAT6" s="172"/>
      <c r="GAU6" s="172"/>
      <c r="GAV6" s="172"/>
      <c r="GAW6" s="172"/>
      <c r="GAX6" s="172"/>
      <c r="GAY6" s="172"/>
      <c r="GAZ6" s="172"/>
      <c r="GBA6" s="172"/>
      <c r="GBB6" s="172"/>
      <c r="GBC6" s="172"/>
      <c r="GBD6" s="172"/>
      <c r="GBE6" s="172"/>
      <c r="GBF6" s="172"/>
      <c r="GBG6" s="172"/>
      <c r="GBH6" s="172"/>
      <c r="GBI6" s="172"/>
      <c r="GBJ6" s="172"/>
      <c r="GBK6" s="172"/>
      <c r="GBL6" s="172"/>
      <c r="GBM6" s="172"/>
      <c r="GBN6" s="172"/>
      <c r="GBO6" s="172"/>
      <c r="GBP6" s="172"/>
      <c r="GBQ6" s="172"/>
      <c r="GBR6" s="172"/>
      <c r="GBS6" s="172"/>
      <c r="GBT6" s="172"/>
      <c r="GBU6" s="172"/>
      <c r="GBV6" s="172"/>
      <c r="GBW6" s="172"/>
      <c r="GBX6" s="172"/>
      <c r="GBY6" s="172"/>
      <c r="GBZ6" s="172"/>
      <c r="GCA6" s="172"/>
      <c r="GCB6" s="172"/>
      <c r="GCC6" s="172"/>
      <c r="GCD6" s="172"/>
      <c r="GCE6" s="172"/>
      <c r="GCF6" s="172"/>
      <c r="GCG6" s="172"/>
      <c r="GCH6" s="172"/>
      <c r="GCI6" s="172"/>
      <c r="GCJ6" s="172"/>
      <c r="GCK6" s="172"/>
      <c r="GCL6" s="172"/>
      <c r="GCM6" s="172"/>
      <c r="GCN6" s="172"/>
      <c r="GCO6" s="172"/>
      <c r="GCP6" s="172"/>
      <c r="GCQ6" s="172"/>
      <c r="GCR6" s="172"/>
      <c r="GCS6" s="172"/>
      <c r="GCT6" s="172"/>
      <c r="GCU6" s="172"/>
      <c r="GCV6" s="172"/>
      <c r="GCW6" s="172"/>
      <c r="GCX6" s="172"/>
      <c r="GCY6" s="172"/>
      <c r="GCZ6" s="172"/>
      <c r="GDA6" s="172"/>
      <c r="GDB6" s="172"/>
      <c r="GDC6" s="172"/>
      <c r="GDD6" s="172"/>
      <c r="GDE6" s="172"/>
      <c r="GDF6" s="172"/>
      <c r="GDG6" s="172"/>
      <c r="GDH6" s="172"/>
      <c r="GDI6" s="172"/>
      <c r="GDJ6" s="172"/>
      <c r="GDK6" s="172"/>
      <c r="GDL6" s="172"/>
      <c r="GDM6" s="172"/>
      <c r="GDN6" s="172"/>
      <c r="GDO6" s="172"/>
      <c r="GDP6" s="172"/>
      <c r="GDQ6" s="172"/>
      <c r="GDR6" s="172"/>
      <c r="GDS6" s="172"/>
      <c r="GDT6" s="172"/>
      <c r="GDU6" s="172"/>
      <c r="GDV6" s="172"/>
      <c r="GDW6" s="172"/>
      <c r="GDX6" s="172"/>
      <c r="GDY6" s="172"/>
      <c r="GDZ6" s="172"/>
      <c r="GEA6" s="172"/>
      <c r="GEB6" s="172"/>
      <c r="GEC6" s="172"/>
      <c r="GED6" s="172"/>
      <c r="GEE6" s="172"/>
      <c r="GEF6" s="172"/>
      <c r="GEG6" s="172"/>
      <c r="GEH6" s="172"/>
      <c r="GEI6" s="172"/>
      <c r="GEJ6" s="172"/>
      <c r="GEK6" s="172"/>
      <c r="GEL6" s="172"/>
      <c r="GEM6" s="172"/>
      <c r="GEN6" s="172"/>
      <c r="GEO6" s="172"/>
      <c r="GEP6" s="172"/>
      <c r="GEQ6" s="172"/>
      <c r="GER6" s="172"/>
      <c r="GES6" s="172"/>
      <c r="GET6" s="172"/>
      <c r="GEU6" s="172"/>
      <c r="GEV6" s="172"/>
      <c r="GEW6" s="172"/>
      <c r="GEX6" s="172"/>
      <c r="GEY6" s="172"/>
      <c r="GEZ6" s="172"/>
      <c r="GFA6" s="172"/>
      <c r="GFB6" s="172"/>
      <c r="GFC6" s="172"/>
      <c r="GFD6" s="172"/>
      <c r="GFE6" s="172"/>
      <c r="GFF6" s="172"/>
      <c r="GFG6" s="172"/>
      <c r="GFH6" s="172"/>
      <c r="GFI6" s="172"/>
      <c r="GFJ6" s="172"/>
      <c r="GFK6" s="172"/>
      <c r="GFL6" s="172"/>
      <c r="GFM6" s="172"/>
      <c r="GFN6" s="172"/>
      <c r="GFO6" s="172"/>
      <c r="GFP6" s="172"/>
      <c r="GFQ6" s="172"/>
      <c r="GFR6" s="172"/>
      <c r="GFS6" s="172"/>
      <c r="GFT6" s="172"/>
      <c r="GFU6" s="172"/>
      <c r="GFV6" s="172"/>
      <c r="GFW6" s="172"/>
      <c r="GFX6" s="172"/>
      <c r="GFY6" s="172"/>
      <c r="GFZ6" s="172"/>
      <c r="GGA6" s="172"/>
      <c r="GGB6" s="172"/>
      <c r="GGC6" s="172"/>
      <c r="GGD6" s="172"/>
      <c r="GGE6" s="172"/>
      <c r="GGF6" s="172"/>
      <c r="GGG6" s="172"/>
      <c r="GGH6" s="172"/>
      <c r="GGI6" s="172"/>
      <c r="GGJ6" s="172"/>
      <c r="GGK6" s="172"/>
      <c r="GGL6" s="172"/>
      <c r="GGM6" s="172"/>
      <c r="GGN6" s="172"/>
      <c r="GGO6" s="172"/>
      <c r="GGP6" s="172"/>
      <c r="GGQ6" s="172"/>
      <c r="GGR6" s="172"/>
      <c r="GGS6" s="172"/>
      <c r="GGT6" s="172"/>
      <c r="GGU6" s="172"/>
      <c r="GGV6" s="172"/>
      <c r="GGW6" s="172"/>
      <c r="GGX6" s="172"/>
      <c r="GGY6" s="172"/>
      <c r="GGZ6" s="172"/>
      <c r="GHA6" s="172"/>
      <c r="GHB6" s="172"/>
      <c r="GHC6" s="172"/>
      <c r="GHD6" s="172"/>
      <c r="GHE6" s="172"/>
      <c r="GHF6" s="172"/>
      <c r="GHG6" s="172"/>
      <c r="GHH6" s="172"/>
      <c r="GHI6" s="172"/>
      <c r="GHJ6" s="172"/>
      <c r="GHK6" s="172"/>
      <c r="GHL6" s="172"/>
      <c r="GHM6" s="172"/>
      <c r="GHN6" s="172"/>
      <c r="GHO6" s="172"/>
      <c r="GHP6" s="172"/>
      <c r="GHQ6" s="172"/>
      <c r="GHR6" s="172"/>
      <c r="GHS6" s="172"/>
      <c r="GHT6" s="172"/>
      <c r="GHU6" s="172"/>
      <c r="GHV6" s="172"/>
      <c r="GHW6" s="172"/>
      <c r="GHX6" s="172"/>
      <c r="GHY6" s="172"/>
      <c r="GHZ6" s="172"/>
      <c r="GIA6" s="172"/>
      <c r="GIB6" s="172"/>
      <c r="GIC6" s="172"/>
      <c r="GID6" s="172"/>
      <c r="GIE6" s="172"/>
      <c r="GIF6" s="172"/>
      <c r="GIG6" s="172"/>
      <c r="GIH6" s="172"/>
      <c r="GII6" s="172"/>
      <c r="GIJ6" s="172"/>
      <c r="GIK6" s="172"/>
      <c r="GIL6" s="172"/>
      <c r="GIM6" s="172"/>
      <c r="GIN6" s="172"/>
      <c r="GIO6" s="172"/>
      <c r="GIP6" s="172"/>
      <c r="GIQ6" s="172"/>
      <c r="GIR6" s="172"/>
      <c r="GIS6" s="172"/>
      <c r="GIT6" s="172"/>
      <c r="GIU6" s="172"/>
      <c r="GIV6" s="172"/>
      <c r="GIW6" s="172"/>
      <c r="GIX6" s="172"/>
      <c r="GIY6" s="172"/>
      <c r="GIZ6" s="172"/>
      <c r="GJA6" s="172"/>
      <c r="GJB6" s="172"/>
      <c r="GJC6" s="172"/>
      <c r="GJD6" s="172"/>
      <c r="GJE6" s="172"/>
      <c r="GJF6" s="172"/>
      <c r="GJG6" s="172"/>
      <c r="GJH6" s="172"/>
      <c r="GJI6" s="172"/>
      <c r="GJJ6" s="172"/>
      <c r="GJK6" s="172"/>
      <c r="GJL6" s="172"/>
      <c r="GJM6" s="172"/>
      <c r="GJN6" s="172"/>
      <c r="GJO6" s="172"/>
      <c r="GJP6" s="172"/>
      <c r="GJQ6" s="172"/>
      <c r="GJR6" s="172"/>
      <c r="GJS6" s="172"/>
      <c r="GJT6" s="172"/>
      <c r="GJU6" s="172"/>
      <c r="GJV6" s="172"/>
      <c r="GJW6" s="172"/>
      <c r="GJX6" s="172"/>
      <c r="GJY6" s="172"/>
      <c r="GJZ6" s="172"/>
      <c r="GKA6" s="172"/>
      <c r="GKB6" s="172"/>
      <c r="GKC6" s="172"/>
      <c r="GKD6" s="172"/>
      <c r="GKE6" s="172"/>
      <c r="GKF6" s="172"/>
      <c r="GKG6" s="172"/>
      <c r="GKH6" s="172"/>
      <c r="GKI6" s="172"/>
      <c r="GKJ6" s="172"/>
      <c r="GKK6" s="172"/>
      <c r="GKL6" s="172"/>
      <c r="GKM6" s="172"/>
      <c r="GKN6" s="172"/>
      <c r="GKO6" s="172"/>
      <c r="GKP6" s="172"/>
      <c r="GKQ6" s="172"/>
      <c r="GKR6" s="172"/>
      <c r="GKS6" s="172"/>
      <c r="GKT6" s="172"/>
      <c r="GKU6" s="172"/>
      <c r="GKV6" s="172"/>
      <c r="GKW6" s="172"/>
      <c r="GKX6" s="172"/>
      <c r="GKY6" s="172"/>
      <c r="GKZ6" s="172"/>
      <c r="GLA6" s="172"/>
      <c r="GLB6" s="172"/>
      <c r="GLC6" s="172"/>
      <c r="GLD6" s="172"/>
      <c r="GLE6" s="172"/>
      <c r="GLF6" s="172"/>
      <c r="GLG6" s="172"/>
      <c r="GLH6" s="172"/>
      <c r="GLI6" s="172"/>
      <c r="GLJ6" s="172"/>
      <c r="GLK6" s="172"/>
      <c r="GLL6" s="172"/>
      <c r="GLM6" s="172"/>
      <c r="GLN6" s="172"/>
      <c r="GLO6" s="172"/>
      <c r="GLP6" s="172"/>
      <c r="GLQ6" s="172"/>
      <c r="GLR6" s="172"/>
      <c r="GLS6" s="172"/>
      <c r="GLT6" s="172"/>
      <c r="GLU6" s="172"/>
      <c r="GLV6" s="172"/>
      <c r="GLW6" s="172"/>
      <c r="GLX6" s="172"/>
      <c r="GLY6" s="172"/>
      <c r="GLZ6" s="172"/>
      <c r="GMA6" s="172"/>
      <c r="GMB6" s="172"/>
      <c r="GMC6" s="172"/>
      <c r="GMD6" s="172"/>
      <c r="GME6" s="172"/>
      <c r="GMF6" s="172"/>
      <c r="GMG6" s="172"/>
      <c r="GMH6" s="172"/>
      <c r="GMI6" s="172"/>
      <c r="GMJ6" s="172"/>
      <c r="GMK6" s="172"/>
      <c r="GML6" s="172"/>
      <c r="GMM6" s="172"/>
      <c r="GMN6" s="172"/>
      <c r="GMO6" s="172"/>
      <c r="GMP6" s="172"/>
      <c r="GMQ6" s="172"/>
      <c r="GMR6" s="172"/>
      <c r="GMS6" s="172"/>
      <c r="GMT6" s="172"/>
      <c r="GMU6" s="172"/>
      <c r="GMV6" s="172"/>
      <c r="GMW6" s="172"/>
      <c r="GMX6" s="172"/>
      <c r="GMY6" s="172"/>
      <c r="GMZ6" s="172"/>
      <c r="GNA6" s="172"/>
      <c r="GNB6" s="172"/>
      <c r="GNC6" s="172"/>
      <c r="GND6" s="172"/>
      <c r="GNE6" s="172"/>
      <c r="GNF6" s="172"/>
      <c r="GNG6" s="172"/>
      <c r="GNH6" s="172"/>
      <c r="GNI6" s="172"/>
      <c r="GNJ6" s="172"/>
      <c r="GNK6" s="172"/>
      <c r="GNL6" s="172"/>
      <c r="GNM6" s="172"/>
      <c r="GNN6" s="172"/>
      <c r="GNO6" s="172"/>
      <c r="GNP6" s="172"/>
      <c r="GNQ6" s="172"/>
      <c r="GNR6" s="172"/>
      <c r="GNS6" s="172"/>
      <c r="GNT6" s="172"/>
      <c r="GNU6" s="172"/>
      <c r="GNV6" s="172"/>
      <c r="GNW6" s="172"/>
      <c r="GNX6" s="172"/>
      <c r="GNY6" s="172"/>
      <c r="GNZ6" s="172"/>
      <c r="GOA6" s="172"/>
      <c r="GOB6" s="172"/>
      <c r="GOC6" s="172"/>
      <c r="GOD6" s="172"/>
      <c r="GOE6" s="172"/>
      <c r="GOF6" s="172"/>
      <c r="GOG6" s="172"/>
      <c r="GOH6" s="172"/>
      <c r="GOI6" s="172"/>
      <c r="GOJ6" s="172"/>
      <c r="GOK6" s="172"/>
      <c r="GOL6" s="172"/>
      <c r="GOM6" s="172"/>
      <c r="GON6" s="172"/>
      <c r="GOO6" s="172"/>
      <c r="GOP6" s="172"/>
      <c r="GOQ6" s="172"/>
      <c r="GOR6" s="172"/>
      <c r="GOS6" s="172"/>
      <c r="GOT6" s="172"/>
      <c r="GOU6" s="172"/>
      <c r="GOV6" s="172"/>
      <c r="GOW6" s="172"/>
      <c r="GOX6" s="172"/>
      <c r="GOY6" s="172"/>
      <c r="GOZ6" s="172"/>
      <c r="GPA6" s="172"/>
      <c r="GPB6" s="172"/>
      <c r="GPC6" s="172"/>
      <c r="GPD6" s="172"/>
      <c r="GPE6" s="172"/>
      <c r="GPF6" s="172"/>
      <c r="GPG6" s="172"/>
      <c r="GPH6" s="172"/>
      <c r="GPI6" s="172"/>
      <c r="GPJ6" s="172"/>
      <c r="GPK6" s="172"/>
      <c r="GPL6" s="172"/>
      <c r="GPM6" s="172"/>
      <c r="GPN6" s="172"/>
      <c r="GPO6" s="172"/>
      <c r="GPP6" s="172"/>
      <c r="GPQ6" s="172"/>
      <c r="GPR6" s="172"/>
      <c r="GPS6" s="172"/>
      <c r="GPT6" s="172"/>
      <c r="GPU6" s="172"/>
      <c r="GPV6" s="172"/>
      <c r="GPW6" s="172"/>
      <c r="GPX6" s="172"/>
      <c r="GPY6" s="172"/>
      <c r="GPZ6" s="172"/>
      <c r="GQA6" s="172"/>
      <c r="GQB6" s="172"/>
      <c r="GQC6" s="172"/>
      <c r="GQD6" s="172"/>
      <c r="GQE6" s="172"/>
      <c r="GQF6" s="172"/>
      <c r="GQG6" s="172"/>
      <c r="GQH6" s="172"/>
      <c r="GQI6" s="172"/>
      <c r="GQJ6" s="172"/>
      <c r="GQK6" s="172"/>
      <c r="GQL6" s="172"/>
      <c r="GQM6" s="172"/>
      <c r="GQN6" s="172"/>
      <c r="GQO6" s="172"/>
      <c r="GQP6" s="172"/>
      <c r="GQQ6" s="172"/>
      <c r="GQR6" s="172"/>
      <c r="GQS6" s="172"/>
      <c r="GQT6" s="172"/>
      <c r="GQU6" s="172"/>
      <c r="GQV6" s="172"/>
      <c r="GQW6" s="172"/>
      <c r="GQX6" s="172"/>
      <c r="GQY6" s="172"/>
      <c r="GQZ6" s="172"/>
      <c r="GRA6" s="172"/>
      <c r="GRB6" s="172"/>
      <c r="GRC6" s="172"/>
      <c r="GRD6" s="172"/>
      <c r="GRE6" s="172"/>
      <c r="GRF6" s="172"/>
      <c r="GRG6" s="172"/>
      <c r="GRH6" s="172"/>
      <c r="GRI6" s="172"/>
      <c r="GRJ6" s="172"/>
      <c r="GRK6" s="172"/>
      <c r="GRL6" s="172"/>
      <c r="GRM6" s="172"/>
      <c r="GRN6" s="172"/>
      <c r="GRO6" s="172"/>
      <c r="GRP6" s="172"/>
      <c r="GRQ6" s="172"/>
      <c r="GRR6" s="172"/>
      <c r="GRS6" s="172"/>
      <c r="GRT6" s="172"/>
      <c r="GRU6" s="172"/>
      <c r="GRV6" s="172"/>
      <c r="GRW6" s="172"/>
      <c r="GRX6" s="172"/>
      <c r="GRY6" s="172"/>
      <c r="GRZ6" s="172"/>
      <c r="GSA6" s="172"/>
      <c r="GSB6" s="172"/>
      <c r="GSC6" s="172"/>
      <c r="GSD6" s="172"/>
      <c r="GSE6" s="172"/>
      <c r="GSF6" s="172"/>
      <c r="GSG6" s="172"/>
      <c r="GSH6" s="172"/>
      <c r="GSI6" s="172"/>
      <c r="GSJ6" s="172"/>
      <c r="GSK6" s="172"/>
      <c r="GSL6" s="172"/>
      <c r="GSM6" s="172"/>
      <c r="GSN6" s="172"/>
      <c r="GSO6" s="172"/>
      <c r="GSP6" s="172"/>
      <c r="GSQ6" s="172"/>
      <c r="GSR6" s="172"/>
      <c r="GSS6" s="172"/>
      <c r="GST6" s="172"/>
      <c r="GSU6" s="172"/>
      <c r="GSV6" s="172"/>
      <c r="GSW6" s="172"/>
      <c r="GSX6" s="172"/>
      <c r="GSY6" s="172"/>
      <c r="GSZ6" s="172"/>
      <c r="GTA6" s="172"/>
      <c r="GTB6" s="172"/>
      <c r="GTC6" s="172"/>
      <c r="GTD6" s="172"/>
      <c r="GTE6" s="172"/>
      <c r="GTF6" s="172"/>
      <c r="GTG6" s="172"/>
      <c r="GTH6" s="172"/>
      <c r="GTI6" s="172"/>
      <c r="GTJ6" s="172"/>
      <c r="GTK6" s="172"/>
      <c r="GTL6" s="172"/>
      <c r="GTM6" s="172"/>
      <c r="GTN6" s="172"/>
      <c r="GTO6" s="172"/>
      <c r="GTP6" s="172"/>
      <c r="GTQ6" s="172"/>
      <c r="GTR6" s="172"/>
      <c r="GTS6" s="172"/>
      <c r="GTT6" s="172"/>
      <c r="GTU6" s="172"/>
      <c r="GTV6" s="172"/>
      <c r="GTW6" s="172"/>
      <c r="GTX6" s="172"/>
      <c r="GTY6" s="172"/>
      <c r="GTZ6" s="172"/>
      <c r="GUA6" s="172"/>
      <c r="GUB6" s="172"/>
      <c r="GUC6" s="172"/>
      <c r="GUD6" s="172"/>
      <c r="GUE6" s="172"/>
      <c r="GUF6" s="172"/>
      <c r="GUG6" s="172"/>
      <c r="GUH6" s="172"/>
      <c r="GUI6" s="172"/>
      <c r="GUJ6" s="172"/>
      <c r="GUK6" s="172"/>
      <c r="GUL6" s="172"/>
      <c r="GUM6" s="172"/>
      <c r="GUN6" s="172"/>
      <c r="GUO6" s="172"/>
      <c r="GUP6" s="172"/>
      <c r="GUQ6" s="172"/>
      <c r="GUR6" s="172"/>
      <c r="GUS6" s="172"/>
      <c r="GUT6" s="172"/>
      <c r="GUU6" s="172"/>
      <c r="GUV6" s="172"/>
      <c r="GUW6" s="172"/>
      <c r="GUX6" s="172"/>
      <c r="GUY6" s="172"/>
      <c r="GUZ6" s="172"/>
      <c r="GVA6" s="172"/>
      <c r="GVB6" s="172"/>
      <c r="GVC6" s="172"/>
      <c r="GVD6" s="172"/>
      <c r="GVE6" s="172"/>
      <c r="GVF6" s="172"/>
      <c r="GVG6" s="172"/>
      <c r="GVH6" s="172"/>
      <c r="GVI6" s="172"/>
      <c r="GVJ6" s="172"/>
      <c r="GVK6" s="172"/>
      <c r="GVL6" s="172"/>
      <c r="GVM6" s="172"/>
      <c r="GVN6" s="172"/>
      <c r="GVO6" s="172"/>
      <c r="GVP6" s="172"/>
      <c r="GVQ6" s="172"/>
      <c r="GVR6" s="172"/>
      <c r="GVS6" s="172"/>
      <c r="GVT6" s="172"/>
      <c r="GVU6" s="172"/>
      <c r="GVV6" s="172"/>
      <c r="GVW6" s="172"/>
      <c r="GVX6" s="172"/>
      <c r="GVY6" s="172"/>
      <c r="GVZ6" s="172"/>
      <c r="GWA6" s="172"/>
      <c r="GWB6" s="172"/>
      <c r="GWC6" s="172"/>
      <c r="GWD6" s="172"/>
      <c r="GWE6" s="172"/>
      <c r="GWF6" s="172"/>
      <c r="GWG6" s="172"/>
      <c r="GWH6" s="172"/>
      <c r="GWI6" s="172"/>
      <c r="GWJ6" s="172"/>
      <c r="GWK6" s="172"/>
      <c r="GWL6" s="172"/>
      <c r="GWM6" s="172"/>
      <c r="GWN6" s="172"/>
      <c r="GWO6" s="172"/>
      <c r="GWP6" s="172"/>
      <c r="GWQ6" s="172"/>
      <c r="GWR6" s="172"/>
      <c r="GWS6" s="172"/>
      <c r="GWT6" s="172"/>
      <c r="GWU6" s="172"/>
      <c r="GWV6" s="172"/>
      <c r="GWW6" s="172"/>
      <c r="GWX6" s="172"/>
      <c r="GWY6" s="172"/>
      <c r="GWZ6" s="172"/>
      <c r="GXA6" s="172"/>
      <c r="GXB6" s="172"/>
      <c r="GXC6" s="172"/>
      <c r="GXD6" s="172"/>
      <c r="GXE6" s="172"/>
      <c r="GXF6" s="172"/>
      <c r="GXG6" s="172"/>
      <c r="GXH6" s="172"/>
      <c r="GXI6" s="172"/>
      <c r="GXJ6" s="172"/>
      <c r="GXK6" s="172"/>
      <c r="GXL6" s="172"/>
      <c r="GXM6" s="172"/>
      <c r="GXN6" s="172"/>
      <c r="GXO6" s="172"/>
      <c r="GXP6" s="172"/>
      <c r="GXQ6" s="172"/>
      <c r="GXR6" s="172"/>
      <c r="GXS6" s="172"/>
      <c r="GXT6" s="172"/>
      <c r="GXU6" s="172"/>
      <c r="GXV6" s="172"/>
      <c r="GXW6" s="172"/>
      <c r="GXX6" s="172"/>
      <c r="GXY6" s="172"/>
      <c r="GXZ6" s="172"/>
      <c r="GYA6" s="172"/>
      <c r="GYB6" s="172"/>
      <c r="GYC6" s="172"/>
      <c r="GYD6" s="172"/>
      <c r="GYE6" s="172"/>
      <c r="GYF6" s="172"/>
      <c r="GYG6" s="172"/>
      <c r="GYH6" s="172"/>
      <c r="GYI6" s="172"/>
      <c r="GYJ6" s="172"/>
      <c r="GYK6" s="172"/>
      <c r="GYL6" s="172"/>
      <c r="GYM6" s="172"/>
      <c r="GYN6" s="172"/>
      <c r="GYO6" s="172"/>
      <c r="GYP6" s="172"/>
      <c r="GYQ6" s="172"/>
      <c r="GYR6" s="172"/>
      <c r="GYS6" s="172"/>
      <c r="GYT6" s="172"/>
      <c r="GYU6" s="172"/>
      <c r="GYV6" s="172"/>
      <c r="GYW6" s="172"/>
      <c r="GYX6" s="172"/>
      <c r="GYY6" s="172"/>
      <c r="GYZ6" s="172"/>
      <c r="GZA6" s="172"/>
      <c r="GZB6" s="172"/>
      <c r="GZC6" s="172"/>
      <c r="GZD6" s="172"/>
      <c r="GZE6" s="172"/>
      <c r="GZF6" s="172"/>
      <c r="GZG6" s="172"/>
      <c r="GZH6" s="172"/>
      <c r="GZI6" s="172"/>
      <c r="GZJ6" s="172"/>
      <c r="GZK6" s="172"/>
      <c r="GZL6" s="172"/>
      <c r="GZM6" s="172"/>
      <c r="GZN6" s="172"/>
      <c r="GZO6" s="172"/>
      <c r="GZP6" s="172"/>
      <c r="GZQ6" s="172"/>
      <c r="GZR6" s="172"/>
      <c r="GZS6" s="172"/>
      <c r="GZT6" s="172"/>
      <c r="GZU6" s="172"/>
      <c r="GZV6" s="172"/>
      <c r="GZW6" s="172"/>
      <c r="GZX6" s="172"/>
      <c r="GZY6" s="172"/>
      <c r="GZZ6" s="172"/>
      <c r="HAA6" s="172"/>
      <c r="HAB6" s="172"/>
      <c r="HAC6" s="172"/>
      <c r="HAD6" s="172"/>
      <c r="HAE6" s="172"/>
      <c r="HAF6" s="172"/>
      <c r="HAG6" s="172"/>
      <c r="HAH6" s="172"/>
      <c r="HAI6" s="172"/>
      <c r="HAJ6" s="172"/>
      <c r="HAK6" s="172"/>
      <c r="HAL6" s="172"/>
      <c r="HAM6" s="172"/>
      <c r="HAN6" s="172"/>
      <c r="HAO6" s="172"/>
      <c r="HAP6" s="172"/>
      <c r="HAQ6" s="172"/>
      <c r="HAR6" s="172"/>
      <c r="HAS6" s="172"/>
      <c r="HAT6" s="172"/>
      <c r="HAU6" s="172"/>
      <c r="HAV6" s="172"/>
      <c r="HAW6" s="172"/>
      <c r="HAX6" s="172"/>
      <c r="HAY6" s="172"/>
      <c r="HAZ6" s="172"/>
      <c r="HBA6" s="172"/>
      <c r="HBB6" s="172"/>
      <c r="HBC6" s="172"/>
      <c r="HBD6" s="172"/>
      <c r="HBE6" s="172"/>
      <c r="HBF6" s="172"/>
      <c r="HBG6" s="172"/>
      <c r="HBH6" s="172"/>
      <c r="HBI6" s="172"/>
      <c r="HBJ6" s="172"/>
      <c r="HBK6" s="172"/>
      <c r="HBL6" s="172"/>
      <c r="HBM6" s="172"/>
      <c r="HBN6" s="172"/>
      <c r="HBO6" s="172"/>
      <c r="HBP6" s="172"/>
      <c r="HBQ6" s="172"/>
      <c r="HBR6" s="172"/>
      <c r="HBS6" s="172"/>
      <c r="HBT6" s="172"/>
      <c r="HBU6" s="172"/>
      <c r="HBV6" s="172"/>
      <c r="HBW6" s="172"/>
      <c r="HBX6" s="172"/>
      <c r="HBY6" s="172"/>
      <c r="HBZ6" s="172"/>
      <c r="HCA6" s="172"/>
      <c r="HCB6" s="172"/>
      <c r="HCC6" s="172"/>
      <c r="HCD6" s="172"/>
      <c r="HCE6" s="172"/>
      <c r="HCF6" s="172"/>
      <c r="HCG6" s="172"/>
      <c r="HCH6" s="172"/>
      <c r="HCI6" s="172"/>
      <c r="HCJ6" s="172"/>
      <c r="HCK6" s="172"/>
      <c r="HCL6" s="172"/>
      <c r="HCM6" s="172"/>
      <c r="HCN6" s="172"/>
      <c r="HCO6" s="172"/>
      <c r="HCP6" s="172"/>
      <c r="HCQ6" s="172"/>
      <c r="HCR6" s="172"/>
      <c r="HCS6" s="172"/>
      <c r="HCT6" s="172"/>
      <c r="HCU6" s="172"/>
      <c r="HCV6" s="172"/>
      <c r="HCW6" s="172"/>
      <c r="HCX6" s="172"/>
      <c r="HCY6" s="172"/>
      <c r="HCZ6" s="172"/>
      <c r="HDA6" s="172"/>
      <c r="HDB6" s="172"/>
      <c r="HDC6" s="172"/>
      <c r="HDD6" s="172"/>
      <c r="HDE6" s="172"/>
      <c r="HDF6" s="172"/>
      <c r="HDG6" s="172"/>
      <c r="HDH6" s="172"/>
      <c r="HDI6" s="172"/>
      <c r="HDJ6" s="172"/>
      <c r="HDK6" s="172"/>
      <c r="HDL6" s="172"/>
      <c r="HDM6" s="172"/>
      <c r="HDN6" s="172"/>
      <c r="HDO6" s="172"/>
      <c r="HDP6" s="172"/>
      <c r="HDQ6" s="172"/>
      <c r="HDR6" s="172"/>
      <c r="HDS6" s="172"/>
      <c r="HDT6" s="172"/>
      <c r="HDU6" s="172"/>
      <c r="HDV6" s="172"/>
      <c r="HDW6" s="172"/>
      <c r="HDX6" s="172"/>
      <c r="HDY6" s="172"/>
      <c r="HDZ6" s="172"/>
      <c r="HEA6" s="172"/>
      <c r="HEB6" s="172"/>
      <c r="HEC6" s="172"/>
      <c r="HED6" s="172"/>
      <c r="HEE6" s="172"/>
      <c r="HEF6" s="172"/>
      <c r="HEG6" s="172"/>
      <c r="HEH6" s="172"/>
      <c r="HEI6" s="172"/>
      <c r="HEJ6" s="172"/>
      <c r="HEK6" s="172"/>
      <c r="HEL6" s="172"/>
      <c r="HEM6" s="172"/>
      <c r="HEN6" s="172"/>
      <c r="HEO6" s="172"/>
      <c r="HEP6" s="172"/>
      <c r="HEQ6" s="172"/>
      <c r="HER6" s="172"/>
      <c r="HES6" s="172"/>
      <c r="HET6" s="172"/>
      <c r="HEU6" s="172"/>
      <c r="HEV6" s="172"/>
      <c r="HEW6" s="172"/>
      <c r="HEX6" s="172"/>
      <c r="HEY6" s="172"/>
      <c r="HEZ6" s="172"/>
      <c r="HFA6" s="172"/>
      <c r="HFB6" s="172"/>
      <c r="HFC6" s="172"/>
      <c r="HFD6" s="172"/>
      <c r="HFE6" s="172"/>
      <c r="HFF6" s="172"/>
      <c r="HFG6" s="172"/>
      <c r="HFH6" s="172"/>
      <c r="HFI6" s="172"/>
      <c r="HFJ6" s="172"/>
      <c r="HFK6" s="172"/>
      <c r="HFL6" s="172"/>
      <c r="HFM6" s="172"/>
      <c r="HFN6" s="172"/>
      <c r="HFO6" s="172"/>
      <c r="HFP6" s="172"/>
      <c r="HFQ6" s="172"/>
      <c r="HFR6" s="172"/>
      <c r="HFS6" s="172"/>
      <c r="HFT6" s="172"/>
      <c r="HFU6" s="172"/>
      <c r="HFV6" s="172"/>
      <c r="HFW6" s="172"/>
      <c r="HFX6" s="172"/>
      <c r="HFY6" s="172"/>
      <c r="HFZ6" s="172"/>
      <c r="HGA6" s="172"/>
      <c r="HGB6" s="172"/>
      <c r="HGC6" s="172"/>
      <c r="HGD6" s="172"/>
      <c r="HGE6" s="172"/>
      <c r="HGF6" s="172"/>
      <c r="HGG6" s="172"/>
      <c r="HGH6" s="172"/>
      <c r="HGI6" s="172"/>
      <c r="HGJ6" s="172"/>
      <c r="HGK6" s="172"/>
      <c r="HGL6" s="172"/>
      <c r="HGM6" s="172"/>
      <c r="HGN6" s="172"/>
      <c r="HGO6" s="172"/>
      <c r="HGP6" s="172"/>
      <c r="HGQ6" s="172"/>
      <c r="HGR6" s="172"/>
      <c r="HGS6" s="172"/>
      <c r="HGT6" s="172"/>
      <c r="HGU6" s="172"/>
      <c r="HGV6" s="172"/>
      <c r="HGW6" s="172"/>
      <c r="HGX6" s="172"/>
      <c r="HGY6" s="172"/>
      <c r="HGZ6" s="172"/>
      <c r="HHA6" s="172"/>
      <c r="HHB6" s="172"/>
      <c r="HHC6" s="172"/>
      <c r="HHD6" s="172"/>
      <c r="HHE6" s="172"/>
      <c r="HHF6" s="172"/>
      <c r="HHG6" s="172"/>
      <c r="HHH6" s="172"/>
      <c r="HHI6" s="172"/>
      <c r="HHJ6" s="172"/>
      <c r="HHK6" s="172"/>
      <c r="HHL6" s="172"/>
      <c r="HHM6" s="172"/>
      <c r="HHN6" s="172"/>
      <c r="HHO6" s="172"/>
      <c r="HHP6" s="172"/>
      <c r="HHQ6" s="172"/>
      <c r="HHR6" s="172"/>
      <c r="HHS6" s="172"/>
      <c r="HHT6" s="172"/>
      <c r="HHU6" s="172"/>
      <c r="HHV6" s="172"/>
      <c r="HHW6" s="172"/>
      <c r="HHX6" s="172"/>
      <c r="HHY6" s="172"/>
      <c r="HHZ6" s="172"/>
      <c r="HIA6" s="172"/>
      <c r="HIB6" s="172"/>
      <c r="HIC6" s="172"/>
      <c r="HID6" s="172"/>
      <c r="HIE6" s="172"/>
      <c r="HIF6" s="172"/>
      <c r="HIG6" s="172"/>
      <c r="HIH6" s="172"/>
      <c r="HII6" s="172"/>
      <c r="HIJ6" s="172"/>
      <c r="HIK6" s="172"/>
      <c r="HIL6" s="172"/>
      <c r="HIM6" s="172"/>
      <c r="HIN6" s="172"/>
      <c r="HIO6" s="172"/>
      <c r="HIP6" s="172"/>
      <c r="HIQ6" s="172"/>
      <c r="HIR6" s="172"/>
      <c r="HIS6" s="172"/>
      <c r="HIT6" s="172"/>
      <c r="HIU6" s="172"/>
      <c r="HIV6" s="172"/>
      <c r="HIW6" s="172"/>
      <c r="HIX6" s="172"/>
      <c r="HIY6" s="172"/>
      <c r="HIZ6" s="172"/>
      <c r="HJA6" s="172"/>
      <c r="HJB6" s="172"/>
      <c r="HJC6" s="172"/>
      <c r="HJD6" s="172"/>
      <c r="HJE6" s="172"/>
      <c r="HJF6" s="172"/>
      <c r="HJG6" s="172"/>
      <c r="HJH6" s="172"/>
      <c r="HJI6" s="172"/>
      <c r="HJJ6" s="172"/>
      <c r="HJK6" s="172"/>
      <c r="HJL6" s="172"/>
      <c r="HJM6" s="172"/>
      <c r="HJN6" s="172"/>
      <c r="HJO6" s="172"/>
      <c r="HJP6" s="172"/>
      <c r="HJQ6" s="172"/>
      <c r="HJR6" s="172"/>
      <c r="HJS6" s="172"/>
      <c r="HJT6" s="172"/>
      <c r="HJU6" s="172"/>
      <c r="HJV6" s="172"/>
      <c r="HJW6" s="172"/>
      <c r="HJX6" s="172"/>
      <c r="HJY6" s="172"/>
      <c r="HJZ6" s="172"/>
      <c r="HKA6" s="172"/>
      <c r="HKB6" s="172"/>
      <c r="HKC6" s="172"/>
      <c r="HKD6" s="172"/>
      <c r="HKE6" s="172"/>
      <c r="HKF6" s="172"/>
      <c r="HKG6" s="172"/>
      <c r="HKH6" s="172"/>
      <c r="HKI6" s="172"/>
      <c r="HKJ6" s="172"/>
      <c r="HKK6" s="172"/>
      <c r="HKL6" s="172"/>
      <c r="HKM6" s="172"/>
      <c r="HKN6" s="172"/>
      <c r="HKO6" s="172"/>
      <c r="HKP6" s="172"/>
      <c r="HKQ6" s="172"/>
      <c r="HKR6" s="172"/>
      <c r="HKS6" s="172"/>
      <c r="HKT6" s="172"/>
      <c r="HKU6" s="172"/>
      <c r="HKV6" s="172"/>
      <c r="HKW6" s="172"/>
      <c r="HKX6" s="172"/>
      <c r="HKY6" s="172"/>
      <c r="HKZ6" s="172"/>
      <c r="HLA6" s="172"/>
      <c r="HLB6" s="172"/>
      <c r="HLC6" s="172"/>
      <c r="HLD6" s="172"/>
      <c r="HLE6" s="172"/>
      <c r="HLF6" s="172"/>
      <c r="HLG6" s="172"/>
      <c r="HLH6" s="172"/>
      <c r="HLI6" s="172"/>
      <c r="HLJ6" s="172"/>
      <c r="HLK6" s="172"/>
      <c r="HLL6" s="172"/>
      <c r="HLM6" s="172"/>
      <c r="HLN6" s="172"/>
      <c r="HLO6" s="172"/>
      <c r="HLP6" s="172"/>
      <c r="HLQ6" s="172"/>
      <c r="HLR6" s="172"/>
      <c r="HLS6" s="172"/>
      <c r="HLT6" s="172"/>
      <c r="HLU6" s="172"/>
      <c r="HLV6" s="172"/>
      <c r="HLW6" s="172"/>
      <c r="HLX6" s="172"/>
      <c r="HLY6" s="172"/>
      <c r="HLZ6" s="172"/>
      <c r="HMA6" s="172"/>
      <c r="HMB6" s="172"/>
      <c r="HMC6" s="172"/>
      <c r="HMD6" s="172"/>
      <c r="HME6" s="172"/>
      <c r="HMF6" s="172"/>
      <c r="HMG6" s="172"/>
      <c r="HMH6" s="172"/>
      <c r="HMI6" s="172"/>
      <c r="HMJ6" s="172"/>
      <c r="HMK6" s="172"/>
      <c r="HML6" s="172"/>
      <c r="HMM6" s="172"/>
      <c r="HMN6" s="172"/>
      <c r="HMO6" s="172"/>
      <c r="HMP6" s="172"/>
      <c r="HMQ6" s="172"/>
      <c r="HMR6" s="172"/>
      <c r="HMS6" s="172"/>
      <c r="HMT6" s="172"/>
      <c r="HMU6" s="172"/>
      <c r="HMV6" s="172"/>
      <c r="HMW6" s="172"/>
      <c r="HMX6" s="172"/>
      <c r="HMY6" s="172"/>
      <c r="HMZ6" s="172"/>
      <c r="HNA6" s="172"/>
      <c r="HNB6" s="172"/>
      <c r="HNC6" s="172"/>
      <c r="HND6" s="172"/>
      <c r="HNE6" s="172"/>
      <c r="HNF6" s="172"/>
      <c r="HNG6" s="172"/>
      <c r="HNH6" s="172"/>
      <c r="HNI6" s="172"/>
      <c r="HNJ6" s="172"/>
      <c r="HNK6" s="172"/>
      <c r="HNL6" s="172"/>
      <c r="HNM6" s="172"/>
      <c r="HNN6" s="172"/>
      <c r="HNO6" s="172"/>
      <c r="HNP6" s="172"/>
      <c r="HNQ6" s="172"/>
      <c r="HNR6" s="172"/>
      <c r="HNS6" s="172"/>
      <c r="HNT6" s="172"/>
      <c r="HNU6" s="172"/>
      <c r="HNV6" s="172"/>
      <c r="HNW6" s="172"/>
      <c r="HNX6" s="172"/>
      <c r="HNY6" s="172"/>
      <c r="HNZ6" s="172"/>
      <c r="HOA6" s="172"/>
      <c r="HOB6" s="172"/>
      <c r="HOC6" s="172"/>
      <c r="HOD6" s="172"/>
      <c r="HOE6" s="172"/>
      <c r="HOF6" s="172"/>
      <c r="HOG6" s="172"/>
      <c r="HOH6" s="172"/>
      <c r="HOI6" s="172"/>
      <c r="HOJ6" s="172"/>
      <c r="HOK6" s="172"/>
      <c r="HOL6" s="172"/>
      <c r="HOM6" s="172"/>
      <c r="HON6" s="172"/>
      <c r="HOO6" s="172"/>
      <c r="HOP6" s="172"/>
      <c r="HOQ6" s="172"/>
      <c r="HOR6" s="172"/>
      <c r="HOS6" s="172"/>
      <c r="HOT6" s="172"/>
      <c r="HOU6" s="172"/>
      <c r="HOV6" s="172"/>
      <c r="HOW6" s="172"/>
      <c r="HOX6" s="172"/>
      <c r="HOY6" s="172"/>
      <c r="HOZ6" s="172"/>
      <c r="HPA6" s="172"/>
      <c r="HPB6" s="172"/>
      <c r="HPC6" s="172"/>
      <c r="HPD6" s="172"/>
      <c r="HPE6" s="172"/>
      <c r="HPF6" s="172"/>
      <c r="HPG6" s="172"/>
      <c r="HPH6" s="172"/>
      <c r="HPI6" s="172"/>
      <c r="HPJ6" s="172"/>
      <c r="HPK6" s="172"/>
      <c r="HPL6" s="172"/>
      <c r="HPM6" s="172"/>
      <c r="HPN6" s="172"/>
      <c r="HPO6" s="172"/>
      <c r="HPP6" s="172"/>
      <c r="HPQ6" s="172"/>
      <c r="HPR6" s="172"/>
      <c r="HPS6" s="172"/>
      <c r="HPT6" s="172"/>
      <c r="HPU6" s="172"/>
      <c r="HPV6" s="172"/>
      <c r="HPW6" s="172"/>
      <c r="HPX6" s="172"/>
      <c r="HPY6" s="172"/>
      <c r="HPZ6" s="172"/>
      <c r="HQA6" s="172"/>
      <c r="HQB6" s="172"/>
      <c r="HQC6" s="172"/>
      <c r="HQD6" s="172"/>
      <c r="HQE6" s="172"/>
      <c r="HQF6" s="172"/>
      <c r="HQG6" s="172"/>
      <c r="HQH6" s="172"/>
      <c r="HQI6" s="172"/>
      <c r="HQJ6" s="172"/>
      <c r="HQK6" s="172"/>
      <c r="HQL6" s="172"/>
      <c r="HQM6" s="172"/>
      <c r="HQN6" s="172"/>
      <c r="HQO6" s="172"/>
      <c r="HQP6" s="172"/>
      <c r="HQQ6" s="172"/>
      <c r="HQR6" s="172"/>
      <c r="HQS6" s="172"/>
      <c r="HQT6" s="172"/>
      <c r="HQU6" s="172"/>
      <c r="HQV6" s="172"/>
      <c r="HQW6" s="172"/>
      <c r="HQX6" s="172"/>
      <c r="HQY6" s="172"/>
      <c r="HQZ6" s="172"/>
      <c r="HRA6" s="172"/>
      <c r="HRB6" s="172"/>
      <c r="HRC6" s="172"/>
      <c r="HRD6" s="172"/>
      <c r="HRE6" s="172"/>
      <c r="HRF6" s="172"/>
      <c r="HRG6" s="172"/>
      <c r="HRH6" s="172"/>
      <c r="HRI6" s="172"/>
      <c r="HRJ6" s="172"/>
      <c r="HRK6" s="172"/>
      <c r="HRL6" s="172"/>
      <c r="HRM6" s="172"/>
      <c r="HRN6" s="172"/>
      <c r="HRO6" s="172"/>
      <c r="HRP6" s="172"/>
      <c r="HRQ6" s="172"/>
      <c r="HRR6" s="172"/>
      <c r="HRS6" s="172"/>
      <c r="HRT6" s="172"/>
      <c r="HRU6" s="172"/>
      <c r="HRV6" s="172"/>
      <c r="HRW6" s="172"/>
      <c r="HRX6" s="172"/>
      <c r="HRY6" s="172"/>
      <c r="HRZ6" s="172"/>
      <c r="HSA6" s="172"/>
      <c r="HSB6" s="172"/>
      <c r="HSC6" s="172"/>
      <c r="HSD6" s="172"/>
      <c r="HSE6" s="172"/>
      <c r="HSF6" s="172"/>
      <c r="HSG6" s="172"/>
      <c r="HSH6" s="172"/>
      <c r="HSI6" s="172"/>
      <c r="HSJ6" s="172"/>
      <c r="HSK6" s="172"/>
      <c r="HSL6" s="172"/>
      <c r="HSM6" s="172"/>
      <c r="HSN6" s="172"/>
      <c r="HSO6" s="172"/>
      <c r="HSP6" s="172"/>
      <c r="HSQ6" s="172"/>
      <c r="HSR6" s="172"/>
      <c r="HSS6" s="172"/>
      <c r="HST6" s="172"/>
      <c r="HSU6" s="172"/>
      <c r="HSV6" s="172"/>
      <c r="HSW6" s="172"/>
      <c r="HSX6" s="172"/>
      <c r="HSY6" s="172"/>
      <c r="HSZ6" s="172"/>
      <c r="HTA6" s="172"/>
      <c r="HTB6" s="172"/>
      <c r="HTC6" s="172"/>
      <c r="HTD6" s="172"/>
      <c r="HTE6" s="172"/>
      <c r="HTF6" s="172"/>
      <c r="HTG6" s="172"/>
      <c r="HTH6" s="172"/>
      <c r="HTI6" s="172"/>
      <c r="HTJ6" s="172"/>
      <c r="HTK6" s="172"/>
      <c r="HTL6" s="172"/>
      <c r="HTM6" s="172"/>
      <c r="HTN6" s="172"/>
      <c r="HTO6" s="172"/>
      <c r="HTP6" s="172"/>
      <c r="HTQ6" s="172"/>
      <c r="HTR6" s="172"/>
      <c r="HTS6" s="172"/>
      <c r="HTT6" s="172"/>
      <c r="HTU6" s="172"/>
      <c r="HTV6" s="172"/>
      <c r="HTW6" s="172"/>
      <c r="HTX6" s="172"/>
      <c r="HTY6" s="172"/>
      <c r="HTZ6" s="172"/>
      <c r="HUA6" s="172"/>
      <c r="HUB6" s="172"/>
      <c r="HUC6" s="172"/>
      <c r="HUD6" s="172"/>
      <c r="HUE6" s="172"/>
      <c r="HUF6" s="172"/>
      <c r="HUG6" s="172"/>
      <c r="HUH6" s="172"/>
      <c r="HUI6" s="172"/>
      <c r="HUJ6" s="172"/>
      <c r="HUK6" s="172"/>
      <c r="HUL6" s="172"/>
      <c r="HUM6" s="172"/>
      <c r="HUN6" s="172"/>
      <c r="HUO6" s="172"/>
      <c r="HUP6" s="172"/>
      <c r="HUQ6" s="172"/>
      <c r="HUR6" s="172"/>
      <c r="HUS6" s="172"/>
      <c r="HUT6" s="172"/>
      <c r="HUU6" s="172"/>
      <c r="HUV6" s="172"/>
      <c r="HUW6" s="172"/>
      <c r="HUX6" s="172"/>
      <c r="HUY6" s="172"/>
      <c r="HUZ6" s="172"/>
      <c r="HVA6" s="172"/>
      <c r="HVB6" s="172"/>
      <c r="HVC6" s="172"/>
      <c r="HVD6" s="172"/>
      <c r="HVE6" s="172"/>
      <c r="HVF6" s="172"/>
      <c r="HVG6" s="172"/>
      <c r="HVH6" s="172"/>
      <c r="HVI6" s="172"/>
      <c r="HVJ6" s="172"/>
      <c r="HVK6" s="172"/>
      <c r="HVL6" s="172"/>
      <c r="HVM6" s="172"/>
      <c r="HVN6" s="172"/>
      <c r="HVO6" s="172"/>
      <c r="HVP6" s="172"/>
      <c r="HVQ6" s="172"/>
      <c r="HVR6" s="172"/>
      <c r="HVS6" s="172"/>
      <c r="HVT6" s="172"/>
      <c r="HVU6" s="172"/>
      <c r="HVV6" s="172"/>
      <c r="HVW6" s="172"/>
      <c r="HVX6" s="172"/>
      <c r="HVY6" s="172"/>
      <c r="HVZ6" s="172"/>
      <c r="HWA6" s="172"/>
      <c r="HWB6" s="172"/>
      <c r="HWC6" s="172"/>
      <c r="HWD6" s="172"/>
      <c r="HWE6" s="172"/>
      <c r="HWF6" s="172"/>
      <c r="HWG6" s="172"/>
      <c r="HWH6" s="172"/>
      <c r="HWI6" s="172"/>
      <c r="HWJ6" s="172"/>
      <c r="HWK6" s="172"/>
      <c r="HWL6" s="172"/>
      <c r="HWM6" s="172"/>
      <c r="HWN6" s="172"/>
      <c r="HWO6" s="172"/>
      <c r="HWP6" s="172"/>
      <c r="HWQ6" s="172"/>
      <c r="HWR6" s="172"/>
      <c r="HWS6" s="172"/>
      <c r="HWT6" s="172"/>
      <c r="HWU6" s="172"/>
      <c r="HWV6" s="172"/>
      <c r="HWW6" s="172"/>
      <c r="HWX6" s="172"/>
      <c r="HWY6" s="172"/>
      <c r="HWZ6" s="172"/>
      <c r="HXA6" s="172"/>
      <c r="HXB6" s="172"/>
      <c r="HXC6" s="172"/>
      <c r="HXD6" s="172"/>
      <c r="HXE6" s="172"/>
      <c r="HXF6" s="172"/>
      <c r="HXG6" s="172"/>
      <c r="HXH6" s="172"/>
      <c r="HXI6" s="172"/>
      <c r="HXJ6" s="172"/>
      <c r="HXK6" s="172"/>
      <c r="HXL6" s="172"/>
      <c r="HXM6" s="172"/>
      <c r="HXN6" s="172"/>
      <c r="HXO6" s="172"/>
      <c r="HXP6" s="172"/>
      <c r="HXQ6" s="172"/>
      <c r="HXR6" s="172"/>
      <c r="HXS6" s="172"/>
      <c r="HXT6" s="172"/>
      <c r="HXU6" s="172"/>
      <c r="HXV6" s="172"/>
      <c r="HXW6" s="172"/>
      <c r="HXX6" s="172"/>
      <c r="HXY6" s="172"/>
      <c r="HXZ6" s="172"/>
      <c r="HYA6" s="172"/>
      <c r="HYB6" s="172"/>
      <c r="HYC6" s="172"/>
      <c r="HYD6" s="172"/>
      <c r="HYE6" s="172"/>
      <c r="HYF6" s="172"/>
      <c r="HYG6" s="172"/>
      <c r="HYH6" s="172"/>
      <c r="HYI6" s="172"/>
      <c r="HYJ6" s="172"/>
      <c r="HYK6" s="172"/>
      <c r="HYL6" s="172"/>
      <c r="HYM6" s="172"/>
      <c r="HYN6" s="172"/>
      <c r="HYO6" s="172"/>
      <c r="HYP6" s="172"/>
      <c r="HYQ6" s="172"/>
      <c r="HYR6" s="172"/>
      <c r="HYS6" s="172"/>
      <c r="HYT6" s="172"/>
      <c r="HYU6" s="172"/>
      <c r="HYV6" s="172"/>
      <c r="HYW6" s="172"/>
      <c r="HYX6" s="172"/>
      <c r="HYY6" s="172"/>
      <c r="HYZ6" s="172"/>
      <c r="HZA6" s="172"/>
      <c r="HZB6" s="172"/>
      <c r="HZC6" s="172"/>
      <c r="HZD6" s="172"/>
      <c r="HZE6" s="172"/>
      <c r="HZF6" s="172"/>
      <c r="HZG6" s="172"/>
      <c r="HZH6" s="172"/>
      <c r="HZI6" s="172"/>
      <c r="HZJ6" s="172"/>
      <c r="HZK6" s="172"/>
      <c r="HZL6" s="172"/>
      <c r="HZM6" s="172"/>
      <c r="HZN6" s="172"/>
      <c r="HZO6" s="172"/>
      <c r="HZP6" s="172"/>
      <c r="HZQ6" s="172"/>
      <c r="HZR6" s="172"/>
      <c r="HZS6" s="172"/>
      <c r="HZT6" s="172"/>
      <c r="HZU6" s="172"/>
      <c r="HZV6" s="172"/>
      <c r="HZW6" s="172"/>
      <c r="HZX6" s="172"/>
      <c r="HZY6" s="172"/>
      <c r="HZZ6" s="172"/>
      <c r="IAA6" s="172"/>
      <c r="IAB6" s="172"/>
      <c r="IAC6" s="172"/>
      <c r="IAD6" s="172"/>
      <c r="IAE6" s="172"/>
      <c r="IAF6" s="172"/>
      <c r="IAG6" s="172"/>
      <c r="IAH6" s="172"/>
      <c r="IAI6" s="172"/>
      <c r="IAJ6" s="172"/>
      <c r="IAK6" s="172"/>
      <c r="IAL6" s="172"/>
      <c r="IAM6" s="172"/>
      <c r="IAN6" s="172"/>
      <c r="IAO6" s="172"/>
      <c r="IAP6" s="172"/>
      <c r="IAQ6" s="172"/>
      <c r="IAR6" s="172"/>
      <c r="IAS6" s="172"/>
      <c r="IAT6" s="172"/>
      <c r="IAU6" s="172"/>
      <c r="IAV6" s="172"/>
      <c r="IAW6" s="172"/>
      <c r="IAX6" s="172"/>
      <c r="IAY6" s="172"/>
      <c r="IAZ6" s="172"/>
      <c r="IBA6" s="172"/>
      <c r="IBB6" s="172"/>
      <c r="IBC6" s="172"/>
      <c r="IBD6" s="172"/>
      <c r="IBE6" s="172"/>
      <c r="IBF6" s="172"/>
      <c r="IBG6" s="172"/>
      <c r="IBH6" s="172"/>
      <c r="IBI6" s="172"/>
      <c r="IBJ6" s="172"/>
      <c r="IBK6" s="172"/>
      <c r="IBL6" s="172"/>
      <c r="IBM6" s="172"/>
      <c r="IBN6" s="172"/>
      <c r="IBO6" s="172"/>
      <c r="IBP6" s="172"/>
      <c r="IBQ6" s="172"/>
      <c r="IBR6" s="172"/>
      <c r="IBS6" s="172"/>
      <c r="IBT6" s="172"/>
      <c r="IBU6" s="172"/>
      <c r="IBV6" s="172"/>
      <c r="IBW6" s="172"/>
      <c r="IBX6" s="172"/>
      <c r="IBY6" s="172"/>
      <c r="IBZ6" s="172"/>
      <c r="ICA6" s="172"/>
      <c r="ICB6" s="172"/>
      <c r="ICC6" s="172"/>
      <c r="ICD6" s="172"/>
      <c r="ICE6" s="172"/>
      <c r="ICF6" s="172"/>
      <c r="ICG6" s="172"/>
      <c r="ICH6" s="172"/>
      <c r="ICI6" s="172"/>
      <c r="ICJ6" s="172"/>
      <c r="ICK6" s="172"/>
      <c r="ICL6" s="172"/>
      <c r="ICM6" s="172"/>
      <c r="ICN6" s="172"/>
      <c r="ICO6" s="172"/>
      <c r="ICP6" s="172"/>
      <c r="ICQ6" s="172"/>
      <c r="ICR6" s="172"/>
      <c r="ICS6" s="172"/>
      <c r="ICT6" s="172"/>
      <c r="ICU6" s="172"/>
      <c r="ICV6" s="172"/>
      <c r="ICW6" s="172"/>
      <c r="ICX6" s="172"/>
      <c r="ICY6" s="172"/>
      <c r="ICZ6" s="172"/>
      <c r="IDA6" s="172"/>
      <c r="IDB6" s="172"/>
      <c r="IDC6" s="172"/>
      <c r="IDD6" s="172"/>
      <c r="IDE6" s="172"/>
      <c r="IDF6" s="172"/>
      <c r="IDG6" s="172"/>
      <c r="IDH6" s="172"/>
      <c r="IDI6" s="172"/>
      <c r="IDJ6" s="172"/>
      <c r="IDK6" s="172"/>
      <c r="IDL6" s="172"/>
      <c r="IDM6" s="172"/>
      <c r="IDN6" s="172"/>
      <c r="IDO6" s="172"/>
      <c r="IDP6" s="172"/>
      <c r="IDQ6" s="172"/>
      <c r="IDR6" s="172"/>
      <c r="IDS6" s="172"/>
      <c r="IDT6" s="172"/>
      <c r="IDU6" s="172"/>
      <c r="IDV6" s="172"/>
      <c r="IDW6" s="172"/>
      <c r="IDX6" s="172"/>
      <c r="IDY6" s="172"/>
      <c r="IDZ6" s="172"/>
      <c r="IEA6" s="172"/>
      <c r="IEB6" s="172"/>
      <c r="IEC6" s="172"/>
      <c r="IED6" s="172"/>
      <c r="IEE6" s="172"/>
      <c r="IEF6" s="172"/>
      <c r="IEG6" s="172"/>
      <c r="IEH6" s="172"/>
      <c r="IEI6" s="172"/>
      <c r="IEJ6" s="172"/>
      <c r="IEK6" s="172"/>
      <c r="IEL6" s="172"/>
      <c r="IEM6" s="172"/>
      <c r="IEN6" s="172"/>
      <c r="IEO6" s="172"/>
      <c r="IEP6" s="172"/>
      <c r="IEQ6" s="172"/>
      <c r="IER6" s="172"/>
      <c r="IES6" s="172"/>
      <c r="IET6" s="172"/>
      <c r="IEU6" s="172"/>
      <c r="IEV6" s="172"/>
      <c r="IEW6" s="172"/>
      <c r="IEX6" s="172"/>
      <c r="IEY6" s="172"/>
      <c r="IEZ6" s="172"/>
      <c r="IFA6" s="172"/>
      <c r="IFB6" s="172"/>
      <c r="IFC6" s="172"/>
      <c r="IFD6" s="172"/>
      <c r="IFE6" s="172"/>
      <c r="IFF6" s="172"/>
      <c r="IFG6" s="172"/>
      <c r="IFH6" s="172"/>
      <c r="IFI6" s="172"/>
      <c r="IFJ6" s="172"/>
      <c r="IFK6" s="172"/>
      <c r="IFL6" s="172"/>
      <c r="IFM6" s="172"/>
      <c r="IFN6" s="172"/>
      <c r="IFO6" s="172"/>
      <c r="IFP6" s="172"/>
      <c r="IFQ6" s="172"/>
      <c r="IFR6" s="172"/>
      <c r="IFS6" s="172"/>
      <c r="IFT6" s="172"/>
      <c r="IFU6" s="172"/>
      <c r="IFV6" s="172"/>
      <c r="IFW6" s="172"/>
      <c r="IFX6" s="172"/>
      <c r="IFY6" s="172"/>
      <c r="IFZ6" s="172"/>
      <c r="IGA6" s="172"/>
      <c r="IGB6" s="172"/>
      <c r="IGC6" s="172"/>
      <c r="IGD6" s="172"/>
      <c r="IGE6" s="172"/>
      <c r="IGF6" s="172"/>
      <c r="IGG6" s="172"/>
      <c r="IGH6" s="172"/>
      <c r="IGI6" s="172"/>
      <c r="IGJ6" s="172"/>
      <c r="IGK6" s="172"/>
      <c r="IGL6" s="172"/>
      <c r="IGM6" s="172"/>
      <c r="IGN6" s="172"/>
      <c r="IGO6" s="172"/>
      <c r="IGP6" s="172"/>
      <c r="IGQ6" s="172"/>
      <c r="IGR6" s="172"/>
      <c r="IGS6" s="172"/>
      <c r="IGT6" s="172"/>
      <c r="IGU6" s="172"/>
      <c r="IGV6" s="172"/>
      <c r="IGW6" s="172"/>
      <c r="IGX6" s="172"/>
      <c r="IGY6" s="172"/>
      <c r="IGZ6" s="172"/>
      <c r="IHA6" s="172"/>
      <c r="IHB6" s="172"/>
      <c r="IHC6" s="172"/>
      <c r="IHD6" s="172"/>
      <c r="IHE6" s="172"/>
      <c r="IHF6" s="172"/>
      <c r="IHG6" s="172"/>
      <c r="IHH6" s="172"/>
      <c r="IHI6" s="172"/>
      <c r="IHJ6" s="172"/>
      <c r="IHK6" s="172"/>
      <c r="IHL6" s="172"/>
      <c r="IHM6" s="172"/>
      <c r="IHN6" s="172"/>
      <c r="IHO6" s="172"/>
      <c r="IHP6" s="172"/>
      <c r="IHQ6" s="172"/>
      <c r="IHR6" s="172"/>
      <c r="IHS6" s="172"/>
      <c r="IHT6" s="172"/>
      <c r="IHU6" s="172"/>
      <c r="IHV6" s="172"/>
      <c r="IHW6" s="172"/>
      <c r="IHX6" s="172"/>
      <c r="IHY6" s="172"/>
      <c r="IHZ6" s="172"/>
      <c r="IIA6" s="172"/>
      <c r="IIB6" s="172"/>
      <c r="IIC6" s="172"/>
      <c r="IID6" s="172"/>
      <c r="IIE6" s="172"/>
      <c r="IIF6" s="172"/>
      <c r="IIG6" s="172"/>
      <c r="IIH6" s="172"/>
      <c r="III6" s="172"/>
      <c r="IIJ6" s="172"/>
      <c r="IIK6" s="172"/>
      <c r="IIL6" s="172"/>
      <c r="IIM6" s="172"/>
      <c r="IIN6" s="172"/>
      <c r="IIO6" s="172"/>
      <c r="IIP6" s="172"/>
      <c r="IIQ6" s="172"/>
      <c r="IIR6" s="172"/>
      <c r="IIS6" s="172"/>
      <c r="IIT6" s="172"/>
      <c r="IIU6" s="172"/>
      <c r="IIV6" s="172"/>
      <c r="IIW6" s="172"/>
      <c r="IIX6" s="172"/>
      <c r="IIY6" s="172"/>
      <c r="IIZ6" s="172"/>
      <c r="IJA6" s="172"/>
      <c r="IJB6" s="172"/>
      <c r="IJC6" s="172"/>
      <c r="IJD6" s="172"/>
      <c r="IJE6" s="172"/>
      <c r="IJF6" s="172"/>
      <c r="IJG6" s="172"/>
      <c r="IJH6" s="172"/>
      <c r="IJI6" s="172"/>
      <c r="IJJ6" s="172"/>
      <c r="IJK6" s="172"/>
      <c r="IJL6" s="172"/>
      <c r="IJM6" s="172"/>
      <c r="IJN6" s="172"/>
      <c r="IJO6" s="172"/>
      <c r="IJP6" s="172"/>
      <c r="IJQ6" s="172"/>
      <c r="IJR6" s="172"/>
      <c r="IJS6" s="172"/>
      <c r="IJT6" s="172"/>
      <c r="IJU6" s="172"/>
      <c r="IJV6" s="172"/>
      <c r="IJW6" s="172"/>
      <c r="IJX6" s="172"/>
      <c r="IJY6" s="172"/>
      <c r="IJZ6" s="172"/>
      <c r="IKA6" s="172"/>
      <c r="IKB6" s="172"/>
      <c r="IKC6" s="172"/>
      <c r="IKD6" s="172"/>
      <c r="IKE6" s="172"/>
      <c r="IKF6" s="172"/>
      <c r="IKG6" s="172"/>
      <c r="IKH6" s="172"/>
      <c r="IKI6" s="172"/>
      <c r="IKJ6" s="172"/>
      <c r="IKK6" s="172"/>
      <c r="IKL6" s="172"/>
      <c r="IKM6" s="172"/>
      <c r="IKN6" s="172"/>
      <c r="IKO6" s="172"/>
      <c r="IKP6" s="172"/>
      <c r="IKQ6" s="172"/>
      <c r="IKR6" s="172"/>
      <c r="IKS6" s="172"/>
      <c r="IKT6" s="172"/>
      <c r="IKU6" s="172"/>
      <c r="IKV6" s="172"/>
      <c r="IKW6" s="172"/>
      <c r="IKX6" s="172"/>
      <c r="IKY6" s="172"/>
      <c r="IKZ6" s="172"/>
      <c r="ILA6" s="172"/>
      <c r="ILB6" s="172"/>
      <c r="ILC6" s="172"/>
      <c r="ILD6" s="172"/>
      <c r="ILE6" s="172"/>
      <c r="ILF6" s="172"/>
      <c r="ILG6" s="172"/>
      <c r="ILH6" s="172"/>
      <c r="ILI6" s="172"/>
      <c r="ILJ6" s="172"/>
      <c r="ILK6" s="172"/>
      <c r="ILL6" s="172"/>
      <c r="ILM6" s="172"/>
      <c r="ILN6" s="172"/>
      <c r="ILO6" s="172"/>
      <c r="ILP6" s="172"/>
      <c r="ILQ6" s="172"/>
      <c r="ILR6" s="172"/>
      <c r="ILS6" s="172"/>
      <c r="ILT6" s="172"/>
      <c r="ILU6" s="172"/>
      <c r="ILV6" s="172"/>
      <c r="ILW6" s="172"/>
      <c r="ILX6" s="172"/>
      <c r="ILY6" s="172"/>
      <c r="ILZ6" s="172"/>
      <c r="IMA6" s="172"/>
      <c r="IMB6" s="172"/>
      <c r="IMC6" s="172"/>
      <c r="IMD6" s="172"/>
      <c r="IME6" s="172"/>
      <c r="IMF6" s="172"/>
      <c r="IMG6" s="172"/>
      <c r="IMH6" s="172"/>
      <c r="IMI6" s="172"/>
      <c r="IMJ6" s="172"/>
      <c r="IMK6" s="172"/>
      <c r="IML6" s="172"/>
      <c r="IMM6" s="172"/>
      <c r="IMN6" s="172"/>
      <c r="IMO6" s="172"/>
      <c r="IMP6" s="172"/>
      <c r="IMQ6" s="172"/>
      <c r="IMR6" s="172"/>
      <c r="IMS6" s="172"/>
      <c r="IMT6" s="172"/>
      <c r="IMU6" s="172"/>
      <c r="IMV6" s="172"/>
      <c r="IMW6" s="172"/>
      <c r="IMX6" s="172"/>
      <c r="IMY6" s="172"/>
      <c r="IMZ6" s="172"/>
      <c r="INA6" s="172"/>
      <c r="INB6" s="172"/>
      <c r="INC6" s="172"/>
      <c r="IND6" s="172"/>
      <c r="INE6" s="172"/>
      <c r="INF6" s="172"/>
      <c r="ING6" s="172"/>
      <c r="INH6" s="172"/>
      <c r="INI6" s="172"/>
      <c r="INJ6" s="172"/>
      <c r="INK6" s="172"/>
      <c r="INL6" s="172"/>
      <c r="INM6" s="172"/>
      <c r="INN6" s="172"/>
      <c r="INO6" s="172"/>
      <c r="INP6" s="172"/>
      <c r="INQ6" s="172"/>
      <c r="INR6" s="172"/>
      <c r="INS6" s="172"/>
      <c r="INT6" s="172"/>
      <c r="INU6" s="172"/>
      <c r="INV6" s="172"/>
      <c r="INW6" s="172"/>
      <c r="INX6" s="172"/>
      <c r="INY6" s="172"/>
      <c r="INZ6" s="172"/>
      <c r="IOA6" s="172"/>
      <c r="IOB6" s="172"/>
      <c r="IOC6" s="172"/>
      <c r="IOD6" s="172"/>
      <c r="IOE6" s="172"/>
      <c r="IOF6" s="172"/>
      <c r="IOG6" s="172"/>
      <c r="IOH6" s="172"/>
      <c r="IOI6" s="172"/>
      <c r="IOJ6" s="172"/>
      <c r="IOK6" s="172"/>
      <c r="IOL6" s="172"/>
      <c r="IOM6" s="172"/>
      <c r="ION6" s="172"/>
      <c r="IOO6" s="172"/>
      <c r="IOP6" s="172"/>
      <c r="IOQ6" s="172"/>
      <c r="IOR6" s="172"/>
      <c r="IOS6" s="172"/>
      <c r="IOT6" s="172"/>
      <c r="IOU6" s="172"/>
      <c r="IOV6" s="172"/>
      <c r="IOW6" s="172"/>
      <c r="IOX6" s="172"/>
      <c r="IOY6" s="172"/>
      <c r="IOZ6" s="172"/>
      <c r="IPA6" s="172"/>
      <c r="IPB6" s="172"/>
      <c r="IPC6" s="172"/>
      <c r="IPD6" s="172"/>
      <c r="IPE6" s="172"/>
      <c r="IPF6" s="172"/>
      <c r="IPG6" s="172"/>
      <c r="IPH6" s="172"/>
      <c r="IPI6" s="172"/>
      <c r="IPJ6" s="172"/>
      <c r="IPK6" s="172"/>
      <c r="IPL6" s="172"/>
      <c r="IPM6" s="172"/>
      <c r="IPN6" s="172"/>
      <c r="IPO6" s="172"/>
      <c r="IPP6" s="172"/>
      <c r="IPQ6" s="172"/>
      <c r="IPR6" s="172"/>
      <c r="IPS6" s="172"/>
      <c r="IPT6" s="172"/>
      <c r="IPU6" s="172"/>
      <c r="IPV6" s="172"/>
      <c r="IPW6" s="172"/>
      <c r="IPX6" s="172"/>
      <c r="IPY6" s="172"/>
      <c r="IPZ6" s="172"/>
      <c r="IQA6" s="172"/>
      <c r="IQB6" s="172"/>
      <c r="IQC6" s="172"/>
      <c r="IQD6" s="172"/>
      <c r="IQE6" s="172"/>
      <c r="IQF6" s="172"/>
      <c r="IQG6" s="172"/>
      <c r="IQH6" s="172"/>
      <c r="IQI6" s="172"/>
      <c r="IQJ6" s="172"/>
      <c r="IQK6" s="172"/>
      <c r="IQL6" s="172"/>
      <c r="IQM6" s="172"/>
      <c r="IQN6" s="172"/>
      <c r="IQO6" s="172"/>
      <c r="IQP6" s="172"/>
      <c r="IQQ6" s="172"/>
      <c r="IQR6" s="172"/>
      <c r="IQS6" s="172"/>
      <c r="IQT6" s="172"/>
      <c r="IQU6" s="172"/>
      <c r="IQV6" s="172"/>
      <c r="IQW6" s="172"/>
      <c r="IQX6" s="172"/>
      <c r="IQY6" s="172"/>
      <c r="IQZ6" s="172"/>
      <c r="IRA6" s="172"/>
      <c r="IRB6" s="172"/>
      <c r="IRC6" s="172"/>
      <c r="IRD6" s="172"/>
      <c r="IRE6" s="172"/>
      <c r="IRF6" s="172"/>
      <c r="IRG6" s="172"/>
      <c r="IRH6" s="172"/>
      <c r="IRI6" s="172"/>
      <c r="IRJ6" s="172"/>
      <c r="IRK6" s="172"/>
      <c r="IRL6" s="172"/>
      <c r="IRM6" s="172"/>
      <c r="IRN6" s="172"/>
      <c r="IRO6" s="172"/>
      <c r="IRP6" s="172"/>
      <c r="IRQ6" s="172"/>
      <c r="IRR6" s="172"/>
      <c r="IRS6" s="172"/>
      <c r="IRT6" s="172"/>
      <c r="IRU6" s="172"/>
      <c r="IRV6" s="172"/>
      <c r="IRW6" s="172"/>
      <c r="IRX6" s="172"/>
      <c r="IRY6" s="172"/>
      <c r="IRZ6" s="172"/>
      <c r="ISA6" s="172"/>
      <c r="ISB6" s="172"/>
      <c r="ISC6" s="172"/>
      <c r="ISD6" s="172"/>
      <c r="ISE6" s="172"/>
      <c r="ISF6" s="172"/>
      <c r="ISG6" s="172"/>
      <c r="ISH6" s="172"/>
      <c r="ISI6" s="172"/>
      <c r="ISJ6" s="172"/>
      <c r="ISK6" s="172"/>
      <c r="ISL6" s="172"/>
      <c r="ISM6" s="172"/>
      <c r="ISN6" s="172"/>
      <c r="ISO6" s="172"/>
      <c r="ISP6" s="172"/>
      <c r="ISQ6" s="172"/>
      <c r="ISR6" s="172"/>
      <c r="ISS6" s="172"/>
      <c r="IST6" s="172"/>
      <c r="ISU6" s="172"/>
      <c r="ISV6" s="172"/>
      <c r="ISW6" s="172"/>
      <c r="ISX6" s="172"/>
      <c r="ISY6" s="172"/>
      <c r="ISZ6" s="172"/>
      <c r="ITA6" s="172"/>
      <c r="ITB6" s="172"/>
      <c r="ITC6" s="172"/>
      <c r="ITD6" s="172"/>
      <c r="ITE6" s="172"/>
      <c r="ITF6" s="172"/>
      <c r="ITG6" s="172"/>
      <c r="ITH6" s="172"/>
      <c r="ITI6" s="172"/>
      <c r="ITJ6" s="172"/>
      <c r="ITK6" s="172"/>
      <c r="ITL6" s="172"/>
      <c r="ITM6" s="172"/>
      <c r="ITN6" s="172"/>
      <c r="ITO6" s="172"/>
      <c r="ITP6" s="172"/>
      <c r="ITQ6" s="172"/>
      <c r="ITR6" s="172"/>
      <c r="ITS6" s="172"/>
      <c r="ITT6" s="172"/>
      <c r="ITU6" s="172"/>
      <c r="ITV6" s="172"/>
      <c r="ITW6" s="172"/>
      <c r="ITX6" s="172"/>
      <c r="ITY6" s="172"/>
      <c r="ITZ6" s="172"/>
      <c r="IUA6" s="172"/>
      <c r="IUB6" s="172"/>
      <c r="IUC6" s="172"/>
      <c r="IUD6" s="172"/>
      <c r="IUE6" s="172"/>
      <c r="IUF6" s="172"/>
      <c r="IUG6" s="172"/>
      <c r="IUH6" s="172"/>
      <c r="IUI6" s="172"/>
      <c r="IUJ6" s="172"/>
      <c r="IUK6" s="172"/>
      <c r="IUL6" s="172"/>
      <c r="IUM6" s="172"/>
      <c r="IUN6" s="172"/>
      <c r="IUO6" s="172"/>
      <c r="IUP6" s="172"/>
      <c r="IUQ6" s="172"/>
      <c r="IUR6" s="172"/>
      <c r="IUS6" s="172"/>
      <c r="IUT6" s="172"/>
      <c r="IUU6" s="172"/>
      <c r="IUV6" s="172"/>
      <c r="IUW6" s="172"/>
      <c r="IUX6" s="172"/>
      <c r="IUY6" s="172"/>
      <c r="IUZ6" s="172"/>
      <c r="IVA6" s="172"/>
      <c r="IVB6" s="172"/>
      <c r="IVC6" s="172"/>
      <c r="IVD6" s="172"/>
      <c r="IVE6" s="172"/>
      <c r="IVF6" s="172"/>
      <c r="IVG6" s="172"/>
      <c r="IVH6" s="172"/>
      <c r="IVI6" s="172"/>
      <c r="IVJ6" s="172"/>
      <c r="IVK6" s="172"/>
      <c r="IVL6" s="172"/>
      <c r="IVM6" s="172"/>
      <c r="IVN6" s="172"/>
      <c r="IVO6" s="172"/>
      <c r="IVP6" s="172"/>
      <c r="IVQ6" s="172"/>
      <c r="IVR6" s="172"/>
      <c r="IVS6" s="172"/>
      <c r="IVT6" s="172"/>
      <c r="IVU6" s="172"/>
      <c r="IVV6" s="172"/>
      <c r="IVW6" s="172"/>
      <c r="IVX6" s="172"/>
      <c r="IVY6" s="172"/>
      <c r="IVZ6" s="172"/>
      <c r="IWA6" s="172"/>
      <c r="IWB6" s="172"/>
      <c r="IWC6" s="172"/>
      <c r="IWD6" s="172"/>
      <c r="IWE6" s="172"/>
      <c r="IWF6" s="172"/>
      <c r="IWG6" s="172"/>
      <c r="IWH6" s="172"/>
      <c r="IWI6" s="172"/>
      <c r="IWJ6" s="172"/>
      <c r="IWK6" s="172"/>
      <c r="IWL6" s="172"/>
      <c r="IWM6" s="172"/>
      <c r="IWN6" s="172"/>
      <c r="IWO6" s="172"/>
      <c r="IWP6" s="172"/>
      <c r="IWQ6" s="172"/>
      <c r="IWR6" s="172"/>
      <c r="IWS6" s="172"/>
      <c r="IWT6" s="172"/>
      <c r="IWU6" s="172"/>
      <c r="IWV6" s="172"/>
      <c r="IWW6" s="172"/>
      <c r="IWX6" s="172"/>
      <c r="IWY6" s="172"/>
      <c r="IWZ6" s="172"/>
      <c r="IXA6" s="172"/>
      <c r="IXB6" s="172"/>
      <c r="IXC6" s="172"/>
      <c r="IXD6" s="172"/>
      <c r="IXE6" s="172"/>
      <c r="IXF6" s="172"/>
      <c r="IXG6" s="172"/>
      <c r="IXH6" s="172"/>
      <c r="IXI6" s="172"/>
      <c r="IXJ6" s="172"/>
      <c r="IXK6" s="172"/>
      <c r="IXL6" s="172"/>
      <c r="IXM6" s="172"/>
      <c r="IXN6" s="172"/>
      <c r="IXO6" s="172"/>
      <c r="IXP6" s="172"/>
      <c r="IXQ6" s="172"/>
      <c r="IXR6" s="172"/>
      <c r="IXS6" s="172"/>
      <c r="IXT6" s="172"/>
      <c r="IXU6" s="172"/>
      <c r="IXV6" s="172"/>
      <c r="IXW6" s="172"/>
      <c r="IXX6" s="172"/>
      <c r="IXY6" s="172"/>
      <c r="IXZ6" s="172"/>
      <c r="IYA6" s="172"/>
      <c r="IYB6" s="172"/>
      <c r="IYC6" s="172"/>
      <c r="IYD6" s="172"/>
      <c r="IYE6" s="172"/>
      <c r="IYF6" s="172"/>
      <c r="IYG6" s="172"/>
      <c r="IYH6" s="172"/>
      <c r="IYI6" s="172"/>
      <c r="IYJ6" s="172"/>
      <c r="IYK6" s="172"/>
      <c r="IYL6" s="172"/>
      <c r="IYM6" s="172"/>
      <c r="IYN6" s="172"/>
      <c r="IYO6" s="172"/>
      <c r="IYP6" s="172"/>
      <c r="IYQ6" s="172"/>
      <c r="IYR6" s="172"/>
      <c r="IYS6" s="172"/>
      <c r="IYT6" s="172"/>
      <c r="IYU6" s="172"/>
      <c r="IYV6" s="172"/>
      <c r="IYW6" s="172"/>
      <c r="IYX6" s="172"/>
      <c r="IYY6" s="172"/>
      <c r="IYZ6" s="172"/>
      <c r="IZA6" s="172"/>
      <c r="IZB6" s="172"/>
      <c r="IZC6" s="172"/>
      <c r="IZD6" s="172"/>
      <c r="IZE6" s="172"/>
      <c r="IZF6" s="172"/>
      <c r="IZG6" s="172"/>
      <c r="IZH6" s="172"/>
      <c r="IZI6" s="172"/>
      <c r="IZJ6" s="172"/>
      <c r="IZK6" s="172"/>
      <c r="IZL6" s="172"/>
      <c r="IZM6" s="172"/>
      <c r="IZN6" s="172"/>
      <c r="IZO6" s="172"/>
      <c r="IZP6" s="172"/>
      <c r="IZQ6" s="172"/>
      <c r="IZR6" s="172"/>
      <c r="IZS6" s="172"/>
      <c r="IZT6" s="172"/>
      <c r="IZU6" s="172"/>
      <c r="IZV6" s="172"/>
      <c r="IZW6" s="172"/>
      <c r="IZX6" s="172"/>
      <c r="IZY6" s="172"/>
      <c r="IZZ6" s="172"/>
      <c r="JAA6" s="172"/>
      <c r="JAB6" s="172"/>
      <c r="JAC6" s="172"/>
      <c r="JAD6" s="172"/>
      <c r="JAE6" s="172"/>
      <c r="JAF6" s="172"/>
      <c r="JAG6" s="172"/>
      <c r="JAH6" s="172"/>
      <c r="JAI6" s="172"/>
      <c r="JAJ6" s="172"/>
      <c r="JAK6" s="172"/>
      <c r="JAL6" s="172"/>
      <c r="JAM6" s="172"/>
      <c r="JAN6" s="172"/>
      <c r="JAO6" s="172"/>
      <c r="JAP6" s="172"/>
      <c r="JAQ6" s="172"/>
      <c r="JAR6" s="172"/>
      <c r="JAS6" s="172"/>
      <c r="JAT6" s="172"/>
      <c r="JAU6" s="172"/>
      <c r="JAV6" s="172"/>
      <c r="JAW6" s="172"/>
      <c r="JAX6" s="172"/>
      <c r="JAY6" s="172"/>
      <c r="JAZ6" s="172"/>
      <c r="JBA6" s="172"/>
      <c r="JBB6" s="172"/>
      <c r="JBC6" s="172"/>
      <c r="JBD6" s="172"/>
      <c r="JBE6" s="172"/>
      <c r="JBF6" s="172"/>
      <c r="JBG6" s="172"/>
      <c r="JBH6" s="172"/>
      <c r="JBI6" s="172"/>
      <c r="JBJ6" s="172"/>
      <c r="JBK6" s="172"/>
      <c r="JBL6" s="172"/>
      <c r="JBM6" s="172"/>
      <c r="JBN6" s="172"/>
      <c r="JBO6" s="172"/>
      <c r="JBP6" s="172"/>
      <c r="JBQ6" s="172"/>
      <c r="JBR6" s="172"/>
      <c r="JBS6" s="172"/>
      <c r="JBT6" s="172"/>
      <c r="JBU6" s="172"/>
      <c r="JBV6" s="172"/>
      <c r="JBW6" s="172"/>
      <c r="JBX6" s="172"/>
      <c r="JBY6" s="172"/>
      <c r="JBZ6" s="172"/>
      <c r="JCA6" s="172"/>
      <c r="JCB6" s="172"/>
      <c r="JCC6" s="172"/>
      <c r="JCD6" s="172"/>
      <c r="JCE6" s="172"/>
      <c r="JCF6" s="172"/>
      <c r="JCG6" s="172"/>
      <c r="JCH6" s="172"/>
      <c r="JCI6" s="172"/>
      <c r="JCJ6" s="172"/>
      <c r="JCK6" s="172"/>
      <c r="JCL6" s="172"/>
      <c r="JCM6" s="172"/>
      <c r="JCN6" s="172"/>
      <c r="JCO6" s="172"/>
      <c r="JCP6" s="172"/>
      <c r="JCQ6" s="172"/>
      <c r="JCR6" s="172"/>
      <c r="JCS6" s="172"/>
      <c r="JCT6" s="172"/>
      <c r="JCU6" s="172"/>
      <c r="JCV6" s="172"/>
      <c r="JCW6" s="172"/>
      <c r="JCX6" s="172"/>
      <c r="JCY6" s="172"/>
      <c r="JCZ6" s="172"/>
      <c r="JDA6" s="172"/>
      <c r="JDB6" s="172"/>
      <c r="JDC6" s="172"/>
      <c r="JDD6" s="172"/>
      <c r="JDE6" s="172"/>
      <c r="JDF6" s="172"/>
      <c r="JDG6" s="172"/>
      <c r="JDH6" s="172"/>
      <c r="JDI6" s="172"/>
      <c r="JDJ6" s="172"/>
      <c r="JDK6" s="172"/>
      <c r="JDL6" s="172"/>
      <c r="JDM6" s="172"/>
      <c r="JDN6" s="172"/>
      <c r="JDO6" s="172"/>
      <c r="JDP6" s="172"/>
      <c r="JDQ6" s="172"/>
      <c r="JDR6" s="172"/>
      <c r="JDS6" s="172"/>
      <c r="JDT6" s="172"/>
      <c r="JDU6" s="172"/>
      <c r="JDV6" s="172"/>
      <c r="JDW6" s="172"/>
      <c r="JDX6" s="172"/>
      <c r="JDY6" s="172"/>
      <c r="JDZ6" s="172"/>
      <c r="JEA6" s="172"/>
      <c r="JEB6" s="172"/>
      <c r="JEC6" s="172"/>
      <c r="JED6" s="172"/>
      <c r="JEE6" s="172"/>
      <c r="JEF6" s="172"/>
      <c r="JEG6" s="172"/>
      <c r="JEH6" s="172"/>
      <c r="JEI6" s="172"/>
      <c r="JEJ6" s="172"/>
      <c r="JEK6" s="172"/>
      <c r="JEL6" s="172"/>
      <c r="JEM6" s="172"/>
      <c r="JEN6" s="172"/>
      <c r="JEO6" s="172"/>
      <c r="JEP6" s="172"/>
      <c r="JEQ6" s="172"/>
      <c r="JER6" s="172"/>
      <c r="JES6" s="172"/>
      <c r="JET6" s="172"/>
      <c r="JEU6" s="172"/>
      <c r="JEV6" s="172"/>
      <c r="JEW6" s="172"/>
      <c r="JEX6" s="172"/>
      <c r="JEY6" s="172"/>
      <c r="JEZ6" s="172"/>
      <c r="JFA6" s="172"/>
      <c r="JFB6" s="172"/>
      <c r="JFC6" s="172"/>
      <c r="JFD6" s="172"/>
      <c r="JFE6" s="172"/>
      <c r="JFF6" s="172"/>
      <c r="JFG6" s="172"/>
      <c r="JFH6" s="172"/>
      <c r="JFI6" s="172"/>
      <c r="JFJ6" s="172"/>
      <c r="JFK6" s="172"/>
      <c r="JFL6" s="172"/>
      <c r="JFM6" s="172"/>
      <c r="JFN6" s="172"/>
      <c r="JFO6" s="172"/>
      <c r="JFP6" s="172"/>
      <c r="JFQ6" s="172"/>
      <c r="JFR6" s="172"/>
      <c r="JFS6" s="172"/>
      <c r="JFT6" s="172"/>
      <c r="JFU6" s="172"/>
      <c r="JFV6" s="172"/>
      <c r="JFW6" s="172"/>
      <c r="JFX6" s="172"/>
      <c r="JFY6" s="172"/>
      <c r="JFZ6" s="172"/>
      <c r="JGA6" s="172"/>
      <c r="JGB6" s="172"/>
      <c r="JGC6" s="172"/>
      <c r="JGD6" s="172"/>
      <c r="JGE6" s="172"/>
      <c r="JGF6" s="172"/>
      <c r="JGG6" s="172"/>
      <c r="JGH6" s="172"/>
      <c r="JGI6" s="172"/>
      <c r="JGJ6" s="172"/>
      <c r="JGK6" s="172"/>
      <c r="JGL6" s="172"/>
      <c r="JGM6" s="172"/>
      <c r="JGN6" s="172"/>
      <c r="JGO6" s="172"/>
      <c r="JGP6" s="172"/>
      <c r="JGQ6" s="172"/>
      <c r="JGR6" s="172"/>
      <c r="JGS6" s="172"/>
      <c r="JGT6" s="172"/>
      <c r="JGU6" s="172"/>
      <c r="JGV6" s="172"/>
      <c r="JGW6" s="172"/>
      <c r="JGX6" s="172"/>
      <c r="JGY6" s="172"/>
      <c r="JGZ6" s="172"/>
      <c r="JHA6" s="172"/>
      <c r="JHB6" s="172"/>
      <c r="JHC6" s="172"/>
      <c r="JHD6" s="172"/>
      <c r="JHE6" s="172"/>
      <c r="JHF6" s="172"/>
      <c r="JHG6" s="172"/>
      <c r="JHH6" s="172"/>
      <c r="JHI6" s="172"/>
      <c r="JHJ6" s="172"/>
      <c r="JHK6" s="172"/>
      <c r="JHL6" s="172"/>
      <c r="JHM6" s="172"/>
      <c r="JHN6" s="172"/>
      <c r="JHO6" s="172"/>
      <c r="JHP6" s="172"/>
      <c r="JHQ6" s="172"/>
      <c r="JHR6" s="172"/>
      <c r="JHS6" s="172"/>
      <c r="JHT6" s="172"/>
      <c r="JHU6" s="172"/>
      <c r="JHV6" s="172"/>
      <c r="JHW6" s="172"/>
      <c r="JHX6" s="172"/>
      <c r="JHY6" s="172"/>
      <c r="JHZ6" s="172"/>
      <c r="JIA6" s="172"/>
      <c r="JIB6" s="172"/>
      <c r="JIC6" s="172"/>
      <c r="JID6" s="172"/>
      <c r="JIE6" s="172"/>
      <c r="JIF6" s="172"/>
      <c r="JIG6" s="172"/>
      <c r="JIH6" s="172"/>
      <c r="JII6" s="172"/>
      <c r="JIJ6" s="172"/>
      <c r="JIK6" s="172"/>
      <c r="JIL6" s="172"/>
      <c r="JIM6" s="172"/>
      <c r="JIN6" s="172"/>
      <c r="JIO6" s="172"/>
      <c r="JIP6" s="172"/>
      <c r="JIQ6" s="172"/>
      <c r="JIR6" s="172"/>
      <c r="JIS6" s="172"/>
      <c r="JIT6" s="172"/>
      <c r="JIU6" s="172"/>
      <c r="JIV6" s="172"/>
      <c r="JIW6" s="172"/>
      <c r="JIX6" s="172"/>
      <c r="JIY6" s="172"/>
      <c r="JIZ6" s="172"/>
      <c r="JJA6" s="172"/>
      <c r="JJB6" s="172"/>
      <c r="JJC6" s="172"/>
      <c r="JJD6" s="172"/>
      <c r="JJE6" s="172"/>
      <c r="JJF6" s="172"/>
      <c r="JJG6" s="172"/>
      <c r="JJH6" s="172"/>
      <c r="JJI6" s="172"/>
      <c r="JJJ6" s="172"/>
      <c r="JJK6" s="172"/>
      <c r="JJL6" s="172"/>
      <c r="JJM6" s="172"/>
      <c r="JJN6" s="172"/>
      <c r="JJO6" s="172"/>
      <c r="JJP6" s="172"/>
      <c r="JJQ6" s="172"/>
      <c r="JJR6" s="172"/>
      <c r="JJS6" s="172"/>
      <c r="JJT6" s="172"/>
      <c r="JJU6" s="172"/>
      <c r="JJV6" s="172"/>
      <c r="JJW6" s="172"/>
      <c r="JJX6" s="172"/>
      <c r="JJY6" s="172"/>
      <c r="JJZ6" s="172"/>
      <c r="JKA6" s="172"/>
      <c r="JKB6" s="172"/>
      <c r="JKC6" s="172"/>
      <c r="JKD6" s="172"/>
      <c r="JKE6" s="172"/>
      <c r="JKF6" s="172"/>
      <c r="JKG6" s="172"/>
      <c r="JKH6" s="172"/>
      <c r="JKI6" s="172"/>
      <c r="JKJ6" s="172"/>
      <c r="JKK6" s="172"/>
      <c r="JKL6" s="172"/>
      <c r="JKM6" s="172"/>
      <c r="JKN6" s="172"/>
      <c r="JKO6" s="172"/>
      <c r="JKP6" s="172"/>
      <c r="JKQ6" s="172"/>
      <c r="JKR6" s="172"/>
      <c r="JKS6" s="172"/>
      <c r="JKT6" s="172"/>
      <c r="JKU6" s="172"/>
      <c r="JKV6" s="172"/>
      <c r="JKW6" s="172"/>
      <c r="JKX6" s="172"/>
      <c r="JKY6" s="172"/>
      <c r="JKZ6" s="172"/>
      <c r="JLA6" s="172"/>
      <c r="JLB6" s="172"/>
      <c r="JLC6" s="172"/>
      <c r="JLD6" s="172"/>
      <c r="JLE6" s="172"/>
      <c r="JLF6" s="172"/>
      <c r="JLG6" s="172"/>
      <c r="JLH6" s="172"/>
      <c r="JLI6" s="172"/>
      <c r="JLJ6" s="172"/>
      <c r="JLK6" s="172"/>
      <c r="JLL6" s="172"/>
      <c r="JLM6" s="172"/>
      <c r="JLN6" s="172"/>
      <c r="JLO6" s="172"/>
      <c r="JLP6" s="172"/>
      <c r="JLQ6" s="172"/>
      <c r="JLR6" s="172"/>
      <c r="JLS6" s="172"/>
      <c r="JLT6" s="172"/>
      <c r="JLU6" s="172"/>
      <c r="JLV6" s="172"/>
      <c r="JLW6" s="172"/>
      <c r="JLX6" s="172"/>
      <c r="JLY6" s="172"/>
      <c r="JLZ6" s="172"/>
      <c r="JMA6" s="172"/>
      <c r="JMB6" s="172"/>
      <c r="JMC6" s="172"/>
      <c r="JMD6" s="172"/>
      <c r="JME6" s="172"/>
      <c r="JMF6" s="172"/>
      <c r="JMG6" s="172"/>
      <c r="JMH6" s="172"/>
      <c r="JMI6" s="172"/>
      <c r="JMJ6" s="172"/>
      <c r="JMK6" s="172"/>
      <c r="JML6" s="172"/>
      <c r="JMM6" s="172"/>
      <c r="JMN6" s="172"/>
      <c r="JMO6" s="172"/>
      <c r="JMP6" s="172"/>
      <c r="JMQ6" s="172"/>
      <c r="JMR6" s="172"/>
      <c r="JMS6" s="172"/>
      <c r="JMT6" s="172"/>
      <c r="JMU6" s="172"/>
      <c r="JMV6" s="172"/>
      <c r="JMW6" s="172"/>
      <c r="JMX6" s="172"/>
      <c r="JMY6" s="172"/>
      <c r="JMZ6" s="172"/>
      <c r="JNA6" s="172"/>
      <c r="JNB6" s="172"/>
      <c r="JNC6" s="172"/>
      <c r="JND6" s="172"/>
      <c r="JNE6" s="172"/>
      <c r="JNF6" s="172"/>
      <c r="JNG6" s="172"/>
      <c r="JNH6" s="172"/>
      <c r="JNI6" s="172"/>
      <c r="JNJ6" s="172"/>
      <c r="JNK6" s="172"/>
      <c r="JNL6" s="172"/>
      <c r="JNM6" s="172"/>
      <c r="JNN6" s="172"/>
      <c r="JNO6" s="172"/>
      <c r="JNP6" s="172"/>
      <c r="JNQ6" s="172"/>
      <c r="JNR6" s="172"/>
      <c r="JNS6" s="172"/>
      <c r="JNT6" s="172"/>
      <c r="JNU6" s="172"/>
      <c r="JNV6" s="172"/>
      <c r="JNW6" s="172"/>
      <c r="JNX6" s="172"/>
      <c r="JNY6" s="172"/>
      <c r="JNZ6" s="172"/>
      <c r="JOA6" s="172"/>
      <c r="JOB6" s="172"/>
      <c r="JOC6" s="172"/>
      <c r="JOD6" s="172"/>
      <c r="JOE6" s="172"/>
      <c r="JOF6" s="172"/>
      <c r="JOG6" s="172"/>
      <c r="JOH6" s="172"/>
      <c r="JOI6" s="172"/>
      <c r="JOJ6" s="172"/>
      <c r="JOK6" s="172"/>
      <c r="JOL6" s="172"/>
      <c r="JOM6" s="172"/>
      <c r="JON6" s="172"/>
      <c r="JOO6" s="172"/>
      <c r="JOP6" s="172"/>
      <c r="JOQ6" s="172"/>
      <c r="JOR6" s="172"/>
      <c r="JOS6" s="172"/>
      <c r="JOT6" s="172"/>
      <c r="JOU6" s="172"/>
      <c r="JOV6" s="172"/>
      <c r="JOW6" s="172"/>
      <c r="JOX6" s="172"/>
      <c r="JOY6" s="172"/>
      <c r="JOZ6" s="172"/>
      <c r="JPA6" s="172"/>
      <c r="JPB6" s="172"/>
      <c r="JPC6" s="172"/>
      <c r="JPD6" s="172"/>
      <c r="JPE6" s="172"/>
      <c r="JPF6" s="172"/>
      <c r="JPG6" s="172"/>
      <c r="JPH6" s="172"/>
      <c r="JPI6" s="172"/>
      <c r="JPJ6" s="172"/>
      <c r="JPK6" s="172"/>
      <c r="JPL6" s="172"/>
      <c r="JPM6" s="172"/>
      <c r="JPN6" s="172"/>
      <c r="JPO6" s="172"/>
      <c r="JPP6" s="172"/>
      <c r="JPQ6" s="172"/>
      <c r="JPR6" s="172"/>
      <c r="JPS6" s="172"/>
      <c r="JPT6" s="172"/>
      <c r="JPU6" s="172"/>
      <c r="JPV6" s="172"/>
      <c r="JPW6" s="172"/>
      <c r="JPX6" s="172"/>
      <c r="JPY6" s="172"/>
      <c r="JPZ6" s="172"/>
      <c r="JQA6" s="172"/>
      <c r="JQB6" s="172"/>
      <c r="JQC6" s="172"/>
      <c r="JQD6" s="172"/>
      <c r="JQE6" s="172"/>
      <c r="JQF6" s="172"/>
      <c r="JQG6" s="172"/>
      <c r="JQH6" s="172"/>
      <c r="JQI6" s="172"/>
      <c r="JQJ6" s="172"/>
      <c r="JQK6" s="172"/>
      <c r="JQL6" s="172"/>
      <c r="JQM6" s="172"/>
      <c r="JQN6" s="172"/>
      <c r="JQO6" s="172"/>
      <c r="JQP6" s="172"/>
      <c r="JQQ6" s="172"/>
      <c r="JQR6" s="172"/>
      <c r="JQS6" s="172"/>
      <c r="JQT6" s="172"/>
      <c r="JQU6" s="172"/>
      <c r="JQV6" s="172"/>
      <c r="JQW6" s="172"/>
      <c r="JQX6" s="172"/>
      <c r="JQY6" s="172"/>
      <c r="JQZ6" s="172"/>
      <c r="JRA6" s="172"/>
      <c r="JRB6" s="172"/>
      <c r="JRC6" s="172"/>
      <c r="JRD6" s="172"/>
      <c r="JRE6" s="172"/>
      <c r="JRF6" s="172"/>
      <c r="JRG6" s="172"/>
      <c r="JRH6" s="172"/>
      <c r="JRI6" s="172"/>
      <c r="JRJ6" s="172"/>
      <c r="JRK6" s="172"/>
      <c r="JRL6" s="172"/>
      <c r="JRM6" s="172"/>
      <c r="JRN6" s="172"/>
      <c r="JRO6" s="172"/>
      <c r="JRP6" s="172"/>
      <c r="JRQ6" s="172"/>
      <c r="JRR6" s="172"/>
      <c r="JRS6" s="172"/>
      <c r="JRT6" s="172"/>
      <c r="JRU6" s="172"/>
      <c r="JRV6" s="172"/>
      <c r="JRW6" s="172"/>
      <c r="JRX6" s="172"/>
      <c r="JRY6" s="172"/>
      <c r="JRZ6" s="172"/>
      <c r="JSA6" s="172"/>
      <c r="JSB6" s="172"/>
      <c r="JSC6" s="172"/>
      <c r="JSD6" s="172"/>
      <c r="JSE6" s="172"/>
      <c r="JSF6" s="172"/>
      <c r="JSG6" s="172"/>
      <c r="JSH6" s="172"/>
      <c r="JSI6" s="172"/>
      <c r="JSJ6" s="172"/>
      <c r="JSK6" s="172"/>
      <c r="JSL6" s="172"/>
      <c r="JSM6" s="172"/>
      <c r="JSN6" s="172"/>
      <c r="JSO6" s="172"/>
      <c r="JSP6" s="172"/>
      <c r="JSQ6" s="172"/>
      <c r="JSR6" s="172"/>
      <c r="JSS6" s="172"/>
      <c r="JST6" s="172"/>
      <c r="JSU6" s="172"/>
      <c r="JSV6" s="172"/>
      <c r="JSW6" s="172"/>
      <c r="JSX6" s="172"/>
      <c r="JSY6" s="172"/>
      <c r="JSZ6" s="172"/>
      <c r="JTA6" s="172"/>
      <c r="JTB6" s="172"/>
      <c r="JTC6" s="172"/>
      <c r="JTD6" s="172"/>
      <c r="JTE6" s="172"/>
      <c r="JTF6" s="172"/>
      <c r="JTG6" s="172"/>
      <c r="JTH6" s="172"/>
      <c r="JTI6" s="172"/>
      <c r="JTJ6" s="172"/>
      <c r="JTK6" s="172"/>
      <c r="JTL6" s="172"/>
      <c r="JTM6" s="172"/>
      <c r="JTN6" s="172"/>
      <c r="JTO6" s="172"/>
      <c r="JTP6" s="172"/>
      <c r="JTQ6" s="172"/>
      <c r="JTR6" s="172"/>
      <c r="JTS6" s="172"/>
      <c r="JTT6" s="172"/>
      <c r="JTU6" s="172"/>
      <c r="JTV6" s="172"/>
      <c r="JTW6" s="172"/>
      <c r="JTX6" s="172"/>
      <c r="JTY6" s="172"/>
      <c r="JTZ6" s="172"/>
      <c r="JUA6" s="172"/>
      <c r="JUB6" s="172"/>
      <c r="JUC6" s="172"/>
      <c r="JUD6" s="172"/>
      <c r="JUE6" s="172"/>
      <c r="JUF6" s="172"/>
      <c r="JUG6" s="172"/>
      <c r="JUH6" s="172"/>
      <c r="JUI6" s="172"/>
      <c r="JUJ6" s="172"/>
      <c r="JUK6" s="172"/>
      <c r="JUL6" s="172"/>
      <c r="JUM6" s="172"/>
      <c r="JUN6" s="172"/>
      <c r="JUO6" s="172"/>
      <c r="JUP6" s="172"/>
      <c r="JUQ6" s="172"/>
      <c r="JUR6" s="172"/>
      <c r="JUS6" s="172"/>
      <c r="JUT6" s="172"/>
      <c r="JUU6" s="172"/>
      <c r="JUV6" s="172"/>
      <c r="JUW6" s="172"/>
      <c r="JUX6" s="172"/>
      <c r="JUY6" s="172"/>
      <c r="JUZ6" s="172"/>
      <c r="JVA6" s="172"/>
      <c r="JVB6" s="172"/>
      <c r="JVC6" s="172"/>
      <c r="JVD6" s="172"/>
      <c r="JVE6" s="172"/>
      <c r="JVF6" s="172"/>
      <c r="JVG6" s="172"/>
      <c r="JVH6" s="172"/>
      <c r="JVI6" s="172"/>
      <c r="JVJ6" s="172"/>
      <c r="JVK6" s="172"/>
      <c r="JVL6" s="172"/>
      <c r="JVM6" s="172"/>
      <c r="JVN6" s="172"/>
      <c r="JVO6" s="172"/>
      <c r="JVP6" s="172"/>
      <c r="JVQ6" s="172"/>
      <c r="JVR6" s="172"/>
      <c r="JVS6" s="172"/>
      <c r="JVT6" s="172"/>
      <c r="JVU6" s="172"/>
      <c r="JVV6" s="172"/>
      <c r="JVW6" s="172"/>
      <c r="JVX6" s="172"/>
      <c r="JVY6" s="172"/>
      <c r="JVZ6" s="172"/>
      <c r="JWA6" s="172"/>
      <c r="JWB6" s="172"/>
      <c r="JWC6" s="172"/>
      <c r="JWD6" s="172"/>
      <c r="JWE6" s="172"/>
      <c r="JWF6" s="172"/>
      <c r="JWG6" s="172"/>
      <c r="JWH6" s="172"/>
      <c r="JWI6" s="172"/>
      <c r="JWJ6" s="172"/>
      <c r="JWK6" s="172"/>
      <c r="JWL6" s="172"/>
      <c r="JWM6" s="172"/>
      <c r="JWN6" s="172"/>
      <c r="JWO6" s="172"/>
      <c r="JWP6" s="172"/>
      <c r="JWQ6" s="172"/>
      <c r="JWR6" s="172"/>
      <c r="JWS6" s="172"/>
      <c r="JWT6" s="172"/>
      <c r="JWU6" s="172"/>
      <c r="JWV6" s="172"/>
      <c r="JWW6" s="172"/>
      <c r="JWX6" s="172"/>
      <c r="JWY6" s="172"/>
      <c r="JWZ6" s="172"/>
      <c r="JXA6" s="172"/>
      <c r="JXB6" s="172"/>
      <c r="JXC6" s="172"/>
      <c r="JXD6" s="172"/>
      <c r="JXE6" s="172"/>
      <c r="JXF6" s="172"/>
      <c r="JXG6" s="172"/>
      <c r="JXH6" s="172"/>
      <c r="JXI6" s="172"/>
      <c r="JXJ6" s="172"/>
      <c r="JXK6" s="172"/>
      <c r="JXL6" s="172"/>
      <c r="JXM6" s="172"/>
      <c r="JXN6" s="172"/>
      <c r="JXO6" s="172"/>
      <c r="JXP6" s="172"/>
      <c r="JXQ6" s="172"/>
      <c r="JXR6" s="172"/>
      <c r="JXS6" s="172"/>
      <c r="JXT6" s="172"/>
      <c r="JXU6" s="172"/>
      <c r="JXV6" s="172"/>
      <c r="JXW6" s="172"/>
      <c r="JXX6" s="172"/>
      <c r="JXY6" s="172"/>
      <c r="JXZ6" s="172"/>
      <c r="JYA6" s="172"/>
      <c r="JYB6" s="172"/>
      <c r="JYC6" s="172"/>
      <c r="JYD6" s="172"/>
      <c r="JYE6" s="172"/>
      <c r="JYF6" s="172"/>
      <c r="JYG6" s="172"/>
      <c r="JYH6" s="172"/>
      <c r="JYI6" s="172"/>
      <c r="JYJ6" s="172"/>
      <c r="JYK6" s="172"/>
      <c r="JYL6" s="172"/>
      <c r="JYM6" s="172"/>
      <c r="JYN6" s="172"/>
      <c r="JYO6" s="172"/>
      <c r="JYP6" s="172"/>
      <c r="JYQ6" s="172"/>
      <c r="JYR6" s="172"/>
      <c r="JYS6" s="172"/>
      <c r="JYT6" s="172"/>
      <c r="JYU6" s="172"/>
      <c r="JYV6" s="172"/>
      <c r="JYW6" s="172"/>
      <c r="JYX6" s="172"/>
      <c r="JYY6" s="172"/>
      <c r="JYZ6" s="172"/>
      <c r="JZA6" s="172"/>
      <c r="JZB6" s="172"/>
      <c r="JZC6" s="172"/>
      <c r="JZD6" s="172"/>
      <c r="JZE6" s="172"/>
      <c r="JZF6" s="172"/>
      <c r="JZG6" s="172"/>
      <c r="JZH6" s="172"/>
      <c r="JZI6" s="172"/>
      <c r="JZJ6" s="172"/>
      <c r="JZK6" s="172"/>
      <c r="JZL6" s="172"/>
      <c r="JZM6" s="172"/>
      <c r="JZN6" s="172"/>
      <c r="JZO6" s="172"/>
      <c r="JZP6" s="172"/>
      <c r="JZQ6" s="172"/>
      <c r="JZR6" s="172"/>
      <c r="JZS6" s="172"/>
      <c r="JZT6" s="172"/>
      <c r="JZU6" s="172"/>
      <c r="JZV6" s="172"/>
      <c r="JZW6" s="172"/>
      <c r="JZX6" s="172"/>
      <c r="JZY6" s="172"/>
      <c r="JZZ6" s="172"/>
      <c r="KAA6" s="172"/>
      <c r="KAB6" s="172"/>
      <c r="KAC6" s="172"/>
      <c r="KAD6" s="172"/>
      <c r="KAE6" s="172"/>
      <c r="KAF6" s="172"/>
      <c r="KAG6" s="172"/>
      <c r="KAH6" s="172"/>
      <c r="KAI6" s="172"/>
      <c r="KAJ6" s="172"/>
      <c r="KAK6" s="172"/>
      <c r="KAL6" s="172"/>
      <c r="KAM6" s="172"/>
      <c r="KAN6" s="172"/>
      <c r="KAO6" s="172"/>
      <c r="KAP6" s="172"/>
      <c r="KAQ6" s="172"/>
      <c r="KAR6" s="172"/>
      <c r="KAS6" s="172"/>
      <c r="KAT6" s="172"/>
      <c r="KAU6" s="172"/>
      <c r="KAV6" s="172"/>
      <c r="KAW6" s="172"/>
      <c r="KAX6" s="172"/>
      <c r="KAY6" s="172"/>
      <c r="KAZ6" s="172"/>
      <c r="KBA6" s="172"/>
      <c r="KBB6" s="172"/>
      <c r="KBC6" s="172"/>
      <c r="KBD6" s="172"/>
      <c r="KBE6" s="172"/>
      <c r="KBF6" s="172"/>
      <c r="KBG6" s="172"/>
      <c r="KBH6" s="172"/>
      <c r="KBI6" s="172"/>
      <c r="KBJ6" s="172"/>
      <c r="KBK6" s="172"/>
      <c r="KBL6" s="172"/>
      <c r="KBM6" s="172"/>
      <c r="KBN6" s="172"/>
      <c r="KBO6" s="172"/>
      <c r="KBP6" s="172"/>
      <c r="KBQ6" s="172"/>
      <c r="KBR6" s="172"/>
      <c r="KBS6" s="172"/>
      <c r="KBT6" s="172"/>
      <c r="KBU6" s="172"/>
      <c r="KBV6" s="172"/>
      <c r="KBW6" s="172"/>
      <c r="KBX6" s="172"/>
      <c r="KBY6" s="172"/>
      <c r="KBZ6" s="172"/>
      <c r="KCA6" s="172"/>
      <c r="KCB6" s="172"/>
      <c r="KCC6" s="172"/>
      <c r="KCD6" s="172"/>
      <c r="KCE6" s="172"/>
      <c r="KCF6" s="172"/>
      <c r="KCG6" s="172"/>
      <c r="KCH6" s="172"/>
      <c r="KCI6" s="172"/>
      <c r="KCJ6" s="172"/>
      <c r="KCK6" s="172"/>
      <c r="KCL6" s="172"/>
      <c r="KCM6" s="172"/>
      <c r="KCN6" s="172"/>
      <c r="KCO6" s="172"/>
      <c r="KCP6" s="172"/>
      <c r="KCQ6" s="172"/>
      <c r="KCR6" s="172"/>
      <c r="KCS6" s="172"/>
      <c r="KCT6" s="172"/>
      <c r="KCU6" s="172"/>
      <c r="KCV6" s="172"/>
      <c r="KCW6" s="172"/>
      <c r="KCX6" s="172"/>
      <c r="KCY6" s="172"/>
      <c r="KCZ6" s="172"/>
      <c r="KDA6" s="172"/>
      <c r="KDB6" s="172"/>
      <c r="KDC6" s="172"/>
      <c r="KDD6" s="172"/>
      <c r="KDE6" s="172"/>
      <c r="KDF6" s="172"/>
      <c r="KDG6" s="172"/>
      <c r="KDH6" s="172"/>
      <c r="KDI6" s="172"/>
      <c r="KDJ6" s="172"/>
      <c r="KDK6" s="172"/>
      <c r="KDL6" s="172"/>
      <c r="KDM6" s="172"/>
      <c r="KDN6" s="172"/>
      <c r="KDO6" s="172"/>
      <c r="KDP6" s="172"/>
      <c r="KDQ6" s="172"/>
      <c r="KDR6" s="172"/>
      <c r="KDS6" s="172"/>
      <c r="KDT6" s="172"/>
      <c r="KDU6" s="172"/>
      <c r="KDV6" s="172"/>
      <c r="KDW6" s="172"/>
      <c r="KDX6" s="172"/>
      <c r="KDY6" s="172"/>
      <c r="KDZ6" s="172"/>
      <c r="KEA6" s="172"/>
      <c r="KEB6" s="172"/>
      <c r="KEC6" s="172"/>
      <c r="KED6" s="172"/>
      <c r="KEE6" s="172"/>
      <c r="KEF6" s="172"/>
      <c r="KEG6" s="172"/>
      <c r="KEH6" s="172"/>
      <c r="KEI6" s="172"/>
      <c r="KEJ6" s="172"/>
      <c r="KEK6" s="172"/>
      <c r="KEL6" s="172"/>
      <c r="KEM6" s="172"/>
      <c r="KEN6" s="172"/>
      <c r="KEO6" s="172"/>
      <c r="KEP6" s="172"/>
      <c r="KEQ6" s="172"/>
      <c r="KER6" s="172"/>
      <c r="KES6" s="172"/>
      <c r="KET6" s="172"/>
      <c r="KEU6" s="172"/>
      <c r="KEV6" s="172"/>
      <c r="KEW6" s="172"/>
      <c r="KEX6" s="172"/>
      <c r="KEY6" s="172"/>
      <c r="KEZ6" s="172"/>
      <c r="KFA6" s="172"/>
      <c r="KFB6" s="172"/>
      <c r="KFC6" s="172"/>
      <c r="KFD6" s="172"/>
      <c r="KFE6" s="172"/>
      <c r="KFF6" s="172"/>
      <c r="KFG6" s="172"/>
      <c r="KFH6" s="172"/>
      <c r="KFI6" s="172"/>
      <c r="KFJ6" s="172"/>
      <c r="KFK6" s="172"/>
      <c r="KFL6" s="172"/>
      <c r="KFM6" s="172"/>
      <c r="KFN6" s="172"/>
      <c r="KFO6" s="172"/>
      <c r="KFP6" s="172"/>
      <c r="KFQ6" s="172"/>
      <c r="KFR6" s="172"/>
      <c r="KFS6" s="172"/>
      <c r="KFT6" s="172"/>
      <c r="KFU6" s="172"/>
      <c r="KFV6" s="172"/>
      <c r="KFW6" s="172"/>
      <c r="KFX6" s="172"/>
      <c r="KFY6" s="172"/>
      <c r="KFZ6" s="172"/>
      <c r="KGA6" s="172"/>
      <c r="KGB6" s="172"/>
      <c r="KGC6" s="172"/>
      <c r="KGD6" s="172"/>
      <c r="KGE6" s="172"/>
      <c r="KGF6" s="172"/>
      <c r="KGG6" s="172"/>
      <c r="KGH6" s="172"/>
      <c r="KGI6" s="172"/>
      <c r="KGJ6" s="172"/>
      <c r="KGK6" s="172"/>
      <c r="KGL6" s="172"/>
      <c r="KGM6" s="172"/>
      <c r="KGN6" s="172"/>
      <c r="KGO6" s="172"/>
      <c r="KGP6" s="172"/>
      <c r="KGQ6" s="172"/>
      <c r="KGR6" s="172"/>
      <c r="KGS6" s="172"/>
      <c r="KGT6" s="172"/>
      <c r="KGU6" s="172"/>
      <c r="KGV6" s="172"/>
      <c r="KGW6" s="172"/>
      <c r="KGX6" s="172"/>
      <c r="KGY6" s="172"/>
      <c r="KGZ6" s="172"/>
      <c r="KHA6" s="172"/>
      <c r="KHB6" s="172"/>
      <c r="KHC6" s="172"/>
      <c r="KHD6" s="172"/>
      <c r="KHE6" s="172"/>
      <c r="KHF6" s="172"/>
      <c r="KHG6" s="172"/>
      <c r="KHH6" s="172"/>
      <c r="KHI6" s="172"/>
      <c r="KHJ6" s="172"/>
      <c r="KHK6" s="172"/>
      <c r="KHL6" s="172"/>
      <c r="KHM6" s="172"/>
      <c r="KHN6" s="172"/>
      <c r="KHO6" s="172"/>
      <c r="KHP6" s="172"/>
      <c r="KHQ6" s="172"/>
      <c r="KHR6" s="172"/>
      <c r="KHS6" s="172"/>
      <c r="KHT6" s="172"/>
      <c r="KHU6" s="172"/>
      <c r="KHV6" s="172"/>
      <c r="KHW6" s="172"/>
      <c r="KHX6" s="172"/>
      <c r="KHY6" s="172"/>
      <c r="KHZ6" s="172"/>
      <c r="KIA6" s="172"/>
      <c r="KIB6" s="172"/>
      <c r="KIC6" s="172"/>
      <c r="KID6" s="172"/>
      <c r="KIE6" s="172"/>
      <c r="KIF6" s="172"/>
      <c r="KIG6" s="172"/>
      <c r="KIH6" s="172"/>
      <c r="KII6" s="172"/>
      <c r="KIJ6" s="172"/>
      <c r="KIK6" s="172"/>
      <c r="KIL6" s="172"/>
      <c r="KIM6" s="172"/>
      <c r="KIN6" s="172"/>
      <c r="KIO6" s="172"/>
      <c r="KIP6" s="172"/>
      <c r="KIQ6" s="172"/>
      <c r="KIR6" s="172"/>
      <c r="KIS6" s="172"/>
      <c r="KIT6" s="172"/>
      <c r="KIU6" s="172"/>
      <c r="KIV6" s="172"/>
      <c r="KIW6" s="172"/>
      <c r="KIX6" s="172"/>
      <c r="KIY6" s="172"/>
      <c r="KIZ6" s="172"/>
      <c r="KJA6" s="172"/>
      <c r="KJB6" s="172"/>
      <c r="KJC6" s="172"/>
      <c r="KJD6" s="172"/>
      <c r="KJE6" s="172"/>
      <c r="KJF6" s="172"/>
      <c r="KJG6" s="172"/>
      <c r="KJH6" s="172"/>
      <c r="KJI6" s="172"/>
      <c r="KJJ6" s="172"/>
      <c r="KJK6" s="172"/>
      <c r="KJL6" s="172"/>
      <c r="KJM6" s="172"/>
      <c r="KJN6" s="172"/>
      <c r="KJO6" s="172"/>
      <c r="KJP6" s="172"/>
      <c r="KJQ6" s="172"/>
      <c r="KJR6" s="172"/>
      <c r="KJS6" s="172"/>
      <c r="KJT6" s="172"/>
      <c r="KJU6" s="172"/>
      <c r="KJV6" s="172"/>
      <c r="KJW6" s="172"/>
      <c r="KJX6" s="172"/>
      <c r="KJY6" s="172"/>
      <c r="KJZ6" s="172"/>
      <c r="KKA6" s="172"/>
      <c r="KKB6" s="172"/>
      <c r="KKC6" s="172"/>
      <c r="KKD6" s="172"/>
      <c r="KKE6" s="172"/>
      <c r="KKF6" s="172"/>
      <c r="KKG6" s="172"/>
      <c r="KKH6" s="172"/>
      <c r="KKI6" s="172"/>
      <c r="KKJ6" s="172"/>
      <c r="KKK6" s="172"/>
      <c r="KKL6" s="172"/>
      <c r="KKM6" s="172"/>
      <c r="KKN6" s="172"/>
      <c r="KKO6" s="172"/>
      <c r="KKP6" s="172"/>
      <c r="KKQ6" s="172"/>
      <c r="KKR6" s="172"/>
      <c r="KKS6" s="172"/>
      <c r="KKT6" s="172"/>
      <c r="KKU6" s="172"/>
      <c r="KKV6" s="172"/>
      <c r="KKW6" s="172"/>
      <c r="KKX6" s="172"/>
      <c r="KKY6" s="172"/>
      <c r="KKZ6" s="172"/>
      <c r="KLA6" s="172"/>
      <c r="KLB6" s="172"/>
      <c r="KLC6" s="172"/>
      <c r="KLD6" s="172"/>
      <c r="KLE6" s="172"/>
      <c r="KLF6" s="172"/>
      <c r="KLG6" s="172"/>
      <c r="KLH6" s="172"/>
      <c r="KLI6" s="172"/>
      <c r="KLJ6" s="172"/>
      <c r="KLK6" s="172"/>
      <c r="KLL6" s="172"/>
      <c r="KLM6" s="172"/>
      <c r="KLN6" s="172"/>
      <c r="KLO6" s="172"/>
      <c r="KLP6" s="172"/>
      <c r="KLQ6" s="172"/>
      <c r="KLR6" s="172"/>
      <c r="KLS6" s="172"/>
      <c r="KLT6" s="172"/>
      <c r="KLU6" s="172"/>
      <c r="KLV6" s="172"/>
      <c r="KLW6" s="172"/>
      <c r="KLX6" s="172"/>
      <c r="KLY6" s="172"/>
      <c r="KLZ6" s="172"/>
      <c r="KMA6" s="172"/>
      <c r="KMB6" s="172"/>
      <c r="KMC6" s="172"/>
      <c r="KMD6" s="172"/>
      <c r="KME6" s="172"/>
      <c r="KMF6" s="172"/>
      <c r="KMG6" s="172"/>
      <c r="KMH6" s="172"/>
      <c r="KMI6" s="172"/>
      <c r="KMJ6" s="172"/>
      <c r="KMK6" s="172"/>
      <c r="KML6" s="172"/>
      <c r="KMM6" s="172"/>
      <c r="KMN6" s="172"/>
      <c r="KMO6" s="172"/>
      <c r="KMP6" s="172"/>
      <c r="KMQ6" s="172"/>
      <c r="KMR6" s="172"/>
      <c r="KMS6" s="172"/>
      <c r="KMT6" s="172"/>
      <c r="KMU6" s="172"/>
      <c r="KMV6" s="172"/>
      <c r="KMW6" s="172"/>
      <c r="KMX6" s="172"/>
      <c r="KMY6" s="172"/>
      <c r="KMZ6" s="172"/>
      <c r="KNA6" s="172"/>
      <c r="KNB6" s="172"/>
      <c r="KNC6" s="172"/>
      <c r="KND6" s="172"/>
      <c r="KNE6" s="172"/>
      <c r="KNF6" s="172"/>
      <c r="KNG6" s="172"/>
      <c r="KNH6" s="172"/>
      <c r="KNI6" s="172"/>
      <c r="KNJ6" s="172"/>
      <c r="KNK6" s="172"/>
      <c r="KNL6" s="172"/>
      <c r="KNM6" s="172"/>
      <c r="KNN6" s="172"/>
      <c r="KNO6" s="172"/>
      <c r="KNP6" s="172"/>
      <c r="KNQ6" s="172"/>
      <c r="KNR6" s="172"/>
      <c r="KNS6" s="172"/>
      <c r="KNT6" s="172"/>
      <c r="KNU6" s="172"/>
      <c r="KNV6" s="172"/>
      <c r="KNW6" s="172"/>
      <c r="KNX6" s="172"/>
      <c r="KNY6" s="172"/>
      <c r="KNZ6" s="172"/>
      <c r="KOA6" s="172"/>
      <c r="KOB6" s="172"/>
      <c r="KOC6" s="172"/>
      <c r="KOD6" s="172"/>
      <c r="KOE6" s="172"/>
      <c r="KOF6" s="172"/>
      <c r="KOG6" s="172"/>
      <c r="KOH6" s="172"/>
      <c r="KOI6" s="172"/>
      <c r="KOJ6" s="172"/>
      <c r="KOK6" s="172"/>
      <c r="KOL6" s="172"/>
      <c r="KOM6" s="172"/>
      <c r="KON6" s="172"/>
      <c r="KOO6" s="172"/>
      <c r="KOP6" s="172"/>
      <c r="KOQ6" s="172"/>
      <c r="KOR6" s="172"/>
      <c r="KOS6" s="172"/>
      <c r="KOT6" s="172"/>
      <c r="KOU6" s="172"/>
      <c r="KOV6" s="172"/>
      <c r="KOW6" s="172"/>
      <c r="KOX6" s="172"/>
      <c r="KOY6" s="172"/>
      <c r="KOZ6" s="172"/>
      <c r="KPA6" s="172"/>
      <c r="KPB6" s="172"/>
      <c r="KPC6" s="172"/>
      <c r="KPD6" s="172"/>
      <c r="KPE6" s="172"/>
      <c r="KPF6" s="172"/>
      <c r="KPG6" s="172"/>
      <c r="KPH6" s="172"/>
      <c r="KPI6" s="172"/>
      <c r="KPJ6" s="172"/>
      <c r="KPK6" s="172"/>
      <c r="KPL6" s="172"/>
      <c r="KPM6" s="172"/>
      <c r="KPN6" s="172"/>
      <c r="KPO6" s="172"/>
      <c r="KPP6" s="172"/>
      <c r="KPQ6" s="172"/>
      <c r="KPR6" s="172"/>
      <c r="KPS6" s="172"/>
      <c r="KPT6" s="172"/>
      <c r="KPU6" s="172"/>
      <c r="KPV6" s="172"/>
      <c r="KPW6" s="172"/>
      <c r="KPX6" s="172"/>
      <c r="KPY6" s="172"/>
      <c r="KPZ6" s="172"/>
      <c r="KQA6" s="172"/>
      <c r="KQB6" s="172"/>
      <c r="KQC6" s="172"/>
      <c r="KQD6" s="172"/>
      <c r="KQE6" s="172"/>
      <c r="KQF6" s="172"/>
      <c r="KQG6" s="172"/>
      <c r="KQH6" s="172"/>
      <c r="KQI6" s="172"/>
      <c r="KQJ6" s="172"/>
      <c r="KQK6" s="172"/>
      <c r="KQL6" s="172"/>
      <c r="KQM6" s="172"/>
      <c r="KQN6" s="172"/>
      <c r="KQO6" s="172"/>
      <c r="KQP6" s="172"/>
      <c r="KQQ6" s="172"/>
      <c r="KQR6" s="172"/>
      <c r="KQS6" s="172"/>
      <c r="KQT6" s="172"/>
      <c r="KQU6" s="172"/>
      <c r="KQV6" s="172"/>
      <c r="KQW6" s="172"/>
      <c r="KQX6" s="172"/>
      <c r="KQY6" s="172"/>
      <c r="KQZ6" s="172"/>
      <c r="KRA6" s="172"/>
      <c r="KRB6" s="172"/>
      <c r="KRC6" s="172"/>
      <c r="KRD6" s="172"/>
      <c r="KRE6" s="172"/>
      <c r="KRF6" s="172"/>
      <c r="KRG6" s="172"/>
      <c r="KRH6" s="172"/>
      <c r="KRI6" s="172"/>
      <c r="KRJ6" s="172"/>
      <c r="KRK6" s="172"/>
      <c r="KRL6" s="172"/>
      <c r="KRM6" s="172"/>
      <c r="KRN6" s="172"/>
      <c r="KRO6" s="172"/>
      <c r="KRP6" s="172"/>
      <c r="KRQ6" s="172"/>
      <c r="KRR6" s="172"/>
      <c r="KRS6" s="172"/>
      <c r="KRT6" s="172"/>
      <c r="KRU6" s="172"/>
      <c r="KRV6" s="172"/>
      <c r="KRW6" s="172"/>
      <c r="KRX6" s="172"/>
      <c r="KRY6" s="172"/>
      <c r="KRZ6" s="172"/>
      <c r="KSA6" s="172"/>
      <c r="KSB6" s="172"/>
      <c r="KSC6" s="172"/>
      <c r="KSD6" s="172"/>
      <c r="KSE6" s="172"/>
      <c r="KSF6" s="172"/>
      <c r="KSG6" s="172"/>
      <c r="KSH6" s="172"/>
      <c r="KSI6" s="172"/>
      <c r="KSJ6" s="172"/>
      <c r="KSK6" s="172"/>
      <c r="KSL6" s="172"/>
      <c r="KSM6" s="172"/>
      <c r="KSN6" s="172"/>
      <c r="KSO6" s="172"/>
      <c r="KSP6" s="172"/>
      <c r="KSQ6" s="172"/>
      <c r="KSR6" s="172"/>
      <c r="KSS6" s="172"/>
      <c r="KST6" s="172"/>
      <c r="KSU6" s="172"/>
      <c r="KSV6" s="172"/>
      <c r="KSW6" s="172"/>
      <c r="KSX6" s="172"/>
      <c r="KSY6" s="172"/>
      <c r="KSZ6" s="172"/>
      <c r="KTA6" s="172"/>
      <c r="KTB6" s="172"/>
      <c r="KTC6" s="172"/>
      <c r="KTD6" s="172"/>
      <c r="KTE6" s="172"/>
      <c r="KTF6" s="172"/>
      <c r="KTG6" s="172"/>
      <c r="KTH6" s="172"/>
      <c r="KTI6" s="172"/>
      <c r="KTJ6" s="172"/>
      <c r="KTK6" s="172"/>
      <c r="KTL6" s="172"/>
      <c r="KTM6" s="172"/>
      <c r="KTN6" s="172"/>
      <c r="KTO6" s="172"/>
      <c r="KTP6" s="172"/>
      <c r="KTQ6" s="172"/>
      <c r="KTR6" s="172"/>
      <c r="KTS6" s="172"/>
      <c r="KTT6" s="172"/>
      <c r="KTU6" s="172"/>
      <c r="KTV6" s="172"/>
      <c r="KTW6" s="172"/>
      <c r="KTX6" s="172"/>
      <c r="KTY6" s="172"/>
      <c r="KTZ6" s="172"/>
      <c r="KUA6" s="172"/>
      <c r="KUB6" s="172"/>
      <c r="KUC6" s="172"/>
      <c r="KUD6" s="172"/>
      <c r="KUE6" s="172"/>
      <c r="KUF6" s="172"/>
      <c r="KUG6" s="172"/>
      <c r="KUH6" s="172"/>
      <c r="KUI6" s="172"/>
      <c r="KUJ6" s="172"/>
      <c r="KUK6" s="172"/>
      <c r="KUL6" s="172"/>
      <c r="KUM6" s="172"/>
      <c r="KUN6" s="172"/>
      <c r="KUO6" s="172"/>
      <c r="KUP6" s="172"/>
      <c r="KUQ6" s="172"/>
      <c r="KUR6" s="172"/>
      <c r="KUS6" s="172"/>
      <c r="KUT6" s="172"/>
      <c r="KUU6" s="172"/>
      <c r="KUV6" s="172"/>
      <c r="KUW6" s="172"/>
      <c r="KUX6" s="172"/>
      <c r="KUY6" s="172"/>
      <c r="KUZ6" s="172"/>
      <c r="KVA6" s="172"/>
      <c r="KVB6" s="172"/>
      <c r="KVC6" s="172"/>
      <c r="KVD6" s="172"/>
      <c r="KVE6" s="172"/>
      <c r="KVF6" s="172"/>
      <c r="KVG6" s="172"/>
      <c r="KVH6" s="172"/>
      <c r="KVI6" s="172"/>
      <c r="KVJ6" s="172"/>
      <c r="KVK6" s="172"/>
      <c r="KVL6" s="172"/>
      <c r="KVM6" s="172"/>
      <c r="KVN6" s="172"/>
      <c r="KVO6" s="172"/>
      <c r="KVP6" s="172"/>
      <c r="KVQ6" s="172"/>
      <c r="KVR6" s="172"/>
      <c r="KVS6" s="172"/>
      <c r="KVT6" s="172"/>
      <c r="KVU6" s="172"/>
      <c r="KVV6" s="172"/>
      <c r="KVW6" s="172"/>
      <c r="KVX6" s="172"/>
      <c r="KVY6" s="172"/>
      <c r="KVZ6" s="172"/>
      <c r="KWA6" s="172"/>
      <c r="KWB6" s="172"/>
      <c r="KWC6" s="172"/>
      <c r="KWD6" s="172"/>
      <c r="KWE6" s="172"/>
      <c r="KWF6" s="172"/>
      <c r="KWG6" s="172"/>
      <c r="KWH6" s="172"/>
      <c r="KWI6" s="172"/>
      <c r="KWJ6" s="172"/>
      <c r="KWK6" s="172"/>
      <c r="KWL6" s="172"/>
      <c r="KWM6" s="172"/>
      <c r="KWN6" s="172"/>
      <c r="KWO6" s="172"/>
      <c r="KWP6" s="172"/>
      <c r="KWQ6" s="172"/>
      <c r="KWR6" s="172"/>
      <c r="KWS6" s="172"/>
      <c r="KWT6" s="172"/>
      <c r="KWU6" s="172"/>
      <c r="KWV6" s="172"/>
      <c r="KWW6" s="172"/>
      <c r="KWX6" s="172"/>
      <c r="KWY6" s="172"/>
      <c r="KWZ6" s="172"/>
      <c r="KXA6" s="172"/>
      <c r="KXB6" s="172"/>
      <c r="KXC6" s="172"/>
      <c r="KXD6" s="172"/>
      <c r="KXE6" s="172"/>
      <c r="KXF6" s="172"/>
      <c r="KXG6" s="172"/>
      <c r="KXH6" s="172"/>
      <c r="KXI6" s="172"/>
      <c r="KXJ6" s="172"/>
      <c r="KXK6" s="172"/>
      <c r="KXL6" s="172"/>
      <c r="KXM6" s="172"/>
      <c r="KXN6" s="172"/>
      <c r="KXO6" s="172"/>
      <c r="KXP6" s="172"/>
      <c r="KXQ6" s="172"/>
      <c r="KXR6" s="172"/>
      <c r="KXS6" s="172"/>
      <c r="KXT6" s="172"/>
      <c r="KXU6" s="172"/>
      <c r="KXV6" s="172"/>
      <c r="KXW6" s="172"/>
      <c r="KXX6" s="172"/>
      <c r="KXY6" s="172"/>
      <c r="KXZ6" s="172"/>
      <c r="KYA6" s="172"/>
      <c r="KYB6" s="172"/>
      <c r="KYC6" s="172"/>
      <c r="KYD6" s="172"/>
      <c r="KYE6" s="172"/>
      <c r="KYF6" s="172"/>
      <c r="KYG6" s="172"/>
      <c r="KYH6" s="172"/>
      <c r="KYI6" s="172"/>
      <c r="KYJ6" s="172"/>
      <c r="KYK6" s="172"/>
      <c r="KYL6" s="172"/>
      <c r="KYM6" s="172"/>
      <c r="KYN6" s="172"/>
      <c r="KYO6" s="172"/>
      <c r="KYP6" s="172"/>
      <c r="KYQ6" s="172"/>
      <c r="KYR6" s="172"/>
      <c r="KYS6" s="172"/>
      <c r="KYT6" s="172"/>
      <c r="KYU6" s="172"/>
      <c r="KYV6" s="172"/>
      <c r="KYW6" s="172"/>
      <c r="KYX6" s="172"/>
      <c r="KYY6" s="172"/>
      <c r="KYZ6" s="172"/>
      <c r="KZA6" s="172"/>
      <c r="KZB6" s="172"/>
      <c r="KZC6" s="172"/>
      <c r="KZD6" s="172"/>
      <c r="KZE6" s="172"/>
      <c r="KZF6" s="172"/>
      <c r="KZG6" s="172"/>
      <c r="KZH6" s="172"/>
      <c r="KZI6" s="172"/>
      <c r="KZJ6" s="172"/>
      <c r="KZK6" s="172"/>
      <c r="KZL6" s="172"/>
      <c r="KZM6" s="172"/>
      <c r="KZN6" s="172"/>
      <c r="KZO6" s="172"/>
      <c r="KZP6" s="172"/>
      <c r="KZQ6" s="172"/>
      <c r="KZR6" s="172"/>
      <c r="KZS6" s="172"/>
      <c r="KZT6" s="172"/>
      <c r="KZU6" s="172"/>
      <c r="KZV6" s="172"/>
      <c r="KZW6" s="172"/>
      <c r="KZX6" s="172"/>
      <c r="KZY6" s="172"/>
      <c r="KZZ6" s="172"/>
      <c r="LAA6" s="172"/>
      <c r="LAB6" s="172"/>
      <c r="LAC6" s="172"/>
      <c r="LAD6" s="172"/>
      <c r="LAE6" s="172"/>
      <c r="LAF6" s="172"/>
      <c r="LAG6" s="172"/>
      <c r="LAH6" s="172"/>
      <c r="LAI6" s="172"/>
      <c r="LAJ6" s="172"/>
      <c r="LAK6" s="172"/>
      <c r="LAL6" s="172"/>
      <c r="LAM6" s="172"/>
      <c r="LAN6" s="172"/>
      <c r="LAO6" s="172"/>
      <c r="LAP6" s="172"/>
      <c r="LAQ6" s="172"/>
      <c r="LAR6" s="172"/>
      <c r="LAS6" s="172"/>
      <c r="LAT6" s="172"/>
      <c r="LAU6" s="172"/>
      <c r="LAV6" s="172"/>
      <c r="LAW6" s="172"/>
      <c r="LAX6" s="172"/>
      <c r="LAY6" s="172"/>
      <c r="LAZ6" s="172"/>
      <c r="LBA6" s="172"/>
      <c r="LBB6" s="172"/>
      <c r="LBC6" s="172"/>
      <c r="LBD6" s="172"/>
      <c r="LBE6" s="172"/>
      <c r="LBF6" s="172"/>
      <c r="LBG6" s="172"/>
      <c r="LBH6" s="172"/>
      <c r="LBI6" s="172"/>
      <c r="LBJ6" s="172"/>
      <c r="LBK6" s="172"/>
      <c r="LBL6" s="172"/>
      <c r="LBM6" s="172"/>
      <c r="LBN6" s="172"/>
      <c r="LBO6" s="172"/>
      <c r="LBP6" s="172"/>
      <c r="LBQ6" s="172"/>
      <c r="LBR6" s="172"/>
      <c r="LBS6" s="172"/>
      <c r="LBT6" s="172"/>
      <c r="LBU6" s="172"/>
      <c r="LBV6" s="172"/>
      <c r="LBW6" s="172"/>
      <c r="LBX6" s="172"/>
      <c r="LBY6" s="172"/>
      <c r="LBZ6" s="172"/>
      <c r="LCA6" s="172"/>
      <c r="LCB6" s="172"/>
      <c r="LCC6" s="172"/>
      <c r="LCD6" s="172"/>
      <c r="LCE6" s="172"/>
      <c r="LCF6" s="172"/>
      <c r="LCG6" s="172"/>
      <c r="LCH6" s="172"/>
      <c r="LCI6" s="172"/>
      <c r="LCJ6" s="172"/>
      <c r="LCK6" s="172"/>
      <c r="LCL6" s="172"/>
      <c r="LCM6" s="172"/>
      <c r="LCN6" s="172"/>
      <c r="LCO6" s="172"/>
      <c r="LCP6" s="172"/>
      <c r="LCQ6" s="172"/>
      <c r="LCR6" s="172"/>
      <c r="LCS6" s="172"/>
      <c r="LCT6" s="172"/>
      <c r="LCU6" s="172"/>
      <c r="LCV6" s="172"/>
      <c r="LCW6" s="172"/>
      <c r="LCX6" s="172"/>
      <c r="LCY6" s="172"/>
      <c r="LCZ6" s="172"/>
      <c r="LDA6" s="172"/>
      <c r="LDB6" s="172"/>
      <c r="LDC6" s="172"/>
      <c r="LDD6" s="172"/>
      <c r="LDE6" s="172"/>
      <c r="LDF6" s="172"/>
      <c r="LDG6" s="172"/>
      <c r="LDH6" s="172"/>
      <c r="LDI6" s="172"/>
      <c r="LDJ6" s="172"/>
      <c r="LDK6" s="172"/>
      <c r="LDL6" s="172"/>
      <c r="LDM6" s="172"/>
      <c r="LDN6" s="172"/>
      <c r="LDO6" s="172"/>
      <c r="LDP6" s="172"/>
      <c r="LDQ6" s="172"/>
      <c r="LDR6" s="172"/>
      <c r="LDS6" s="172"/>
      <c r="LDT6" s="172"/>
      <c r="LDU6" s="172"/>
      <c r="LDV6" s="172"/>
      <c r="LDW6" s="172"/>
      <c r="LDX6" s="172"/>
      <c r="LDY6" s="172"/>
      <c r="LDZ6" s="172"/>
      <c r="LEA6" s="172"/>
      <c r="LEB6" s="172"/>
      <c r="LEC6" s="172"/>
      <c r="LED6" s="172"/>
      <c r="LEE6" s="172"/>
      <c r="LEF6" s="172"/>
      <c r="LEG6" s="172"/>
      <c r="LEH6" s="172"/>
      <c r="LEI6" s="172"/>
      <c r="LEJ6" s="172"/>
      <c r="LEK6" s="172"/>
      <c r="LEL6" s="172"/>
      <c r="LEM6" s="172"/>
      <c r="LEN6" s="172"/>
      <c r="LEO6" s="172"/>
      <c r="LEP6" s="172"/>
      <c r="LEQ6" s="172"/>
      <c r="LER6" s="172"/>
      <c r="LES6" s="172"/>
      <c r="LET6" s="172"/>
      <c r="LEU6" s="172"/>
      <c r="LEV6" s="172"/>
      <c r="LEW6" s="172"/>
      <c r="LEX6" s="172"/>
      <c r="LEY6" s="172"/>
      <c r="LEZ6" s="172"/>
      <c r="LFA6" s="172"/>
      <c r="LFB6" s="172"/>
      <c r="LFC6" s="172"/>
      <c r="LFD6" s="172"/>
      <c r="LFE6" s="172"/>
      <c r="LFF6" s="172"/>
      <c r="LFG6" s="172"/>
      <c r="LFH6" s="172"/>
      <c r="LFI6" s="172"/>
      <c r="LFJ6" s="172"/>
      <c r="LFK6" s="172"/>
      <c r="LFL6" s="172"/>
      <c r="LFM6" s="172"/>
      <c r="LFN6" s="172"/>
      <c r="LFO6" s="172"/>
      <c r="LFP6" s="172"/>
      <c r="LFQ6" s="172"/>
      <c r="LFR6" s="172"/>
      <c r="LFS6" s="172"/>
      <c r="LFT6" s="172"/>
      <c r="LFU6" s="172"/>
      <c r="LFV6" s="172"/>
      <c r="LFW6" s="172"/>
      <c r="LFX6" s="172"/>
      <c r="LFY6" s="172"/>
      <c r="LFZ6" s="172"/>
      <c r="LGA6" s="172"/>
      <c r="LGB6" s="172"/>
      <c r="LGC6" s="172"/>
      <c r="LGD6" s="172"/>
      <c r="LGE6" s="172"/>
      <c r="LGF6" s="172"/>
      <c r="LGG6" s="172"/>
      <c r="LGH6" s="172"/>
      <c r="LGI6" s="172"/>
      <c r="LGJ6" s="172"/>
      <c r="LGK6" s="172"/>
      <c r="LGL6" s="172"/>
      <c r="LGM6" s="172"/>
      <c r="LGN6" s="172"/>
      <c r="LGO6" s="172"/>
      <c r="LGP6" s="172"/>
      <c r="LGQ6" s="172"/>
      <c r="LGR6" s="172"/>
      <c r="LGS6" s="172"/>
      <c r="LGT6" s="172"/>
      <c r="LGU6" s="172"/>
      <c r="LGV6" s="172"/>
      <c r="LGW6" s="172"/>
      <c r="LGX6" s="172"/>
      <c r="LGY6" s="172"/>
      <c r="LGZ6" s="172"/>
      <c r="LHA6" s="172"/>
      <c r="LHB6" s="172"/>
      <c r="LHC6" s="172"/>
      <c r="LHD6" s="172"/>
      <c r="LHE6" s="172"/>
      <c r="LHF6" s="172"/>
      <c r="LHG6" s="172"/>
      <c r="LHH6" s="172"/>
      <c r="LHI6" s="172"/>
      <c r="LHJ6" s="172"/>
      <c r="LHK6" s="172"/>
      <c r="LHL6" s="172"/>
      <c r="LHM6" s="172"/>
      <c r="LHN6" s="172"/>
      <c r="LHO6" s="172"/>
      <c r="LHP6" s="172"/>
      <c r="LHQ6" s="172"/>
      <c r="LHR6" s="172"/>
      <c r="LHS6" s="172"/>
      <c r="LHT6" s="172"/>
      <c r="LHU6" s="172"/>
      <c r="LHV6" s="172"/>
      <c r="LHW6" s="172"/>
      <c r="LHX6" s="172"/>
      <c r="LHY6" s="172"/>
      <c r="LHZ6" s="172"/>
      <c r="LIA6" s="172"/>
      <c r="LIB6" s="172"/>
      <c r="LIC6" s="172"/>
      <c r="LID6" s="172"/>
      <c r="LIE6" s="172"/>
      <c r="LIF6" s="172"/>
      <c r="LIG6" s="172"/>
      <c r="LIH6" s="172"/>
      <c r="LII6" s="172"/>
      <c r="LIJ6" s="172"/>
      <c r="LIK6" s="172"/>
      <c r="LIL6" s="172"/>
      <c r="LIM6" s="172"/>
      <c r="LIN6" s="172"/>
      <c r="LIO6" s="172"/>
      <c r="LIP6" s="172"/>
      <c r="LIQ6" s="172"/>
      <c r="LIR6" s="172"/>
      <c r="LIS6" s="172"/>
      <c r="LIT6" s="172"/>
      <c r="LIU6" s="172"/>
      <c r="LIV6" s="172"/>
      <c r="LIW6" s="172"/>
      <c r="LIX6" s="172"/>
      <c r="LIY6" s="172"/>
      <c r="LIZ6" s="172"/>
      <c r="LJA6" s="172"/>
      <c r="LJB6" s="172"/>
      <c r="LJC6" s="172"/>
      <c r="LJD6" s="172"/>
      <c r="LJE6" s="172"/>
      <c r="LJF6" s="172"/>
      <c r="LJG6" s="172"/>
      <c r="LJH6" s="172"/>
      <c r="LJI6" s="172"/>
      <c r="LJJ6" s="172"/>
      <c r="LJK6" s="172"/>
      <c r="LJL6" s="172"/>
      <c r="LJM6" s="172"/>
      <c r="LJN6" s="172"/>
      <c r="LJO6" s="172"/>
      <c r="LJP6" s="172"/>
      <c r="LJQ6" s="172"/>
      <c r="LJR6" s="172"/>
      <c r="LJS6" s="172"/>
      <c r="LJT6" s="172"/>
      <c r="LJU6" s="172"/>
      <c r="LJV6" s="172"/>
      <c r="LJW6" s="172"/>
      <c r="LJX6" s="172"/>
      <c r="LJY6" s="172"/>
      <c r="LJZ6" s="172"/>
      <c r="LKA6" s="172"/>
      <c r="LKB6" s="172"/>
      <c r="LKC6" s="172"/>
      <c r="LKD6" s="172"/>
      <c r="LKE6" s="172"/>
      <c r="LKF6" s="172"/>
      <c r="LKG6" s="172"/>
      <c r="LKH6" s="172"/>
      <c r="LKI6" s="172"/>
      <c r="LKJ6" s="172"/>
      <c r="LKK6" s="172"/>
      <c r="LKL6" s="172"/>
      <c r="LKM6" s="172"/>
      <c r="LKN6" s="172"/>
      <c r="LKO6" s="172"/>
      <c r="LKP6" s="172"/>
      <c r="LKQ6" s="172"/>
      <c r="LKR6" s="172"/>
      <c r="LKS6" s="172"/>
      <c r="LKT6" s="172"/>
      <c r="LKU6" s="172"/>
      <c r="LKV6" s="172"/>
      <c r="LKW6" s="172"/>
      <c r="LKX6" s="172"/>
      <c r="LKY6" s="172"/>
      <c r="LKZ6" s="172"/>
      <c r="LLA6" s="172"/>
      <c r="LLB6" s="172"/>
      <c r="LLC6" s="172"/>
      <c r="LLD6" s="172"/>
      <c r="LLE6" s="172"/>
      <c r="LLF6" s="172"/>
      <c r="LLG6" s="172"/>
      <c r="LLH6" s="172"/>
      <c r="LLI6" s="172"/>
      <c r="LLJ6" s="172"/>
      <c r="LLK6" s="172"/>
      <c r="LLL6" s="172"/>
      <c r="LLM6" s="172"/>
      <c r="LLN6" s="172"/>
      <c r="LLO6" s="172"/>
      <c r="LLP6" s="172"/>
      <c r="LLQ6" s="172"/>
      <c r="LLR6" s="172"/>
      <c r="LLS6" s="172"/>
      <c r="LLT6" s="172"/>
      <c r="LLU6" s="172"/>
      <c r="LLV6" s="172"/>
      <c r="LLW6" s="172"/>
      <c r="LLX6" s="172"/>
      <c r="LLY6" s="172"/>
      <c r="LLZ6" s="172"/>
      <c r="LMA6" s="172"/>
      <c r="LMB6" s="172"/>
      <c r="LMC6" s="172"/>
      <c r="LMD6" s="172"/>
      <c r="LME6" s="172"/>
      <c r="LMF6" s="172"/>
      <c r="LMG6" s="172"/>
      <c r="LMH6" s="172"/>
      <c r="LMI6" s="172"/>
      <c r="LMJ6" s="172"/>
      <c r="LMK6" s="172"/>
      <c r="LML6" s="172"/>
      <c r="LMM6" s="172"/>
      <c r="LMN6" s="172"/>
      <c r="LMO6" s="172"/>
      <c r="LMP6" s="172"/>
      <c r="LMQ6" s="172"/>
      <c r="LMR6" s="172"/>
      <c r="LMS6" s="172"/>
      <c r="LMT6" s="172"/>
      <c r="LMU6" s="172"/>
      <c r="LMV6" s="172"/>
      <c r="LMW6" s="172"/>
      <c r="LMX6" s="172"/>
      <c r="LMY6" s="172"/>
      <c r="LMZ6" s="172"/>
      <c r="LNA6" s="172"/>
      <c r="LNB6" s="172"/>
      <c r="LNC6" s="172"/>
      <c r="LND6" s="172"/>
      <c r="LNE6" s="172"/>
      <c r="LNF6" s="172"/>
      <c r="LNG6" s="172"/>
      <c r="LNH6" s="172"/>
      <c r="LNI6" s="172"/>
      <c r="LNJ6" s="172"/>
      <c r="LNK6" s="172"/>
      <c r="LNL6" s="172"/>
      <c r="LNM6" s="172"/>
      <c r="LNN6" s="172"/>
      <c r="LNO6" s="172"/>
      <c r="LNP6" s="172"/>
      <c r="LNQ6" s="172"/>
      <c r="LNR6" s="172"/>
      <c r="LNS6" s="172"/>
      <c r="LNT6" s="172"/>
      <c r="LNU6" s="172"/>
      <c r="LNV6" s="172"/>
      <c r="LNW6" s="172"/>
      <c r="LNX6" s="172"/>
      <c r="LNY6" s="172"/>
      <c r="LNZ6" s="172"/>
      <c r="LOA6" s="172"/>
      <c r="LOB6" s="172"/>
      <c r="LOC6" s="172"/>
      <c r="LOD6" s="172"/>
      <c r="LOE6" s="172"/>
      <c r="LOF6" s="172"/>
      <c r="LOG6" s="172"/>
      <c r="LOH6" s="172"/>
      <c r="LOI6" s="172"/>
      <c r="LOJ6" s="172"/>
      <c r="LOK6" s="172"/>
      <c r="LOL6" s="172"/>
      <c r="LOM6" s="172"/>
      <c r="LON6" s="172"/>
      <c r="LOO6" s="172"/>
      <c r="LOP6" s="172"/>
      <c r="LOQ6" s="172"/>
      <c r="LOR6" s="172"/>
      <c r="LOS6" s="172"/>
      <c r="LOT6" s="172"/>
      <c r="LOU6" s="172"/>
      <c r="LOV6" s="172"/>
      <c r="LOW6" s="172"/>
      <c r="LOX6" s="172"/>
      <c r="LOY6" s="172"/>
      <c r="LOZ6" s="172"/>
      <c r="LPA6" s="172"/>
      <c r="LPB6" s="172"/>
      <c r="LPC6" s="172"/>
      <c r="LPD6" s="172"/>
      <c r="LPE6" s="172"/>
      <c r="LPF6" s="172"/>
      <c r="LPG6" s="172"/>
      <c r="LPH6" s="172"/>
      <c r="LPI6" s="172"/>
      <c r="LPJ6" s="172"/>
      <c r="LPK6" s="172"/>
      <c r="LPL6" s="172"/>
      <c r="LPM6" s="172"/>
      <c r="LPN6" s="172"/>
      <c r="LPO6" s="172"/>
      <c r="LPP6" s="172"/>
      <c r="LPQ6" s="172"/>
      <c r="LPR6" s="172"/>
      <c r="LPS6" s="172"/>
      <c r="LPT6" s="172"/>
      <c r="LPU6" s="172"/>
      <c r="LPV6" s="172"/>
      <c r="LPW6" s="172"/>
      <c r="LPX6" s="172"/>
      <c r="LPY6" s="172"/>
      <c r="LPZ6" s="172"/>
      <c r="LQA6" s="172"/>
      <c r="LQB6" s="172"/>
      <c r="LQC6" s="172"/>
      <c r="LQD6" s="172"/>
      <c r="LQE6" s="172"/>
      <c r="LQF6" s="172"/>
      <c r="LQG6" s="172"/>
      <c r="LQH6" s="172"/>
      <c r="LQI6" s="172"/>
      <c r="LQJ6" s="172"/>
      <c r="LQK6" s="172"/>
      <c r="LQL6" s="172"/>
      <c r="LQM6" s="172"/>
      <c r="LQN6" s="172"/>
      <c r="LQO6" s="172"/>
      <c r="LQP6" s="172"/>
      <c r="LQQ6" s="172"/>
      <c r="LQR6" s="172"/>
      <c r="LQS6" s="172"/>
      <c r="LQT6" s="172"/>
      <c r="LQU6" s="172"/>
      <c r="LQV6" s="172"/>
      <c r="LQW6" s="172"/>
      <c r="LQX6" s="172"/>
      <c r="LQY6" s="172"/>
      <c r="LQZ6" s="172"/>
      <c r="LRA6" s="172"/>
      <c r="LRB6" s="172"/>
      <c r="LRC6" s="172"/>
      <c r="LRD6" s="172"/>
      <c r="LRE6" s="172"/>
      <c r="LRF6" s="172"/>
      <c r="LRG6" s="172"/>
      <c r="LRH6" s="172"/>
      <c r="LRI6" s="172"/>
      <c r="LRJ6" s="172"/>
      <c r="LRK6" s="172"/>
      <c r="LRL6" s="172"/>
      <c r="LRM6" s="172"/>
      <c r="LRN6" s="172"/>
      <c r="LRO6" s="172"/>
      <c r="LRP6" s="172"/>
      <c r="LRQ6" s="172"/>
      <c r="LRR6" s="172"/>
      <c r="LRS6" s="172"/>
      <c r="LRT6" s="172"/>
      <c r="LRU6" s="172"/>
      <c r="LRV6" s="172"/>
      <c r="LRW6" s="172"/>
      <c r="LRX6" s="172"/>
      <c r="LRY6" s="172"/>
      <c r="LRZ6" s="172"/>
      <c r="LSA6" s="172"/>
      <c r="LSB6" s="172"/>
      <c r="LSC6" s="172"/>
      <c r="LSD6" s="172"/>
      <c r="LSE6" s="172"/>
      <c r="LSF6" s="172"/>
      <c r="LSG6" s="172"/>
      <c r="LSH6" s="172"/>
      <c r="LSI6" s="172"/>
      <c r="LSJ6" s="172"/>
      <c r="LSK6" s="172"/>
      <c r="LSL6" s="172"/>
      <c r="LSM6" s="172"/>
      <c r="LSN6" s="172"/>
      <c r="LSO6" s="172"/>
      <c r="LSP6" s="172"/>
      <c r="LSQ6" s="172"/>
      <c r="LSR6" s="172"/>
      <c r="LSS6" s="172"/>
      <c r="LST6" s="172"/>
      <c r="LSU6" s="172"/>
      <c r="LSV6" s="172"/>
      <c r="LSW6" s="172"/>
      <c r="LSX6" s="172"/>
      <c r="LSY6" s="172"/>
      <c r="LSZ6" s="172"/>
      <c r="LTA6" s="172"/>
      <c r="LTB6" s="172"/>
      <c r="LTC6" s="172"/>
      <c r="LTD6" s="172"/>
      <c r="LTE6" s="172"/>
      <c r="LTF6" s="172"/>
      <c r="LTG6" s="172"/>
      <c r="LTH6" s="172"/>
      <c r="LTI6" s="172"/>
      <c r="LTJ6" s="172"/>
      <c r="LTK6" s="172"/>
      <c r="LTL6" s="172"/>
      <c r="LTM6" s="172"/>
      <c r="LTN6" s="172"/>
      <c r="LTO6" s="172"/>
      <c r="LTP6" s="172"/>
      <c r="LTQ6" s="172"/>
      <c r="LTR6" s="172"/>
      <c r="LTS6" s="172"/>
      <c r="LTT6" s="172"/>
      <c r="LTU6" s="172"/>
      <c r="LTV6" s="172"/>
      <c r="LTW6" s="172"/>
      <c r="LTX6" s="172"/>
      <c r="LTY6" s="172"/>
      <c r="LTZ6" s="172"/>
      <c r="LUA6" s="172"/>
      <c r="LUB6" s="172"/>
      <c r="LUC6" s="172"/>
      <c r="LUD6" s="172"/>
      <c r="LUE6" s="172"/>
      <c r="LUF6" s="172"/>
      <c r="LUG6" s="172"/>
      <c r="LUH6" s="172"/>
      <c r="LUI6" s="172"/>
      <c r="LUJ6" s="172"/>
      <c r="LUK6" s="172"/>
      <c r="LUL6" s="172"/>
      <c r="LUM6" s="172"/>
      <c r="LUN6" s="172"/>
      <c r="LUO6" s="172"/>
      <c r="LUP6" s="172"/>
      <c r="LUQ6" s="172"/>
      <c r="LUR6" s="172"/>
      <c r="LUS6" s="172"/>
      <c r="LUT6" s="172"/>
      <c r="LUU6" s="172"/>
      <c r="LUV6" s="172"/>
      <c r="LUW6" s="172"/>
      <c r="LUX6" s="172"/>
      <c r="LUY6" s="172"/>
      <c r="LUZ6" s="172"/>
      <c r="LVA6" s="172"/>
      <c r="LVB6" s="172"/>
      <c r="LVC6" s="172"/>
      <c r="LVD6" s="172"/>
      <c r="LVE6" s="172"/>
      <c r="LVF6" s="172"/>
      <c r="LVG6" s="172"/>
      <c r="LVH6" s="172"/>
      <c r="LVI6" s="172"/>
      <c r="LVJ6" s="172"/>
      <c r="LVK6" s="172"/>
      <c r="LVL6" s="172"/>
      <c r="LVM6" s="172"/>
      <c r="LVN6" s="172"/>
      <c r="LVO6" s="172"/>
      <c r="LVP6" s="172"/>
      <c r="LVQ6" s="172"/>
      <c r="LVR6" s="172"/>
      <c r="LVS6" s="172"/>
      <c r="LVT6" s="172"/>
      <c r="LVU6" s="172"/>
      <c r="LVV6" s="172"/>
      <c r="LVW6" s="172"/>
      <c r="LVX6" s="172"/>
      <c r="LVY6" s="172"/>
      <c r="LVZ6" s="172"/>
      <c r="LWA6" s="172"/>
      <c r="LWB6" s="172"/>
      <c r="LWC6" s="172"/>
      <c r="LWD6" s="172"/>
      <c r="LWE6" s="172"/>
      <c r="LWF6" s="172"/>
      <c r="LWG6" s="172"/>
      <c r="LWH6" s="172"/>
      <c r="LWI6" s="172"/>
      <c r="LWJ6" s="172"/>
      <c r="LWK6" s="172"/>
      <c r="LWL6" s="172"/>
      <c r="LWM6" s="172"/>
      <c r="LWN6" s="172"/>
      <c r="LWO6" s="172"/>
      <c r="LWP6" s="172"/>
      <c r="LWQ6" s="172"/>
      <c r="LWR6" s="172"/>
      <c r="LWS6" s="172"/>
      <c r="LWT6" s="172"/>
      <c r="LWU6" s="172"/>
      <c r="LWV6" s="172"/>
      <c r="LWW6" s="172"/>
      <c r="LWX6" s="172"/>
      <c r="LWY6" s="172"/>
      <c r="LWZ6" s="172"/>
      <c r="LXA6" s="172"/>
      <c r="LXB6" s="172"/>
      <c r="LXC6" s="172"/>
      <c r="LXD6" s="172"/>
      <c r="LXE6" s="172"/>
      <c r="LXF6" s="172"/>
      <c r="LXG6" s="172"/>
      <c r="LXH6" s="172"/>
      <c r="LXI6" s="172"/>
      <c r="LXJ6" s="172"/>
      <c r="LXK6" s="172"/>
      <c r="LXL6" s="172"/>
      <c r="LXM6" s="172"/>
      <c r="LXN6" s="172"/>
      <c r="LXO6" s="172"/>
      <c r="LXP6" s="172"/>
      <c r="LXQ6" s="172"/>
      <c r="LXR6" s="172"/>
      <c r="LXS6" s="172"/>
      <c r="LXT6" s="172"/>
      <c r="LXU6" s="172"/>
      <c r="LXV6" s="172"/>
      <c r="LXW6" s="172"/>
      <c r="LXX6" s="172"/>
      <c r="LXY6" s="172"/>
      <c r="LXZ6" s="172"/>
      <c r="LYA6" s="172"/>
      <c r="LYB6" s="172"/>
      <c r="LYC6" s="172"/>
      <c r="LYD6" s="172"/>
      <c r="LYE6" s="172"/>
      <c r="LYF6" s="172"/>
      <c r="LYG6" s="172"/>
      <c r="LYH6" s="172"/>
      <c r="LYI6" s="172"/>
      <c r="LYJ6" s="172"/>
      <c r="LYK6" s="172"/>
      <c r="LYL6" s="172"/>
      <c r="LYM6" s="172"/>
      <c r="LYN6" s="172"/>
      <c r="LYO6" s="172"/>
      <c r="LYP6" s="172"/>
      <c r="LYQ6" s="172"/>
      <c r="LYR6" s="172"/>
      <c r="LYS6" s="172"/>
      <c r="LYT6" s="172"/>
      <c r="LYU6" s="172"/>
      <c r="LYV6" s="172"/>
      <c r="LYW6" s="172"/>
      <c r="LYX6" s="172"/>
      <c r="LYY6" s="172"/>
      <c r="LYZ6" s="172"/>
      <c r="LZA6" s="172"/>
      <c r="LZB6" s="172"/>
      <c r="LZC6" s="172"/>
      <c r="LZD6" s="172"/>
      <c r="LZE6" s="172"/>
      <c r="LZF6" s="172"/>
      <c r="LZG6" s="172"/>
      <c r="LZH6" s="172"/>
      <c r="LZI6" s="172"/>
      <c r="LZJ6" s="172"/>
      <c r="LZK6" s="172"/>
      <c r="LZL6" s="172"/>
      <c r="LZM6" s="172"/>
      <c r="LZN6" s="172"/>
      <c r="LZO6" s="172"/>
      <c r="LZP6" s="172"/>
      <c r="LZQ6" s="172"/>
      <c r="LZR6" s="172"/>
      <c r="LZS6" s="172"/>
      <c r="LZT6" s="172"/>
      <c r="LZU6" s="172"/>
      <c r="LZV6" s="172"/>
      <c r="LZW6" s="172"/>
      <c r="LZX6" s="172"/>
      <c r="LZY6" s="172"/>
      <c r="LZZ6" s="172"/>
      <c r="MAA6" s="172"/>
      <c r="MAB6" s="172"/>
      <c r="MAC6" s="172"/>
      <c r="MAD6" s="172"/>
      <c r="MAE6" s="172"/>
      <c r="MAF6" s="172"/>
      <c r="MAG6" s="172"/>
      <c r="MAH6" s="172"/>
      <c r="MAI6" s="172"/>
      <c r="MAJ6" s="172"/>
      <c r="MAK6" s="172"/>
      <c r="MAL6" s="172"/>
      <c r="MAM6" s="172"/>
      <c r="MAN6" s="172"/>
      <c r="MAO6" s="172"/>
      <c r="MAP6" s="172"/>
      <c r="MAQ6" s="172"/>
      <c r="MAR6" s="172"/>
      <c r="MAS6" s="172"/>
      <c r="MAT6" s="172"/>
      <c r="MAU6" s="172"/>
      <c r="MAV6" s="172"/>
      <c r="MAW6" s="172"/>
      <c r="MAX6" s="172"/>
      <c r="MAY6" s="172"/>
      <c r="MAZ6" s="172"/>
      <c r="MBA6" s="172"/>
      <c r="MBB6" s="172"/>
      <c r="MBC6" s="172"/>
      <c r="MBD6" s="172"/>
      <c r="MBE6" s="172"/>
      <c r="MBF6" s="172"/>
      <c r="MBG6" s="172"/>
      <c r="MBH6" s="172"/>
      <c r="MBI6" s="172"/>
      <c r="MBJ6" s="172"/>
      <c r="MBK6" s="172"/>
      <c r="MBL6" s="172"/>
      <c r="MBM6" s="172"/>
      <c r="MBN6" s="172"/>
      <c r="MBO6" s="172"/>
      <c r="MBP6" s="172"/>
      <c r="MBQ6" s="172"/>
      <c r="MBR6" s="172"/>
      <c r="MBS6" s="172"/>
      <c r="MBT6" s="172"/>
      <c r="MBU6" s="172"/>
      <c r="MBV6" s="172"/>
      <c r="MBW6" s="172"/>
      <c r="MBX6" s="172"/>
      <c r="MBY6" s="172"/>
      <c r="MBZ6" s="172"/>
      <c r="MCA6" s="172"/>
      <c r="MCB6" s="172"/>
      <c r="MCC6" s="172"/>
      <c r="MCD6" s="172"/>
      <c r="MCE6" s="172"/>
      <c r="MCF6" s="172"/>
      <c r="MCG6" s="172"/>
      <c r="MCH6" s="172"/>
      <c r="MCI6" s="172"/>
      <c r="MCJ6" s="172"/>
      <c r="MCK6" s="172"/>
      <c r="MCL6" s="172"/>
      <c r="MCM6" s="172"/>
      <c r="MCN6" s="172"/>
      <c r="MCO6" s="172"/>
      <c r="MCP6" s="172"/>
      <c r="MCQ6" s="172"/>
      <c r="MCR6" s="172"/>
      <c r="MCS6" s="172"/>
      <c r="MCT6" s="172"/>
      <c r="MCU6" s="172"/>
      <c r="MCV6" s="172"/>
      <c r="MCW6" s="172"/>
      <c r="MCX6" s="172"/>
      <c r="MCY6" s="172"/>
      <c r="MCZ6" s="172"/>
      <c r="MDA6" s="172"/>
      <c r="MDB6" s="172"/>
      <c r="MDC6" s="172"/>
      <c r="MDD6" s="172"/>
      <c r="MDE6" s="172"/>
      <c r="MDF6" s="172"/>
      <c r="MDG6" s="172"/>
      <c r="MDH6" s="172"/>
      <c r="MDI6" s="172"/>
      <c r="MDJ6" s="172"/>
      <c r="MDK6" s="172"/>
      <c r="MDL6" s="172"/>
      <c r="MDM6" s="172"/>
      <c r="MDN6" s="172"/>
      <c r="MDO6" s="172"/>
      <c r="MDP6" s="172"/>
      <c r="MDQ6" s="172"/>
      <c r="MDR6" s="172"/>
      <c r="MDS6" s="172"/>
      <c r="MDT6" s="172"/>
      <c r="MDU6" s="172"/>
      <c r="MDV6" s="172"/>
      <c r="MDW6" s="172"/>
      <c r="MDX6" s="172"/>
      <c r="MDY6" s="172"/>
      <c r="MDZ6" s="172"/>
      <c r="MEA6" s="172"/>
      <c r="MEB6" s="172"/>
      <c r="MEC6" s="172"/>
      <c r="MED6" s="172"/>
      <c r="MEE6" s="172"/>
      <c r="MEF6" s="172"/>
      <c r="MEG6" s="172"/>
      <c r="MEH6" s="172"/>
      <c r="MEI6" s="172"/>
      <c r="MEJ6" s="172"/>
      <c r="MEK6" s="172"/>
      <c r="MEL6" s="172"/>
      <c r="MEM6" s="172"/>
      <c r="MEN6" s="172"/>
      <c r="MEO6" s="172"/>
      <c r="MEP6" s="172"/>
      <c r="MEQ6" s="172"/>
      <c r="MER6" s="172"/>
      <c r="MES6" s="172"/>
      <c r="MET6" s="172"/>
      <c r="MEU6" s="172"/>
      <c r="MEV6" s="172"/>
      <c r="MEW6" s="172"/>
      <c r="MEX6" s="172"/>
      <c r="MEY6" s="172"/>
      <c r="MEZ6" s="172"/>
      <c r="MFA6" s="172"/>
      <c r="MFB6" s="172"/>
      <c r="MFC6" s="172"/>
      <c r="MFD6" s="172"/>
      <c r="MFE6" s="172"/>
      <c r="MFF6" s="172"/>
      <c r="MFG6" s="172"/>
      <c r="MFH6" s="172"/>
      <c r="MFI6" s="172"/>
      <c r="MFJ6" s="172"/>
      <c r="MFK6" s="172"/>
      <c r="MFL6" s="172"/>
      <c r="MFM6" s="172"/>
      <c r="MFN6" s="172"/>
      <c r="MFO6" s="172"/>
      <c r="MFP6" s="172"/>
      <c r="MFQ6" s="172"/>
      <c r="MFR6" s="172"/>
      <c r="MFS6" s="172"/>
      <c r="MFT6" s="172"/>
      <c r="MFU6" s="172"/>
      <c r="MFV6" s="172"/>
      <c r="MFW6" s="172"/>
      <c r="MFX6" s="172"/>
      <c r="MFY6" s="172"/>
      <c r="MFZ6" s="172"/>
      <c r="MGA6" s="172"/>
      <c r="MGB6" s="172"/>
      <c r="MGC6" s="172"/>
      <c r="MGD6" s="172"/>
      <c r="MGE6" s="172"/>
      <c r="MGF6" s="172"/>
      <c r="MGG6" s="172"/>
      <c r="MGH6" s="172"/>
      <c r="MGI6" s="172"/>
      <c r="MGJ6" s="172"/>
      <c r="MGK6" s="172"/>
      <c r="MGL6" s="172"/>
      <c r="MGM6" s="172"/>
      <c r="MGN6" s="172"/>
      <c r="MGO6" s="172"/>
      <c r="MGP6" s="172"/>
      <c r="MGQ6" s="172"/>
      <c r="MGR6" s="172"/>
      <c r="MGS6" s="172"/>
      <c r="MGT6" s="172"/>
      <c r="MGU6" s="172"/>
      <c r="MGV6" s="172"/>
      <c r="MGW6" s="172"/>
      <c r="MGX6" s="172"/>
      <c r="MGY6" s="172"/>
      <c r="MGZ6" s="172"/>
      <c r="MHA6" s="172"/>
      <c r="MHB6" s="172"/>
      <c r="MHC6" s="172"/>
      <c r="MHD6" s="172"/>
      <c r="MHE6" s="172"/>
      <c r="MHF6" s="172"/>
      <c r="MHG6" s="172"/>
      <c r="MHH6" s="172"/>
      <c r="MHI6" s="172"/>
      <c r="MHJ6" s="172"/>
      <c r="MHK6" s="172"/>
      <c r="MHL6" s="172"/>
      <c r="MHM6" s="172"/>
      <c r="MHN6" s="172"/>
      <c r="MHO6" s="172"/>
      <c r="MHP6" s="172"/>
      <c r="MHQ6" s="172"/>
      <c r="MHR6" s="172"/>
      <c r="MHS6" s="172"/>
      <c r="MHT6" s="172"/>
      <c r="MHU6" s="172"/>
      <c r="MHV6" s="172"/>
      <c r="MHW6" s="172"/>
      <c r="MHX6" s="172"/>
      <c r="MHY6" s="172"/>
      <c r="MHZ6" s="172"/>
      <c r="MIA6" s="172"/>
      <c r="MIB6" s="172"/>
      <c r="MIC6" s="172"/>
      <c r="MID6" s="172"/>
      <c r="MIE6" s="172"/>
      <c r="MIF6" s="172"/>
      <c r="MIG6" s="172"/>
      <c r="MIH6" s="172"/>
      <c r="MII6" s="172"/>
      <c r="MIJ6" s="172"/>
      <c r="MIK6" s="172"/>
      <c r="MIL6" s="172"/>
      <c r="MIM6" s="172"/>
      <c r="MIN6" s="172"/>
      <c r="MIO6" s="172"/>
      <c r="MIP6" s="172"/>
      <c r="MIQ6" s="172"/>
      <c r="MIR6" s="172"/>
      <c r="MIS6" s="172"/>
      <c r="MIT6" s="172"/>
      <c r="MIU6" s="172"/>
      <c r="MIV6" s="172"/>
      <c r="MIW6" s="172"/>
      <c r="MIX6" s="172"/>
      <c r="MIY6" s="172"/>
      <c r="MIZ6" s="172"/>
      <c r="MJA6" s="172"/>
      <c r="MJB6" s="172"/>
      <c r="MJC6" s="172"/>
      <c r="MJD6" s="172"/>
      <c r="MJE6" s="172"/>
      <c r="MJF6" s="172"/>
      <c r="MJG6" s="172"/>
      <c r="MJH6" s="172"/>
      <c r="MJI6" s="172"/>
      <c r="MJJ6" s="172"/>
      <c r="MJK6" s="172"/>
      <c r="MJL6" s="172"/>
      <c r="MJM6" s="172"/>
      <c r="MJN6" s="172"/>
      <c r="MJO6" s="172"/>
      <c r="MJP6" s="172"/>
      <c r="MJQ6" s="172"/>
      <c r="MJR6" s="172"/>
      <c r="MJS6" s="172"/>
      <c r="MJT6" s="172"/>
      <c r="MJU6" s="172"/>
      <c r="MJV6" s="172"/>
      <c r="MJW6" s="172"/>
      <c r="MJX6" s="172"/>
      <c r="MJY6" s="172"/>
      <c r="MJZ6" s="172"/>
      <c r="MKA6" s="172"/>
      <c r="MKB6" s="172"/>
      <c r="MKC6" s="172"/>
      <c r="MKD6" s="172"/>
      <c r="MKE6" s="172"/>
      <c r="MKF6" s="172"/>
      <c r="MKG6" s="172"/>
      <c r="MKH6" s="172"/>
      <c r="MKI6" s="172"/>
      <c r="MKJ6" s="172"/>
      <c r="MKK6" s="172"/>
      <c r="MKL6" s="172"/>
      <c r="MKM6" s="172"/>
      <c r="MKN6" s="172"/>
      <c r="MKO6" s="172"/>
      <c r="MKP6" s="172"/>
      <c r="MKQ6" s="172"/>
      <c r="MKR6" s="172"/>
      <c r="MKS6" s="172"/>
      <c r="MKT6" s="172"/>
      <c r="MKU6" s="172"/>
      <c r="MKV6" s="172"/>
      <c r="MKW6" s="172"/>
      <c r="MKX6" s="172"/>
      <c r="MKY6" s="172"/>
      <c r="MKZ6" s="172"/>
      <c r="MLA6" s="172"/>
      <c r="MLB6" s="172"/>
      <c r="MLC6" s="172"/>
      <c r="MLD6" s="172"/>
      <c r="MLE6" s="172"/>
      <c r="MLF6" s="172"/>
      <c r="MLG6" s="172"/>
      <c r="MLH6" s="172"/>
      <c r="MLI6" s="172"/>
      <c r="MLJ6" s="172"/>
      <c r="MLK6" s="172"/>
      <c r="MLL6" s="172"/>
      <c r="MLM6" s="172"/>
      <c r="MLN6" s="172"/>
      <c r="MLO6" s="172"/>
      <c r="MLP6" s="172"/>
      <c r="MLQ6" s="172"/>
      <c r="MLR6" s="172"/>
      <c r="MLS6" s="172"/>
      <c r="MLT6" s="172"/>
      <c r="MLU6" s="172"/>
      <c r="MLV6" s="172"/>
      <c r="MLW6" s="172"/>
      <c r="MLX6" s="172"/>
      <c r="MLY6" s="172"/>
      <c r="MLZ6" s="172"/>
      <c r="MMA6" s="172"/>
      <c r="MMB6" s="172"/>
      <c r="MMC6" s="172"/>
      <c r="MMD6" s="172"/>
      <c r="MME6" s="172"/>
      <c r="MMF6" s="172"/>
      <c r="MMG6" s="172"/>
      <c r="MMH6" s="172"/>
      <c r="MMI6" s="172"/>
      <c r="MMJ6" s="172"/>
      <c r="MMK6" s="172"/>
      <c r="MML6" s="172"/>
      <c r="MMM6" s="172"/>
      <c r="MMN6" s="172"/>
      <c r="MMO6" s="172"/>
      <c r="MMP6" s="172"/>
      <c r="MMQ6" s="172"/>
      <c r="MMR6" s="172"/>
      <c r="MMS6" s="172"/>
      <c r="MMT6" s="172"/>
      <c r="MMU6" s="172"/>
      <c r="MMV6" s="172"/>
      <c r="MMW6" s="172"/>
      <c r="MMX6" s="172"/>
      <c r="MMY6" s="172"/>
      <c r="MMZ6" s="172"/>
      <c r="MNA6" s="172"/>
      <c r="MNB6" s="172"/>
      <c r="MNC6" s="172"/>
      <c r="MND6" s="172"/>
      <c r="MNE6" s="172"/>
      <c r="MNF6" s="172"/>
      <c r="MNG6" s="172"/>
      <c r="MNH6" s="172"/>
      <c r="MNI6" s="172"/>
      <c r="MNJ6" s="172"/>
      <c r="MNK6" s="172"/>
      <c r="MNL6" s="172"/>
      <c r="MNM6" s="172"/>
      <c r="MNN6" s="172"/>
      <c r="MNO6" s="172"/>
      <c r="MNP6" s="172"/>
      <c r="MNQ6" s="172"/>
      <c r="MNR6" s="172"/>
      <c r="MNS6" s="172"/>
      <c r="MNT6" s="172"/>
      <c r="MNU6" s="172"/>
      <c r="MNV6" s="172"/>
      <c r="MNW6" s="172"/>
      <c r="MNX6" s="172"/>
      <c r="MNY6" s="172"/>
      <c r="MNZ6" s="172"/>
      <c r="MOA6" s="172"/>
      <c r="MOB6" s="172"/>
      <c r="MOC6" s="172"/>
      <c r="MOD6" s="172"/>
      <c r="MOE6" s="172"/>
      <c r="MOF6" s="172"/>
      <c r="MOG6" s="172"/>
      <c r="MOH6" s="172"/>
      <c r="MOI6" s="172"/>
      <c r="MOJ6" s="172"/>
      <c r="MOK6" s="172"/>
      <c r="MOL6" s="172"/>
      <c r="MOM6" s="172"/>
      <c r="MON6" s="172"/>
      <c r="MOO6" s="172"/>
      <c r="MOP6" s="172"/>
      <c r="MOQ6" s="172"/>
      <c r="MOR6" s="172"/>
      <c r="MOS6" s="172"/>
      <c r="MOT6" s="172"/>
      <c r="MOU6" s="172"/>
      <c r="MOV6" s="172"/>
      <c r="MOW6" s="172"/>
      <c r="MOX6" s="172"/>
      <c r="MOY6" s="172"/>
      <c r="MOZ6" s="172"/>
      <c r="MPA6" s="172"/>
      <c r="MPB6" s="172"/>
      <c r="MPC6" s="172"/>
      <c r="MPD6" s="172"/>
      <c r="MPE6" s="172"/>
      <c r="MPF6" s="172"/>
      <c r="MPG6" s="172"/>
      <c r="MPH6" s="172"/>
      <c r="MPI6" s="172"/>
      <c r="MPJ6" s="172"/>
      <c r="MPK6" s="172"/>
      <c r="MPL6" s="172"/>
      <c r="MPM6" s="172"/>
      <c r="MPN6" s="172"/>
      <c r="MPO6" s="172"/>
      <c r="MPP6" s="172"/>
      <c r="MPQ6" s="172"/>
      <c r="MPR6" s="172"/>
      <c r="MPS6" s="172"/>
      <c r="MPT6" s="172"/>
      <c r="MPU6" s="172"/>
      <c r="MPV6" s="172"/>
      <c r="MPW6" s="172"/>
      <c r="MPX6" s="172"/>
      <c r="MPY6" s="172"/>
      <c r="MPZ6" s="172"/>
      <c r="MQA6" s="172"/>
      <c r="MQB6" s="172"/>
      <c r="MQC6" s="172"/>
      <c r="MQD6" s="172"/>
      <c r="MQE6" s="172"/>
      <c r="MQF6" s="172"/>
      <c r="MQG6" s="172"/>
      <c r="MQH6" s="172"/>
      <c r="MQI6" s="172"/>
      <c r="MQJ6" s="172"/>
      <c r="MQK6" s="172"/>
      <c r="MQL6" s="172"/>
      <c r="MQM6" s="172"/>
      <c r="MQN6" s="172"/>
      <c r="MQO6" s="172"/>
      <c r="MQP6" s="172"/>
      <c r="MQQ6" s="172"/>
      <c r="MQR6" s="172"/>
      <c r="MQS6" s="172"/>
      <c r="MQT6" s="172"/>
      <c r="MQU6" s="172"/>
      <c r="MQV6" s="172"/>
      <c r="MQW6" s="172"/>
      <c r="MQX6" s="172"/>
      <c r="MQY6" s="172"/>
      <c r="MQZ6" s="172"/>
      <c r="MRA6" s="172"/>
      <c r="MRB6" s="172"/>
      <c r="MRC6" s="172"/>
      <c r="MRD6" s="172"/>
      <c r="MRE6" s="172"/>
      <c r="MRF6" s="172"/>
      <c r="MRG6" s="172"/>
      <c r="MRH6" s="172"/>
      <c r="MRI6" s="172"/>
      <c r="MRJ6" s="172"/>
      <c r="MRK6" s="172"/>
      <c r="MRL6" s="172"/>
      <c r="MRM6" s="172"/>
      <c r="MRN6" s="172"/>
      <c r="MRO6" s="172"/>
      <c r="MRP6" s="172"/>
      <c r="MRQ6" s="172"/>
      <c r="MRR6" s="172"/>
      <c r="MRS6" s="172"/>
      <c r="MRT6" s="172"/>
      <c r="MRU6" s="172"/>
      <c r="MRV6" s="172"/>
      <c r="MRW6" s="172"/>
      <c r="MRX6" s="172"/>
      <c r="MRY6" s="172"/>
      <c r="MRZ6" s="172"/>
      <c r="MSA6" s="172"/>
      <c r="MSB6" s="172"/>
      <c r="MSC6" s="172"/>
      <c r="MSD6" s="172"/>
      <c r="MSE6" s="172"/>
      <c r="MSF6" s="172"/>
      <c r="MSG6" s="172"/>
      <c r="MSH6" s="172"/>
      <c r="MSI6" s="172"/>
      <c r="MSJ6" s="172"/>
      <c r="MSK6" s="172"/>
      <c r="MSL6" s="172"/>
      <c r="MSM6" s="172"/>
      <c r="MSN6" s="172"/>
      <c r="MSO6" s="172"/>
      <c r="MSP6" s="172"/>
      <c r="MSQ6" s="172"/>
      <c r="MSR6" s="172"/>
      <c r="MSS6" s="172"/>
      <c r="MST6" s="172"/>
      <c r="MSU6" s="172"/>
      <c r="MSV6" s="172"/>
      <c r="MSW6" s="172"/>
      <c r="MSX6" s="172"/>
      <c r="MSY6" s="172"/>
      <c r="MSZ6" s="172"/>
      <c r="MTA6" s="172"/>
      <c r="MTB6" s="172"/>
      <c r="MTC6" s="172"/>
      <c r="MTD6" s="172"/>
      <c r="MTE6" s="172"/>
      <c r="MTF6" s="172"/>
      <c r="MTG6" s="172"/>
      <c r="MTH6" s="172"/>
      <c r="MTI6" s="172"/>
      <c r="MTJ6" s="172"/>
      <c r="MTK6" s="172"/>
      <c r="MTL6" s="172"/>
      <c r="MTM6" s="172"/>
      <c r="MTN6" s="172"/>
      <c r="MTO6" s="172"/>
      <c r="MTP6" s="172"/>
      <c r="MTQ6" s="172"/>
      <c r="MTR6" s="172"/>
      <c r="MTS6" s="172"/>
      <c r="MTT6" s="172"/>
      <c r="MTU6" s="172"/>
      <c r="MTV6" s="172"/>
      <c r="MTW6" s="172"/>
      <c r="MTX6" s="172"/>
      <c r="MTY6" s="172"/>
      <c r="MTZ6" s="172"/>
      <c r="MUA6" s="172"/>
      <c r="MUB6" s="172"/>
      <c r="MUC6" s="172"/>
      <c r="MUD6" s="172"/>
      <c r="MUE6" s="172"/>
      <c r="MUF6" s="172"/>
      <c r="MUG6" s="172"/>
      <c r="MUH6" s="172"/>
      <c r="MUI6" s="172"/>
      <c r="MUJ6" s="172"/>
      <c r="MUK6" s="172"/>
      <c r="MUL6" s="172"/>
      <c r="MUM6" s="172"/>
      <c r="MUN6" s="172"/>
      <c r="MUO6" s="172"/>
      <c r="MUP6" s="172"/>
      <c r="MUQ6" s="172"/>
      <c r="MUR6" s="172"/>
      <c r="MUS6" s="172"/>
      <c r="MUT6" s="172"/>
      <c r="MUU6" s="172"/>
      <c r="MUV6" s="172"/>
      <c r="MUW6" s="172"/>
      <c r="MUX6" s="172"/>
      <c r="MUY6" s="172"/>
      <c r="MUZ6" s="172"/>
      <c r="MVA6" s="172"/>
      <c r="MVB6" s="172"/>
      <c r="MVC6" s="172"/>
      <c r="MVD6" s="172"/>
      <c r="MVE6" s="172"/>
      <c r="MVF6" s="172"/>
      <c r="MVG6" s="172"/>
      <c r="MVH6" s="172"/>
      <c r="MVI6" s="172"/>
      <c r="MVJ6" s="172"/>
      <c r="MVK6" s="172"/>
      <c r="MVL6" s="172"/>
      <c r="MVM6" s="172"/>
      <c r="MVN6" s="172"/>
      <c r="MVO6" s="172"/>
      <c r="MVP6" s="172"/>
      <c r="MVQ6" s="172"/>
      <c r="MVR6" s="172"/>
      <c r="MVS6" s="172"/>
      <c r="MVT6" s="172"/>
      <c r="MVU6" s="172"/>
      <c r="MVV6" s="172"/>
      <c r="MVW6" s="172"/>
      <c r="MVX6" s="172"/>
      <c r="MVY6" s="172"/>
      <c r="MVZ6" s="172"/>
      <c r="MWA6" s="172"/>
      <c r="MWB6" s="172"/>
      <c r="MWC6" s="172"/>
      <c r="MWD6" s="172"/>
      <c r="MWE6" s="172"/>
      <c r="MWF6" s="172"/>
      <c r="MWG6" s="172"/>
      <c r="MWH6" s="172"/>
      <c r="MWI6" s="172"/>
      <c r="MWJ6" s="172"/>
      <c r="MWK6" s="172"/>
      <c r="MWL6" s="172"/>
      <c r="MWM6" s="172"/>
      <c r="MWN6" s="172"/>
      <c r="MWO6" s="172"/>
      <c r="MWP6" s="172"/>
      <c r="MWQ6" s="172"/>
      <c r="MWR6" s="172"/>
      <c r="MWS6" s="172"/>
      <c r="MWT6" s="172"/>
      <c r="MWU6" s="172"/>
      <c r="MWV6" s="172"/>
      <c r="MWW6" s="172"/>
      <c r="MWX6" s="172"/>
      <c r="MWY6" s="172"/>
      <c r="MWZ6" s="172"/>
      <c r="MXA6" s="172"/>
      <c r="MXB6" s="172"/>
      <c r="MXC6" s="172"/>
      <c r="MXD6" s="172"/>
      <c r="MXE6" s="172"/>
      <c r="MXF6" s="172"/>
      <c r="MXG6" s="172"/>
      <c r="MXH6" s="172"/>
      <c r="MXI6" s="172"/>
      <c r="MXJ6" s="172"/>
      <c r="MXK6" s="172"/>
      <c r="MXL6" s="172"/>
      <c r="MXM6" s="172"/>
      <c r="MXN6" s="172"/>
      <c r="MXO6" s="172"/>
      <c r="MXP6" s="172"/>
      <c r="MXQ6" s="172"/>
      <c r="MXR6" s="172"/>
      <c r="MXS6" s="172"/>
      <c r="MXT6" s="172"/>
      <c r="MXU6" s="172"/>
      <c r="MXV6" s="172"/>
      <c r="MXW6" s="172"/>
      <c r="MXX6" s="172"/>
      <c r="MXY6" s="172"/>
      <c r="MXZ6" s="172"/>
      <c r="MYA6" s="172"/>
      <c r="MYB6" s="172"/>
      <c r="MYC6" s="172"/>
      <c r="MYD6" s="172"/>
      <c r="MYE6" s="172"/>
      <c r="MYF6" s="172"/>
      <c r="MYG6" s="172"/>
      <c r="MYH6" s="172"/>
      <c r="MYI6" s="172"/>
      <c r="MYJ6" s="172"/>
      <c r="MYK6" s="172"/>
      <c r="MYL6" s="172"/>
      <c r="MYM6" s="172"/>
      <c r="MYN6" s="172"/>
      <c r="MYO6" s="172"/>
      <c r="MYP6" s="172"/>
      <c r="MYQ6" s="172"/>
      <c r="MYR6" s="172"/>
      <c r="MYS6" s="172"/>
      <c r="MYT6" s="172"/>
      <c r="MYU6" s="172"/>
      <c r="MYV6" s="172"/>
      <c r="MYW6" s="172"/>
      <c r="MYX6" s="172"/>
      <c r="MYY6" s="172"/>
      <c r="MYZ6" s="172"/>
      <c r="MZA6" s="172"/>
      <c r="MZB6" s="172"/>
      <c r="MZC6" s="172"/>
      <c r="MZD6" s="172"/>
      <c r="MZE6" s="172"/>
      <c r="MZF6" s="172"/>
      <c r="MZG6" s="172"/>
      <c r="MZH6" s="172"/>
      <c r="MZI6" s="172"/>
      <c r="MZJ6" s="172"/>
      <c r="MZK6" s="172"/>
      <c r="MZL6" s="172"/>
      <c r="MZM6" s="172"/>
      <c r="MZN6" s="172"/>
      <c r="MZO6" s="172"/>
      <c r="MZP6" s="172"/>
      <c r="MZQ6" s="172"/>
      <c r="MZR6" s="172"/>
      <c r="MZS6" s="172"/>
      <c r="MZT6" s="172"/>
      <c r="MZU6" s="172"/>
      <c r="MZV6" s="172"/>
      <c r="MZW6" s="172"/>
      <c r="MZX6" s="172"/>
      <c r="MZY6" s="172"/>
      <c r="MZZ6" s="172"/>
      <c r="NAA6" s="172"/>
      <c r="NAB6" s="172"/>
      <c r="NAC6" s="172"/>
      <c r="NAD6" s="172"/>
      <c r="NAE6" s="172"/>
      <c r="NAF6" s="172"/>
      <c r="NAG6" s="172"/>
      <c r="NAH6" s="172"/>
      <c r="NAI6" s="172"/>
      <c r="NAJ6" s="172"/>
      <c r="NAK6" s="172"/>
      <c r="NAL6" s="172"/>
      <c r="NAM6" s="172"/>
      <c r="NAN6" s="172"/>
      <c r="NAO6" s="172"/>
      <c r="NAP6" s="172"/>
      <c r="NAQ6" s="172"/>
      <c r="NAR6" s="172"/>
      <c r="NAS6" s="172"/>
      <c r="NAT6" s="172"/>
      <c r="NAU6" s="172"/>
      <c r="NAV6" s="172"/>
      <c r="NAW6" s="172"/>
      <c r="NAX6" s="172"/>
      <c r="NAY6" s="172"/>
      <c r="NAZ6" s="172"/>
      <c r="NBA6" s="172"/>
      <c r="NBB6" s="172"/>
      <c r="NBC6" s="172"/>
      <c r="NBD6" s="172"/>
      <c r="NBE6" s="172"/>
      <c r="NBF6" s="172"/>
      <c r="NBG6" s="172"/>
      <c r="NBH6" s="172"/>
      <c r="NBI6" s="172"/>
      <c r="NBJ6" s="172"/>
      <c r="NBK6" s="172"/>
      <c r="NBL6" s="172"/>
      <c r="NBM6" s="172"/>
      <c r="NBN6" s="172"/>
      <c r="NBO6" s="172"/>
      <c r="NBP6" s="172"/>
      <c r="NBQ6" s="172"/>
      <c r="NBR6" s="172"/>
      <c r="NBS6" s="172"/>
      <c r="NBT6" s="172"/>
      <c r="NBU6" s="172"/>
      <c r="NBV6" s="172"/>
      <c r="NBW6" s="172"/>
      <c r="NBX6" s="172"/>
      <c r="NBY6" s="172"/>
      <c r="NBZ6" s="172"/>
      <c r="NCA6" s="172"/>
      <c r="NCB6" s="172"/>
      <c r="NCC6" s="172"/>
      <c r="NCD6" s="172"/>
      <c r="NCE6" s="172"/>
      <c r="NCF6" s="172"/>
      <c r="NCG6" s="172"/>
      <c r="NCH6" s="172"/>
      <c r="NCI6" s="172"/>
      <c r="NCJ6" s="172"/>
      <c r="NCK6" s="172"/>
      <c r="NCL6" s="172"/>
      <c r="NCM6" s="172"/>
      <c r="NCN6" s="172"/>
      <c r="NCO6" s="172"/>
      <c r="NCP6" s="172"/>
      <c r="NCQ6" s="172"/>
      <c r="NCR6" s="172"/>
      <c r="NCS6" s="172"/>
      <c r="NCT6" s="172"/>
      <c r="NCU6" s="172"/>
      <c r="NCV6" s="172"/>
      <c r="NCW6" s="172"/>
      <c r="NCX6" s="172"/>
      <c r="NCY6" s="172"/>
      <c r="NCZ6" s="172"/>
      <c r="NDA6" s="172"/>
      <c r="NDB6" s="172"/>
      <c r="NDC6" s="172"/>
      <c r="NDD6" s="172"/>
      <c r="NDE6" s="172"/>
      <c r="NDF6" s="172"/>
      <c r="NDG6" s="172"/>
      <c r="NDH6" s="172"/>
      <c r="NDI6" s="172"/>
      <c r="NDJ6" s="172"/>
      <c r="NDK6" s="172"/>
      <c r="NDL6" s="172"/>
      <c r="NDM6" s="172"/>
      <c r="NDN6" s="172"/>
      <c r="NDO6" s="172"/>
      <c r="NDP6" s="172"/>
      <c r="NDQ6" s="172"/>
      <c r="NDR6" s="172"/>
      <c r="NDS6" s="172"/>
      <c r="NDT6" s="172"/>
      <c r="NDU6" s="172"/>
      <c r="NDV6" s="172"/>
      <c r="NDW6" s="172"/>
      <c r="NDX6" s="172"/>
      <c r="NDY6" s="172"/>
      <c r="NDZ6" s="172"/>
      <c r="NEA6" s="172"/>
      <c r="NEB6" s="172"/>
      <c r="NEC6" s="172"/>
      <c r="NED6" s="172"/>
      <c r="NEE6" s="172"/>
      <c r="NEF6" s="172"/>
      <c r="NEG6" s="172"/>
      <c r="NEH6" s="172"/>
      <c r="NEI6" s="172"/>
      <c r="NEJ6" s="172"/>
      <c r="NEK6" s="172"/>
      <c r="NEL6" s="172"/>
      <c r="NEM6" s="172"/>
      <c r="NEN6" s="172"/>
      <c r="NEO6" s="172"/>
      <c r="NEP6" s="172"/>
      <c r="NEQ6" s="172"/>
      <c r="NER6" s="172"/>
      <c r="NES6" s="172"/>
      <c r="NET6" s="172"/>
      <c r="NEU6" s="172"/>
      <c r="NEV6" s="172"/>
      <c r="NEW6" s="172"/>
      <c r="NEX6" s="172"/>
      <c r="NEY6" s="172"/>
      <c r="NEZ6" s="172"/>
      <c r="NFA6" s="172"/>
      <c r="NFB6" s="172"/>
      <c r="NFC6" s="172"/>
      <c r="NFD6" s="172"/>
      <c r="NFE6" s="172"/>
      <c r="NFF6" s="172"/>
      <c r="NFG6" s="172"/>
      <c r="NFH6" s="172"/>
      <c r="NFI6" s="172"/>
      <c r="NFJ6" s="172"/>
      <c r="NFK6" s="172"/>
      <c r="NFL6" s="172"/>
      <c r="NFM6" s="172"/>
      <c r="NFN6" s="172"/>
      <c r="NFO6" s="172"/>
      <c r="NFP6" s="172"/>
      <c r="NFQ6" s="172"/>
      <c r="NFR6" s="172"/>
      <c r="NFS6" s="172"/>
      <c r="NFT6" s="172"/>
      <c r="NFU6" s="172"/>
      <c r="NFV6" s="172"/>
      <c r="NFW6" s="172"/>
      <c r="NFX6" s="172"/>
      <c r="NFY6" s="172"/>
      <c r="NFZ6" s="172"/>
      <c r="NGA6" s="172"/>
      <c r="NGB6" s="172"/>
      <c r="NGC6" s="172"/>
      <c r="NGD6" s="172"/>
      <c r="NGE6" s="172"/>
      <c r="NGF6" s="172"/>
      <c r="NGG6" s="172"/>
      <c r="NGH6" s="172"/>
      <c r="NGI6" s="172"/>
      <c r="NGJ6" s="172"/>
      <c r="NGK6" s="172"/>
      <c r="NGL6" s="172"/>
      <c r="NGM6" s="172"/>
      <c r="NGN6" s="172"/>
      <c r="NGO6" s="172"/>
      <c r="NGP6" s="172"/>
      <c r="NGQ6" s="172"/>
      <c r="NGR6" s="172"/>
      <c r="NGS6" s="172"/>
      <c r="NGT6" s="172"/>
      <c r="NGU6" s="172"/>
      <c r="NGV6" s="172"/>
      <c r="NGW6" s="172"/>
      <c r="NGX6" s="172"/>
      <c r="NGY6" s="172"/>
      <c r="NGZ6" s="172"/>
      <c r="NHA6" s="172"/>
      <c r="NHB6" s="172"/>
      <c r="NHC6" s="172"/>
      <c r="NHD6" s="172"/>
      <c r="NHE6" s="172"/>
      <c r="NHF6" s="172"/>
      <c r="NHG6" s="172"/>
      <c r="NHH6" s="172"/>
      <c r="NHI6" s="172"/>
      <c r="NHJ6" s="172"/>
      <c r="NHK6" s="172"/>
      <c r="NHL6" s="172"/>
      <c r="NHM6" s="172"/>
      <c r="NHN6" s="172"/>
      <c r="NHO6" s="172"/>
      <c r="NHP6" s="172"/>
      <c r="NHQ6" s="172"/>
      <c r="NHR6" s="172"/>
      <c r="NHS6" s="172"/>
      <c r="NHT6" s="172"/>
      <c r="NHU6" s="172"/>
      <c r="NHV6" s="172"/>
      <c r="NHW6" s="172"/>
      <c r="NHX6" s="172"/>
      <c r="NHY6" s="172"/>
      <c r="NHZ6" s="172"/>
      <c r="NIA6" s="172"/>
      <c r="NIB6" s="172"/>
      <c r="NIC6" s="172"/>
      <c r="NID6" s="172"/>
      <c r="NIE6" s="172"/>
      <c r="NIF6" s="172"/>
      <c r="NIG6" s="172"/>
      <c r="NIH6" s="172"/>
      <c r="NII6" s="172"/>
      <c r="NIJ6" s="172"/>
      <c r="NIK6" s="172"/>
      <c r="NIL6" s="172"/>
      <c r="NIM6" s="172"/>
      <c r="NIN6" s="172"/>
      <c r="NIO6" s="172"/>
      <c r="NIP6" s="172"/>
      <c r="NIQ6" s="172"/>
      <c r="NIR6" s="172"/>
      <c r="NIS6" s="172"/>
      <c r="NIT6" s="172"/>
      <c r="NIU6" s="172"/>
      <c r="NIV6" s="172"/>
      <c r="NIW6" s="172"/>
      <c r="NIX6" s="172"/>
      <c r="NIY6" s="172"/>
      <c r="NIZ6" s="172"/>
      <c r="NJA6" s="172"/>
      <c r="NJB6" s="172"/>
      <c r="NJC6" s="172"/>
      <c r="NJD6" s="172"/>
      <c r="NJE6" s="172"/>
      <c r="NJF6" s="172"/>
      <c r="NJG6" s="172"/>
      <c r="NJH6" s="172"/>
      <c r="NJI6" s="172"/>
      <c r="NJJ6" s="172"/>
      <c r="NJK6" s="172"/>
      <c r="NJL6" s="172"/>
      <c r="NJM6" s="172"/>
      <c r="NJN6" s="172"/>
      <c r="NJO6" s="172"/>
      <c r="NJP6" s="172"/>
      <c r="NJQ6" s="172"/>
      <c r="NJR6" s="172"/>
      <c r="NJS6" s="172"/>
      <c r="NJT6" s="172"/>
      <c r="NJU6" s="172"/>
      <c r="NJV6" s="172"/>
      <c r="NJW6" s="172"/>
      <c r="NJX6" s="172"/>
      <c r="NJY6" s="172"/>
      <c r="NJZ6" s="172"/>
      <c r="NKA6" s="172"/>
      <c r="NKB6" s="172"/>
      <c r="NKC6" s="172"/>
      <c r="NKD6" s="172"/>
      <c r="NKE6" s="172"/>
      <c r="NKF6" s="172"/>
      <c r="NKG6" s="172"/>
      <c r="NKH6" s="172"/>
      <c r="NKI6" s="172"/>
      <c r="NKJ6" s="172"/>
      <c r="NKK6" s="172"/>
      <c r="NKL6" s="172"/>
      <c r="NKM6" s="172"/>
      <c r="NKN6" s="172"/>
      <c r="NKO6" s="172"/>
      <c r="NKP6" s="172"/>
      <c r="NKQ6" s="172"/>
      <c r="NKR6" s="172"/>
      <c r="NKS6" s="172"/>
      <c r="NKT6" s="172"/>
      <c r="NKU6" s="172"/>
      <c r="NKV6" s="172"/>
      <c r="NKW6" s="172"/>
      <c r="NKX6" s="172"/>
      <c r="NKY6" s="172"/>
      <c r="NKZ6" s="172"/>
      <c r="NLA6" s="172"/>
      <c r="NLB6" s="172"/>
      <c r="NLC6" s="172"/>
      <c r="NLD6" s="172"/>
      <c r="NLE6" s="172"/>
      <c r="NLF6" s="172"/>
      <c r="NLG6" s="172"/>
      <c r="NLH6" s="172"/>
      <c r="NLI6" s="172"/>
      <c r="NLJ6" s="172"/>
      <c r="NLK6" s="172"/>
      <c r="NLL6" s="172"/>
      <c r="NLM6" s="172"/>
      <c r="NLN6" s="172"/>
      <c r="NLO6" s="172"/>
      <c r="NLP6" s="172"/>
      <c r="NLQ6" s="172"/>
      <c r="NLR6" s="172"/>
      <c r="NLS6" s="172"/>
      <c r="NLT6" s="172"/>
      <c r="NLU6" s="172"/>
      <c r="NLV6" s="172"/>
      <c r="NLW6" s="172"/>
      <c r="NLX6" s="172"/>
      <c r="NLY6" s="172"/>
      <c r="NLZ6" s="172"/>
      <c r="NMA6" s="172"/>
      <c r="NMB6" s="172"/>
      <c r="NMC6" s="172"/>
      <c r="NMD6" s="172"/>
      <c r="NME6" s="172"/>
      <c r="NMF6" s="172"/>
      <c r="NMG6" s="172"/>
      <c r="NMH6" s="172"/>
      <c r="NMI6" s="172"/>
      <c r="NMJ6" s="172"/>
      <c r="NMK6" s="172"/>
      <c r="NML6" s="172"/>
      <c r="NMM6" s="172"/>
      <c r="NMN6" s="172"/>
      <c r="NMO6" s="172"/>
      <c r="NMP6" s="172"/>
      <c r="NMQ6" s="172"/>
      <c r="NMR6" s="172"/>
      <c r="NMS6" s="172"/>
      <c r="NMT6" s="172"/>
      <c r="NMU6" s="172"/>
      <c r="NMV6" s="172"/>
      <c r="NMW6" s="172"/>
      <c r="NMX6" s="172"/>
      <c r="NMY6" s="172"/>
      <c r="NMZ6" s="172"/>
      <c r="NNA6" s="172"/>
      <c r="NNB6" s="172"/>
      <c r="NNC6" s="172"/>
      <c r="NND6" s="172"/>
      <c r="NNE6" s="172"/>
      <c r="NNF6" s="172"/>
      <c r="NNG6" s="172"/>
      <c r="NNH6" s="172"/>
      <c r="NNI6" s="172"/>
      <c r="NNJ6" s="172"/>
      <c r="NNK6" s="172"/>
      <c r="NNL6" s="172"/>
      <c r="NNM6" s="172"/>
      <c r="NNN6" s="172"/>
      <c r="NNO6" s="172"/>
      <c r="NNP6" s="172"/>
      <c r="NNQ6" s="172"/>
      <c r="NNR6" s="172"/>
      <c r="NNS6" s="172"/>
      <c r="NNT6" s="172"/>
      <c r="NNU6" s="172"/>
      <c r="NNV6" s="172"/>
      <c r="NNW6" s="172"/>
      <c r="NNX6" s="172"/>
      <c r="NNY6" s="172"/>
      <c r="NNZ6" s="172"/>
      <c r="NOA6" s="172"/>
      <c r="NOB6" s="172"/>
      <c r="NOC6" s="172"/>
      <c r="NOD6" s="172"/>
      <c r="NOE6" s="172"/>
      <c r="NOF6" s="172"/>
      <c r="NOG6" s="172"/>
      <c r="NOH6" s="172"/>
      <c r="NOI6" s="172"/>
      <c r="NOJ6" s="172"/>
      <c r="NOK6" s="172"/>
      <c r="NOL6" s="172"/>
      <c r="NOM6" s="172"/>
      <c r="NON6" s="172"/>
      <c r="NOO6" s="172"/>
      <c r="NOP6" s="172"/>
      <c r="NOQ6" s="172"/>
      <c r="NOR6" s="172"/>
      <c r="NOS6" s="172"/>
      <c r="NOT6" s="172"/>
      <c r="NOU6" s="172"/>
      <c r="NOV6" s="172"/>
      <c r="NOW6" s="172"/>
      <c r="NOX6" s="172"/>
      <c r="NOY6" s="172"/>
      <c r="NOZ6" s="172"/>
      <c r="NPA6" s="172"/>
      <c r="NPB6" s="172"/>
      <c r="NPC6" s="172"/>
      <c r="NPD6" s="172"/>
      <c r="NPE6" s="172"/>
      <c r="NPF6" s="172"/>
      <c r="NPG6" s="172"/>
      <c r="NPH6" s="172"/>
      <c r="NPI6" s="172"/>
      <c r="NPJ6" s="172"/>
      <c r="NPK6" s="172"/>
      <c r="NPL6" s="172"/>
      <c r="NPM6" s="172"/>
      <c r="NPN6" s="172"/>
      <c r="NPO6" s="172"/>
      <c r="NPP6" s="172"/>
      <c r="NPQ6" s="172"/>
      <c r="NPR6" s="172"/>
      <c r="NPS6" s="172"/>
      <c r="NPT6" s="172"/>
      <c r="NPU6" s="172"/>
      <c r="NPV6" s="172"/>
      <c r="NPW6" s="172"/>
      <c r="NPX6" s="172"/>
      <c r="NPY6" s="172"/>
      <c r="NPZ6" s="172"/>
      <c r="NQA6" s="172"/>
      <c r="NQB6" s="172"/>
      <c r="NQC6" s="172"/>
      <c r="NQD6" s="172"/>
      <c r="NQE6" s="172"/>
      <c r="NQF6" s="172"/>
      <c r="NQG6" s="172"/>
      <c r="NQH6" s="172"/>
      <c r="NQI6" s="172"/>
      <c r="NQJ6" s="172"/>
      <c r="NQK6" s="172"/>
      <c r="NQL6" s="172"/>
      <c r="NQM6" s="172"/>
      <c r="NQN6" s="172"/>
      <c r="NQO6" s="172"/>
      <c r="NQP6" s="172"/>
      <c r="NQQ6" s="172"/>
      <c r="NQR6" s="172"/>
      <c r="NQS6" s="172"/>
      <c r="NQT6" s="172"/>
      <c r="NQU6" s="172"/>
      <c r="NQV6" s="172"/>
      <c r="NQW6" s="172"/>
      <c r="NQX6" s="172"/>
      <c r="NQY6" s="172"/>
      <c r="NQZ6" s="172"/>
      <c r="NRA6" s="172"/>
      <c r="NRB6" s="172"/>
      <c r="NRC6" s="172"/>
      <c r="NRD6" s="172"/>
      <c r="NRE6" s="172"/>
      <c r="NRF6" s="172"/>
      <c r="NRG6" s="172"/>
      <c r="NRH6" s="172"/>
      <c r="NRI6" s="172"/>
      <c r="NRJ6" s="172"/>
      <c r="NRK6" s="172"/>
      <c r="NRL6" s="172"/>
      <c r="NRM6" s="172"/>
      <c r="NRN6" s="172"/>
      <c r="NRO6" s="172"/>
      <c r="NRP6" s="172"/>
      <c r="NRQ6" s="172"/>
      <c r="NRR6" s="172"/>
      <c r="NRS6" s="172"/>
      <c r="NRT6" s="172"/>
      <c r="NRU6" s="172"/>
      <c r="NRV6" s="172"/>
      <c r="NRW6" s="172"/>
      <c r="NRX6" s="172"/>
      <c r="NRY6" s="172"/>
      <c r="NRZ6" s="172"/>
      <c r="NSA6" s="172"/>
      <c r="NSB6" s="172"/>
      <c r="NSC6" s="172"/>
      <c r="NSD6" s="172"/>
      <c r="NSE6" s="172"/>
      <c r="NSF6" s="172"/>
      <c r="NSG6" s="172"/>
      <c r="NSH6" s="172"/>
      <c r="NSI6" s="172"/>
      <c r="NSJ6" s="172"/>
      <c r="NSK6" s="172"/>
      <c r="NSL6" s="172"/>
      <c r="NSM6" s="172"/>
      <c r="NSN6" s="172"/>
      <c r="NSO6" s="172"/>
      <c r="NSP6" s="172"/>
      <c r="NSQ6" s="172"/>
      <c r="NSR6" s="172"/>
      <c r="NSS6" s="172"/>
      <c r="NST6" s="172"/>
      <c r="NSU6" s="172"/>
      <c r="NSV6" s="172"/>
      <c r="NSW6" s="172"/>
      <c r="NSX6" s="172"/>
      <c r="NSY6" s="172"/>
      <c r="NSZ6" s="172"/>
      <c r="NTA6" s="172"/>
      <c r="NTB6" s="172"/>
      <c r="NTC6" s="172"/>
      <c r="NTD6" s="172"/>
      <c r="NTE6" s="172"/>
      <c r="NTF6" s="172"/>
      <c r="NTG6" s="172"/>
      <c r="NTH6" s="172"/>
      <c r="NTI6" s="172"/>
      <c r="NTJ6" s="172"/>
      <c r="NTK6" s="172"/>
      <c r="NTL6" s="172"/>
      <c r="NTM6" s="172"/>
      <c r="NTN6" s="172"/>
      <c r="NTO6" s="172"/>
      <c r="NTP6" s="172"/>
      <c r="NTQ6" s="172"/>
      <c r="NTR6" s="172"/>
      <c r="NTS6" s="172"/>
      <c r="NTT6" s="172"/>
      <c r="NTU6" s="172"/>
      <c r="NTV6" s="172"/>
      <c r="NTW6" s="172"/>
      <c r="NTX6" s="172"/>
      <c r="NTY6" s="172"/>
      <c r="NTZ6" s="172"/>
      <c r="NUA6" s="172"/>
      <c r="NUB6" s="172"/>
      <c r="NUC6" s="172"/>
      <c r="NUD6" s="172"/>
      <c r="NUE6" s="172"/>
      <c r="NUF6" s="172"/>
      <c r="NUG6" s="172"/>
      <c r="NUH6" s="172"/>
      <c r="NUI6" s="172"/>
      <c r="NUJ6" s="172"/>
      <c r="NUK6" s="172"/>
      <c r="NUL6" s="172"/>
      <c r="NUM6" s="172"/>
      <c r="NUN6" s="172"/>
      <c r="NUO6" s="172"/>
      <c r="NUP6" s="172"/>
      <c r="NUQ6" s="172"/>
      <c r="NUR6" s="172"/>
      <c r="NUS6" s="172"/>
      <c r="NUT6" s="172"/>
      <c r="NUU6" s="172"/>
      <c r="NUV6" s="172"/>
      <c r="NUW6" s="172"/>
      <c r="NUX6" s="172"/>
      <c r="NUY6" s="172"/>
      <c r="NUZ6" s="172"/>
      <c r="NVA6" s="172"/>
      <c r="NVB6" s="172"/>
      <c r="NVC6" s="172"/>
      <c r="NVD6" s="172"/>
      <c r="NVE6" s="172"/>
      <c r="NVF6" s="172"/>
      <c r="NVG6" s="172"/>
      <c r="NVH6" s="172"/>
      <c r="NVI6" s="172"/>
      <c r="NVJ6" s="172"/>
      <c r="NVK6" s="172"/>
      <c r="NVL6" s="172"/>
      <c r="NVM6" s="172"/>
      <c r="NVN6" s="172"/>
      <c r="NVO6" s="172"/>
      <c r="NVP6" s="172"/>
      <c r="NVQ6" s="172"/>
      <c r="NVR6" s="172"/>
      <c r="NVS6" s="172"/>
      <c r="NVT6" s="172"/>
      <c r="NVU6" s="172"/>
      <c r="NVV6" s="172"/>
      <c r="NVW6" s="172"/>
      <c r="NVX6" s="172"/>
      <c r="NVY6" s="172"/>
      <c r="NVZ6" s="172"/>
      <c r="NWA6" s="172"/>
      <c r="NWB6" s="172"/>
      <c r="NWC6" s="172"/>
      <c r="NWD6" s="172"/>
      <c r="NWE6" s="172"/>
      <c r="NWF6" s="172"/>
      <c r="NWG6" s="172"/>
      <c r="NWH6" s="172"/>
      <c r="NWI6" s="172"/>
      <c r="NWJ6" s="172"/>
      <c r="NWK6" s="172"/>
      <c r="NWL6" s="172"/>
      <c r="NWM6" s="172"/>
      <c r="NWN6" s="172"/>
      <c r="NWO6" s="172"/>
      <c r="NWP6" s="172"/>
      <c r="NWQ6" s="172"/>
      <c r="NWR6" s="172"/>
      <c r="NWS6" s="172"/>
      <c r="NWT6" s="172"/>
      <c r="NWU6" s="172"/>
      <c r="NWV6" s="172"/>
      <c r="NWW6" s="172"/>
      <c r="NWX6" s="172"/>
      <c r="NWY6" s="172"/>
      <c r="NWZ6" s="172"/>
      <c r="NXA6" s="172"/>
      <c r="NXB6" s="172"/>
      <c r="NXC6" s="172"/>
      <c r="NXD6" s="172"/>
      <c r="NXE6" s="172"/>
      <c r="NXF6" s="172"/>
      <c r="NXG6" s="172"/>
      <c r="NXH6" s="172"/>
      <c r="NXI6" s="172"/>
      <c r="NXJ6" s="172"/>
      <c r="NXK6" s="172"/>
      <c r="NXL6" s="172"/>
      <c r="NXM6" s="172"/>
      <c r="NXN6" s="172"/>
      <c r="NXO6" s="172"/>
      <c r="NXP6" s="172"/>
      <c r="NXQ6" s="172"/>
      <c r="NXR6" s="172"/>
      <c r="NXS6" s="172"/>
      <c r="NXT6" s="172"/>
      <c r="NXU6" s="172"/>
      <c r="NXV6" s="172"/>
      <c r="NXW6" s="172"/>
      <c r="NXX6" s="172"/>
      <c r="NXY6" s="172"/>
      <c r="NXZ6" s="172"/>
      <c r="NYA6" s="172"/>
      <c r="NYB6" s="172"/>
      <c r="NYC6" s="172"/>
      <c r="NYD6" s="172"/>
      <c r="NYE6" s="172"/>
      <c r="NYF6" s="172"/>
      <c r="NYG6" s="172"/>
      <c r="NYH6" s="172"/>
      <c r="NYI6" s="172"/>
      <c r="NYJ6" s="172"/>
      <c r="NYK6" s="172"/>
      <c r="NYL6" s="172"/>
      <c r="NYM6" s="172"/>
      <c r="NYN6" s="172"/>
      <c r="NYO6" s="172"/>
      <c r="NYP6" s="172"/>
      <c r="NYQ6" s="172"/>
      <c r="NYR6" s="172"/>
      <c r="NYS6" s="172"/>
      <c r="NYT6" s="172"/>
      <c r="NYU6" s="172"/>
      <c r="NYV6" s="172"/>
      <c r="NYW6" s="172"/>
      <c r="NYX6" s="172"/>
      <c r="NYY6" s="172"/>
      <c r="NYZ6" s="172"/>
      <c r="NZA6" s="172"/>
      <c r="NZB6" s="172"/>
      <c r="NZC6" s="172"/>
      <c r="NZD6" s="172"/>
      <c r="NZE6" s="172"/>
      <c r="NZF6" s="172"/>
      <c r="NZG6" s="172"/>
      <c r="NZH6" s="172"/>
      <c r="NZI6" s="172"/>
      <c r="NZJ6" s="172"/>
      <c r="NZK6" s="172"/>
      <c r="NZL6" s="172"/>
      <c r="NZM6" s="172"/>
      <c r="NZN6" s="172"/>
      <c r="NZO6" s="172"/>
      <c r="NZP6" s="172"/>
      <c r="NZQ6" s="172"/>
      <c r="NZR6" s="172"/>
      <c r="NZS6" s="172"/>
      <c r="NZT6" s="172"/>
      <c r="NZU6" s="172"/>
      <c r="NZV6" s="172"/>
      <c r="NZW6" s="172"/>
      <c r="NZX6" s="172"/>
      <c r="NZY6" s="172"/>
      <c r="NZZ6" s="172"/>
      <c r="OAA6" s="172"/>
      <c r="OAB6" s="172"/>
      <c r="OAC6" s="172"/>
      <c r="OAD6" s="172"/>
      <c r="OAE6" s="172"/>
      <c r="OAF6" s="172"/>
      <c r="OAG6" s="172"/>
      <c r="OAH6" s="172"/>
      <c r="OAI6" s="172"/>
      <c r="OAJ6" s="172"/>
      <c r="OAK6" s="172"/>
      <c r="OAL6" s="172"/>
      <c r="OAM6" s="172"/>
      <c r="OAN6" s="172"/>
      <c r="OAO6" s="172"/>
      <c r="OAP6" s="172"/>
      <c r="OAQ6" s="172"/>
      <c r="OAR6" s="172"/>
      <c r="OAS6" s="172"/>
      <c r="OAT6" s="172"/>
      <c r="OAU6" s="172"/>
      <c r="OAV6" s="172"/>
      <c r="OAW6" s="172"/>
      <c r="OAX6" s="172"/>
      <c r="OAY6" s="172"/>
      <c r="OAZ6" s="172"/>
      <c r="OBA6" s="172"/>
      <c r="OBB6" s="172"/>
      <c r="OBC6" s="172"/>
      <c r="OBD6" s="172"/>
      <c r="OBE6" s="172"/>
      <c r="OBF6" s="172"/>
      <c r="OBG6" s="172"/>
      <c r="OBH6" s="172"/>
      <c r="OBI6" s="172"/>
      <c r="OBJ6" s="172"/>
      <c r="OBK6" s="172"/>
      <c r="OBL6" s="172"/>
      <c r="OBM6" s="172"/>
      <c r="OBN6" s="172"/>
      <c r="OBO6" s="172"/>
      <c r="OBP6" s="172"/>
      <c r="OBQ6" s="172"/>
      <c r="OBR6" s="172"/>
      <c r="OBS6" s="172"/>
      <c r="OBT6" s="172"/>
      <c r="OBU6" s="172"/>
      <c r="OBV6" s="172"/>
      <c r="OBW6" s="172"/>
      <c r="OBX6" s="172"/>
      <c r="OBY6" s="172"/>
      <c r="OBZ6" s="172"/>
      <c r="OCA6" s="172"/>
      <c r="OCB6" s="172"/>
      <c r="OCC6" s="172"/>
      <c r="OCD6" s="172"/>
      <c r="OCE6" s="172"/>
      <c r="OCF6" s="172"/>
      <c r="OCG6" s="172"/>
      <c r="OCH6" s="172"/>
      <c r="OCI6" s="172"/>
      <c r="OCJ6" s="172"/>
      <c r="OCK6" s="172"/>
      <c r="OCL6" s="172"/>
      <c r="OCM6" s="172"/>
      <c r="OCN6" s="172"/>
      <c r="OCO6" s="172"/>
      <c r="OCP6" s="172"/>
      <c r="OCQ6" s="172"/>
      <c r="OCR6" s="172"/>
      <c r="OCS6" s="172"/>
      <c r="OCT6" s="172"/>
      <c r="OCU6" s="172"/>
      <c r="OCV6" s="172"/>
      <c r="OCW6" s="172"/>
      <c r="OCX6" s="172"/>
      <c r="OCY6" s="172"/>
      <c r="OCZ6" s="172"/>
      <c r="ODA6" s="172"/>
      <c r="ODB6" s="172"/>
      <c r="ODC6" s="172"/>
      <c r="ODD6" s="172"/>
      <c r="ODE6" s="172"/>
      <c r="ODF6" s="172"/>
      <c r="ODG6" s="172"/>
      <c r="ODH6" s="172"/>
      <c r="ODI6" s="172"/>
      <c r="ODJ6" s="172"/>
      <c r="ODK6" s="172"/>
      <c r="ODL6" s="172"/>
      <c r="ODM6" s="172"/>
      <c r="ODN6" s="172"/>
      <c r="ODO6" s="172"/>
      <c r="ODP6" s="172"/>
      <c r="ODQ6" s="172"/>
      <c r="ODR6" s="172"/>
      <c r="ODS6" s="172"/>
      <c r="ODT6" s="172"/>
      <c r="ODU6" s="172"/>
      <c r="ODV6" s="172"/>
      <c r="ODW6" s="172"/>
      <c r="ODX6" s="172"/>
      <c r="ODY6" s="172"/>
      <c r="ODZ6" s="172"/>
      <c r="OEA6" s="172"/>
      <c r="OEB6" s="172"/>
      <c r="OEC6" s="172"/>
      <c r="OED6" s="172"/>
      <c r="OEE6" s="172"/>
      <c r="OEF6" s="172"/>
      <c r="OEG6" s="172"/>
      <c r="OEH6" s="172"/>
      <c r="OEI6" s="172"/>
      <c r="OEJ6" s="172"/>
      <c r="OEK6" s="172"/>
      <c r="OEL6" s="172"/>
      <c r="OEM6" s="172"/>
      <c r="OEN6" s="172"/>
      <c r="OEO6" s="172"/>
      <c r="OEP6" s="172"/>
      <c r="OEQ6" s="172"/>
      <c r="OER6" s="172"/>
      <c r="OES6" s="172"/>
      <c r="OET6" s="172"/>
      <c r="OEU6" s="172"/>
      <c r="OEV6" s="172"/>
      <c r="OEW6" s="172"/>
      <c r="OEX6" s="172"/>
      <c r="OEY6" s="172"/>
      <c r="OEZ6" s="172"/>
      <c r="OFA6" s="172"/>
      <c r="OFB6" s="172"/>
      <c r="OFC6" s="172"/>
      <c r="OFD6" s="172"/>
      <c r="OFE6" s="172"/>
      <c r="OFF6" s="172"/>
      <c r="OFG6" s="172"/>
      <c r="OFH6" s="172"/>
      <c r="OFI6" s="172"/>
      <c r="OFJ6" s="172"/>
      <c r="OFK6" s="172"/>
      <c r="OFL6" s="172"/>
      <c r="OFM6" s="172"/>
      <c r="OFN6" s="172"/>
      <c r="OFO6" s="172"/>
      <c r="OFP6" s="172"/>
      <c r="OFQ6" s="172"/>
      <c r="OFR6" s="172"/>
      <c r="OFS6" s="172"/>
      <c r="OFT6" s="172"/>
      <c r="OFU6" s="172"/>
      <c r="OFV6" s="172"/>
      <c r="OFW6" s="172"/>
      <c r="OFX6" s="172"/>
      <c r="OFY6" s="172"/>
      <c r="OFZ6" s="172"/>
      <c r="OGA6" s="172"/>
      <c r="OGB6" s="172"/>
      <c r="OGC6" s="172"/>
      <c r="OGD6" s="172"/>
      <c r="OGE6" s="172"/>
      <c r="OGF6" s="172"/>
      <c r="OGG6" s="172"/>
      <c r="OGH6" s="172"/>
      <c r="OGI6" s="172"/>
      <c r="OGJ6" s="172"/>
      <c r="OGK6" s="172"/>
      <c r="OGL6" s="172"/>
      <c r="OGM6" s="172"/>
      <c r="OGN6" s="172"/>
      <c r="OGO6" s="172"/>
      <c r="OGP6" s="172"/>
      <c r="OGQ6" s="172"/>
      <c r="OGR6" s="172"/>
      <c r="OGS6" s="172"/>
      <c r="OGT6" s="172"/>
      <c r="OGU6" s="172"/>
      <c r="OGV6" s="172"/>
      <c r="OGW6" s="172"/>
      <c r="OGX6" s="172"/>
      <c r="OGY6" s="172"/>
      <c r="OGZ6" s="172"/>
      <c r="OHA6" s="172"/>
      <c r="OHB6" s="172"/>
      <c r="OHC6" s="172"/>
      <c r="OHD6" s="172"/>
      <c r="OHE6" s="172"/>
      <c r="OHF6" s="172"/>
      <c r="OHG6" s="172"/>
      <c r="OHH6" s="172"/>
      <c r="OHI6" s="172"/>
      <c r="OHJ6" s="172"/>
      <c r="OHK6" s="172"/>
      <c r="OHL6" s="172"/>
      <c r="OHM6" s="172"/>
      <c r="OHN6" s="172"/>
      <c r="OHO6" s="172"/>
      <c r="OHP6" s="172"/>
      <c r="OHQ6" s="172"/>
      <c r="OHR6" s="172"/>
      <c r="OHS6" s="172"/>
      <c r="OHT6" s="172"/>
      <c r="OHU6" s="172"/>
      <c r="OHV6" s="172"/>
      <c r="OHW6" s="172"/>
      <c r="OHX6" s="172"/>
      <c r="OHY6" s="172"/>
      <c r="OHZ6" s="172"/>
      <c r="OIA6" s="172"/>
      <c r="OIB6" s="172"/>
      <c r="OIC6" s="172"/>
      <c r="OID6" s="172"/>
      <c r="OIE6" s="172"/>
      <c r="OIF6" s="172"/>
      <c r="OIG6" s="172"/>
      <c r="OIH6" s="172"/>
      <c r="OII6" s="172"/>
      <c r="OIJ6" s="172"/>
      <c r="OIK6" s="172"/>
      <c r="OIL6" s="172"/>
      <c r="OIM6" s="172"/>
      <c r="OIN6" s="172"/>
      <c r="OIO6" s="172"/>
      <c r="OIP6" s="172"/>
      <c r="OIQ6" s="172"/>
      <c r="OIR6" s="172"/>
      <c r="OIS6" s="172"/>
      <c r="OIT6" s="172"/>
      <c r="OIU6" s="172"/>
      <c r="OIV6" s="172"/>
      <c r="OIW6" s="172"/>
      <c r="OIX6" s="172"/>
      <c r="OIY6" s="172"/>
      <c r="OIZ6" s="172"/>
      <c r="OJA6" s="172"/>
      <c r="OJB6" s="172"/>
      <c r="OJC6" s="172"/>
      <c r="OJD6" s="172"/>
      <c r="OJE6" s="172"/>
      <c r="OJF6" s="172"/>
      <c r="OJG6" s="172"/>
      <c r="OJH6" s="172"/>
      <c r="OJI6" s="172"/>
      <c r="OJJ6" s="172"/>
      <c r="OJK6" s="172"/>
      <c r="OJL6" s="172"/>
      <c r="OJM6" s="172"/>
      <c r="OJN6" s="172"/>
      <c r="OJO6" s="172"/>
      <c r="OJP6" s="172"/>
      <c r="OJQ6" s="172"/>
      <c r="OJR6" s="172"/>
      <c r="OJS6" s="172"/>
      <c r="OJT6" s="172"/>
      <c r="OJU6" s="172"/>
      <c r="OJV6" s="172"/>
      <c r="OJW6" s="172"/>
      <c r="OJX6" s="172"/>
      <c r="OJY6" s="172"/>
      <c r="OJZ6" s="172"/>
      <c r="OKA6" s="172"/>
      <c r="OKB6" s="172"/>
      <c r="OKC6" s="172"/>
      <c r="OKD6" s="172"/>
      <c r="OKE6" s="172"/>
      <c r="OKF6" s="172"/>
      <c r="OKG6" s="172"/>
      <c r="OKH6" s="172"/>
      <c r="OKI6" s="172"/>
      <c r="OKJ6" s="172"/>
      <c r="OKK6" s="172"/>
      <c r="OKL6" s="172"/>
      <c r="OKM6" s="172"/>
      <c r="OKN6" s="172"/>
      <c r="OKO6" s="172"/>
      <c r="OKP6" s="172"/>
      <c r="OKQ6" s="172"/>
      <c r="OKR6" s="172"/>
      <c r="OKS6" s="172"/>
      <c r="OKT6" s="172"/>
      <c r="OKU6" s="172"/>
      <c r="OKV6" s="172"/>
      <c r="OKW6" s="172"/>
      <c r="OKX6" s="172"/>
      <c r="OKY6" s="172"/>
      <c r="OKZ6" s="172"/>
      <c r="OLA6" s="172"/>
      <c r="OLB6" s="172"/>
      <c r="OLC6" s="172"/>
      <c r="OLD6" s="172"/>
      <c r="OLE6" s="172"/>
      <c r="OLF6" s="172"/>
      <c r="OLG6" s="172"/>
      <c r="OLH6" s="172"/>
      <c r="OLI6" s="172"/>
      <c r="OLJ6" s="172"/>
      <c r="OLK6" s="172"/>
      <c r="OLL6" s="172"/>
      <c r="OLM6" s="172"/>
      <c r="OLN6" s="172"/>
      <c r="OLO6" s="172"/>
      <c r="OLP6" s="172"/>
      <c r="OLQ6" s="172"/>
      <c r="OLR6" s="172"/>
      <c r="OLS6" s="172"/>
      <c r="OLT6" s="172"/>
      <c r="OLU6" s="172"/>
      <c r="OLV6" s="172"/>
      <c r="OLW6" s="172"/>
      <c r="OLX6" s="172"/>
      <c r="OLY6" s="172"/>
      <c r="OLZ6" s="172"/>
      <c r="OMA6" s="172"/>
      <c r="OMB6" s="172"/>
      <c r="OMC6" s="172"/>
      <c r="OMD6" s="172"/>
      <c r="OME6" s="172"/>
      <c r="OMF6" s="172"/>
      <c r="OMG6" s="172"/>
      <c r="OMH6" s="172"/>
      <c r="OMI6" s="172"/>
      <c r="OMJ6" s="172"/>
      <c r="OMK6" s="172"/>
      <c r="OML6" s="172"/>
      <c r="OMM6" s="172"/>
      <c r="OMN6" s="172"/>
      <c r="OMO6" s="172"/>
      <c r="OMP6" s="172"/>
      <c r="OMQ6" s="172"/>
      <c r="OMR6" s="172"/>
      <c r="OMS6" s="172"/>
      <c r="OMT6" s="172"/>
      <c r="OMU6" s="172"/>
      <c r="OMV6" s="172"/>
      <c r="OMW6" s="172"/>
      <c r="OMX6" s="172"/>
      <c r="OMY6" s="172"/>
      <c r="OMZ6" s="172"/>
      <c r="ONA6" s="172"/>
      <c r="ONB6" s="172"/>
      <c r="ONC6" s="172"/>
      <c r="OND6" s="172"/>
      <c r="ONE6" s="172"/>
      <c r="ONF6" s="172"/>
      <c r="ONG6" s="172"/>
      <c r="ONH6" s="172"/>
      <c r="ONI6" s="172"/>
      <c r="ONJ6" s="172"/>
      <c r="ONK6" s="172"/>
      <c r="ONL6" s="172"/>
      <c r="ONM6" s="172"/>
      <c r="ONN6" s="172"/>
      <c r="ONO6" s="172"/>
      <c r="ONP6" s="172"/>
      <c r="ONQ6" s="172"/>
      <c r="ONR6" s="172"/>
      <c r="ONS6" s="172"/>
      <c r="ONT6" s="172"/>
      <c r="ONU6" s="172"/>
      <c r="ONV6" s="172"/>
      <c r="ONW6" s="172"/>
      <c r="ONX6" s="172"/>
      <c r="ONY6" s="172"/>
      <c r="ONZ6" s="172"/>
      <c r="OOA6" s="172"/>
      <c r="OOB6" s="172"/>
      <c r="OOC6" s="172"/>
      <c r="OOD6" s="172"/>
      <c r="OOE6" s="172"/>
      <c r="OOF6" s="172"/>
      <c r="OOG6" s="172"/>
      <c r="OOH6" s="172"/>
      <c r="OOI6" s="172"/>
      <c r="OOJ6" s="172"/>
      <c r="OOK6" s="172"/>
      <c r="OOL6" s="172"/>
      <c r="OOM6" s="172"/>
      <c r="OON6" s="172"/>
      <c r="OOO6" s="172"/>
      <c r="OOP6" s="172"/>
      <c r="OOQ6" s="172"/>
      <c r="OOR6" s="172"/>
      <c r="OOS6" s="172"/>
      <c r="OOT6" s="172"/>
      <c r="OOU6" s="172"/>
      <c r="OOV6" s="172"/>
      <c r="OOW6" s="172"/>
      <c r="OOX6" s="172"/>
      <c r="OOY6" s="172"/>
      <c r="OOZ6" s="172"/>
      <c r="OPA6" s="172"/>
      <c r="OPB6" s="172"/>
      <c r="OPC6" s="172"/>
      <c r="OPD6" s="172"/>
      <c r="OPE6" s="172"/>
      <c r="OPF6" s="172"/>
      <c r="OPG6" s="172"/>
      <c r="OPH6" s="172"/>
      <c r="OPI6" s="172"/>
      <c r="OPJ6" s="172"/>
      <c r="OPK6" s="172"/>
      <c r="OPL6" s="172"/>
      <c r="OPM6" s="172"/>
      <c r="OPN6" s="172"/>
      <c r="OPO6" s="172"/>
      <c r="OPP6" s="172"/>
      <c r="OPQ6" s="172"/>
      <c r="OPR6" s="172"/>
      <c r="OPS6" s="172"/>
      <c r="OPT6" s="172"/>
      <c r="OPU6" s="172"/>
      <c r="OPV6" s="172"/>
      <c r="OPW6" s="172"/>
      <c r="OPX6" s="172"/>
      <c r="OPY6" s="172"/>
      <c r="OPZ6" s="172"/>
      <c r="OQA6" s="172"/>
      <c r="OQB6" s="172"/>
      <c r="OQC6" s="172"/>
      <c r="OQD6" s="172"/>
      <c r="OQE6" s="172"/>
      <c r="OQF6" s="172"/>
      <c r="OQG6" s="172"/>
      <c r="OQH6" s="172"/>
      <c r="OQI6" s="172"/>
      <c r="OQJ6" s="172"/>
      <c r="OQK6" s="172"/>
      <c r="OQL6" s="172"/>
      <c r="OQM6" s="172"/>
      <c r="OQN6" s="172"/>
      <c r="OQO6" s="172"/>
      <c r="OQP6" s="172"/>
      <c r="OQQ6" s="172"/>
      <c r="OQR6" s="172"/>
      <c r="OQS6" s="172"/>
      <c r="OQT6" s="172"/>
      <c r="OQU6" s="172"/>
      <c r="OQV6" s="172"/>
      <c r="OQW6" s="172"/>
      <c r="OQX6" s="172"/>
      <c r="OQY6" s="172"/>
      <c r="OQZ6" s="172"/>
      <c r="ORA6" s="172"/>
      <c r="ORB6" s="172"/>
      <c r="ORC6" s="172"/>
      <c r="ORD6" s="172"/>
      <c r="ORE6" s="172"/>
      <c r="ORF6" s="172"/>
      <c r="ORG6" s="172"/>
      <c r="ORH6" s="172"/>
      <c r="ORI6" s="172"/>
      <c r="ORJ6" s="172"/>
      <c r="ORK6" s="172"/>
      <c r="ORL6" s="172"/>
      <c r="ORM6" s="172"/>
      <c r="ORN6" s="172"/>
      <c r="ORO6" s="172"/>
      <c r="ORP6" s="172"/>
      <c r="ORQ6" s="172"/>
      <c r="ORR6" s="172"/>
      <c r="ORS6" s="172"/>
      <c r="ORT6" s="172"/>
      <c r="ORU6" s="172"/>
      <c r="ORV6" s="172"/>
      <c r="ORW6" s="172"/>
      <c r="ORX6" s="172"/>
      <c r="ORY6" s="172"/>
      <c r="ORZ6" s="172"/>
      <c r="OSA6" s="172"/>
      <c r="OSB6" s="172"/>
      <c r="OSC6" s="172"/>
      <c r="OSD6" s="172"/>
      <c r="OSE6" s="172"/>
      <c r="OSF6" s="172"/>
      <c r="OSG6" s="172"/>
      <c r="OSH6" s="172"/>
      <c r="OSI6" s="172"/>
      <c r="OSJ6" s="172"/>
      <c r="OSK6" s="172"/>
      <c r="OSL6" s="172"/>
      <c r="OSM6" s="172"/>
      <c r="OSN6" s="172"/>
      <c r="OSO6" s="172"/>
      <c r="OSP6" s="172"/>
      <c r="OSQ6" s="172"/>
      <c r="OSR6" s="172"/>
      <c r="OSS6" s="172"/>
      <c r="OST6" s="172"/>
      <c r="OSU6" s="172"/>
      <c r="OSV6" s="172"/>
      <c r="OSW6" s="172"/>
      <c r="OSX6" s="172"/>
      <c r="OSY6" s="172"/>
      <c r="OSZ6" s="172"/>
      <c r="OTA6" s="172"/>
      <c r="OTB6" s="172"/>
      <c r="OTC6" s="172"/>
      <c r="OTD6" s="172"/>
      <c r="OTE6" s="172"/>
      <c r="OTF6" s="172"/>
      <c r="OTG6" s="172"/>
      <c r="OTH6" s="172"/>
      <c r="OTI6" s="172"/>
      <c r="OTJ6" s="172"/>
      <c r="OTK6" s="172"/>
      <c r="OTL6" s="172"/>
      <c r="OTM6" s="172"/>
      <c r="OTN6" s="172"/>
      <c r="OTO6" s="172"/>
      <c r="OTP6" s="172"/>
      <c r="OTQ6" s="172"/>
      <c r="OTR6" s="172"/>
      <c r="OTS6" s="172"/>
      <c r="OTT6" s="172"/>
      <c r="OTU6" s="172"/>
      <c r="OTV6" s="172"/>
      <c r="OTW6" s="172"/>
      <c r="OTX6" s="172"/>
      <c r="OTY6" s="172"/>
      <c r="OTZ6" s="172"/>
      <c r="OUA6" s="172"/>
      <c r="OUB6" s="172"/>
      <c r="OUC6" s="172"/>
      <c r="OUD6" s="172"/>
      <c r="OUE6" s="172"/>
      <c r="OUF6" s="172"/>
      <c r="OUG6" s="172"/>
      <c r="OUH6" s="172"/>
      <c r="OUI6" s="172"/>
      <c r="OUJ6" s="172"/>
      <c r="OUK6" s="172"/>
      <c r="OUL6" s="172"/>
      <c r="OUM6" s="172"/>
      <c r="OUN6" s="172"/>
      <c r="OUO6" s="172"/>
      <c r="OUP6" s="172"/>
      <c r="OUQ6" s="172"/>
      <c r="OUR6" s="172"/>
      <c r="OUS6" s="172"/>
      <c r="OUT6" s="172"/>
      <c r="OUU6" s="172"/>
      <c r="OUV6" s="172"/>
      <c r="OUW6" s="172"/>
      <c r="OUX6" s="172"/>
      <c r="OUY6" s="172"/>
      <c r="OUZ6" s="172"/>
      <c r="OVA6" s="172"/>
      <c r="OVB6" s="172"/>
      <c r="OVC6" s="172"/>
      <c r="OVD6" s="172"/>
      <c r="OVE6" s="172"/>
      <c r="OVF6" s="172"/>
      <c r="OVG6" s="172"/>
      <c r="OVH6" s="172"/>
      <c r="OVI6" s="172"/>
      <c r="OVJ6" s="172"/>
      <c r="OVK6" s="172"/>
      <c r="OVL6" s="172"/>
      <c r="OVM6" s="172"/>
      <c r="OVN6" s="172"/>
      <c r="OVO6" s="172"/>
      <c r="OVP6" s="172"/>
      <c r="OVQ6" s="172"/>
      <c r="OVR6" s="172"/>
      <c r="OVS6" s="172"/>
      <c r="OVT6" s="172"/>
      <c r="OVU6" s="172"/>
      <c r="OVV6" s="172"/>
      <c r="OVW6" s="172"/>
      <c r="OVX6" s="172"/>
      <c r="OVY6" s="172"/>
      <c r="OVZ6" s="172"/>
      <c r="OWA6" s="172"/>
      <c r="OWB6" s="172"/>
      <c r="OWC6" s="172"/>
      <c r="OWD6" s="172"/>
      <c r="OWE6" s="172"/>
      <c r="OWF6" s="172"/>
      <c r="OWG6" s="172"/>
      <c r="OWH6" s="172"/>
      <c r="OWI6" s="172"/>
      <c r="OWJ6" s="172"/>
      <c r="OWK6" s="172"/>
      <c r="OWL6" s="172"/>
      <c r="OWM6" s="172"/>
      <c r="OWN6" s="172"/>
      <c r="OWO6" s="172"/>
      <c r="OWP6" s="172"/>
      <c r="OWQ6" s="172"/>
      <c r="OWR6" s="172"/>
      <c r="OWS6" s="172"/>
      <c r="OWT6" s="172"/>
      <c r="OWU6" s="172"/>
      <c r="OWV6" s="172"/>
      <c r="OWW6" s="172"/>
      <c r="OWX6" s="172"/>
      <c r="OWY6" s="172"/>
      <c r="OWZ6" s="172"/>
      <c r="OXA6" s="172"/>
      <c r="OXB6" s="172"/>
      <c r="OXC6" s="172"/>
      <c r="OXD6" s="172"/>
      <c r="OXE6" s="172"/>
      <c r="OXF6" s="172"/>
      <c r="OXG6" s="172"/>
      <c r="OXH6" s="172"/>
      <c r="OXI6" s="172"/>
      <c r="OXJ6" s="172"/>
      <c r="OXK6" s="172"/>
      <c r="OXL6" s="172"/>
      <c r="OXM6" s="172"/>
      <c r="OXN6" s="172"/>
      <c r="OXO6" s="172"/>
      <c r="OXP6" s="172"/>
      <c r="OXQ6" s="172"/>
      <c r="OXR6" s="172"/>
      <c r="OXS6" s="172"/>
      <c r="OXT6" s="172"/>
      <c r="OXU6" s="172"/>
      <c r="OXV6" s="172"/>
      <c r="OXW6" s="172"/>
      <c r="OXX6" s="172"/>
      <c r="OXY6" s="172"/>
      <c r="OXZ6" s="172"/>
      <c r="OYA6" s="172"/>
      <c r="OYB6" s="172"/>
      <c r="OYC6" s="172"/>
      <c r="OYD6" s="172"/>
      <c r="OYE6" s="172"/>
      <c r="OYF6" s="172"/>
      <c r="OYG6" s="172"/>
      <c r="OYH6" s="172"/>
      <c r="OYI6" s="172"/>
      <c r="OYJ6" s="172"/>
      <c r="OYK6" s="172"/>
      <c r="OYL6" s="172"/>
      <c r="OYM6" s="172"/>
      <c r="OYN6" s="172"/>
      <c r="OYO6" s="172"/>
      <c r="OYP6" s="172"/>
      <c r="OYQ6" s="172"/>
      <c r="OYR6" s="172"/>
      <c r="OYS6" s="172"/>
      <c r="OYT6" s="172"/>
      <c r="OYU6" s="172"/>
      <c r="OYV6" s="172"/>
      <c r="OYW6" s="172"/>
      <c r="OYX6" s="172"/>
      <c r="OYY6" s="172"/>
      <c r="OYZ6" s="172"/>
      <c r="OZA6" s="172"/>
      <c r="OZB6" s="172"/>
      <c r="OZC6" s="172"/>
      <c r="OZD6" s="172"/>
      <c r="OZE6" s="172"/>
      <c r="OZF6" s="172"/>
      <c r="OZG6" s="172"/>
      <c r="OZH6" s="172"/>
      <c r="OZI6" s="172"/>
      <c r="OZJ6" s="172"/>
      <c r="OZK6" s="172"/>
      <c r="OZL6" s="172"/>
      <c r="OZM6" s="172"/>
      <c r="OZN6" s="172"/>
      <c r="OZO6" s="172"/>
      <c r="OZP6" s="172"/>
      <c r="OZQ6" s="172"/>
      <c r="OZR6" s="172"/>
      <c r="OZS6" s="172"/>
      <c r="OZT6" s="172"/>
      <c r="OZU6" s="172"/>
      <c r="OZV6" s="172"/>
      <c r="OZW6" s="172"/>
      <c r="OZX6" s="172"/>
      <c r="OZY6" s="172"/>
      <c r="OZZ6" s="172"/>
      <c r="PAA6" s="172"/>
      <c r="PAB6" s="172"/>
      <c r="PAC6" s="172"/>
      <c r="PAD6" s="172"/>
      <c r="PAE6" s="172"/>
      <c r="PAF6" s="172"/>
      <c r="PAG6" s="172"/>
      <c r="PAH6" s="172"/>
      <c r="PAI6" s="172"/>
      <c r="PAJ6" s="172"/>
      <c r="PAK6" s="172"/>
      <c r="PAL6" s="172"/>
      <c r="PAM6" s="172"/>
      <c r="PAN6" s="172"/>
      <c r="PAO6" s="172"/>
      <c r="PAP6" s="172"/>
      <c r="PAQ6" s="172"/>
      <c r="PAR6" s="172"/>
      <c r="PAS6" s="172"/>
      <c r="PAT6" s="172"/>
      <c r="PAU6" s="172"/>
      <c r="PAV6" s="172"/>
      <c r="PAW6" s="172"/>
      <c r="PAX6" s="172"/>
      <c r="PAY6" s="172"/>
      <c r="PAZ6" s="172"/>
      <c r="PBA6" s="172"/>
      <c r="PBB6" s="172"/>
      <c r="PBC6" s="172"/>
      <c r="PBD6" s="172"/>
      <c r="PBE6" s="172"/>
      <c r="PBF6" s="172"/>
      <c r="PBG6" s="172"/>
      <c r="PBH6" s="172"/>
      <c r="PBI6" s="172"/>
      <c r="PBJ6" s="172"/>
      <c r="PBK6" s="172"/>
      <c r="PBL6" s="172"/>
      <c r="PBM6" s="172"/>
      <c r="PBN6" s="172"/>
      <c r="PBO6" s="172"/>
      <c r="PBP6" s="172"/>
      <c r="PBQ6" s="172"/>
      <c r="PBR6" s="172"/>
      <c r="PBS6" s="172"/>
      <c r="PBT6" s="172"/>
      <c r="PBU6" s="172"/>
      <c r="PBV6" s="172"/>
      <c r="PBW6" s="172"/>
      <c r="PBX6" s="172"/>
      <c r="PBY6" s="172"/>
      <c r="PBZ6" s="172"/>
      <c r="PCA6" s="172"/>
      <c r="PCB6" s="172"/>
      <c r="PCC6" s="172"/>
      <c r="PCD6" s="172"/>
      <c r="PCE6" s="172"/>
      <c r="PCF6" s="172"/>
      <c r="PCG6" s="172"/>
      <c r="PCH6" s="172"/>
      <c r="PCI6" s="172"/>
      <c r="PCJ6" s="172"/>
      <c r="PCK6" s="172"/>
      <c r="PCL6" s="172"/>
      <c r="PCM6" s="172"/>
      <c r="PCN6" s="172"/>
      <c r="PCO6" s="172"/>
      <c r="PCP6" s="172"/>
      <c r="PCQ6" s="172"/>
      <c r="PCR6" s="172"/>
      <c r="PCS6" s="172"/>
      <c r="PCT6" s="172"/>
      <c r="PCU6" s="172"/>
      <c r="PCV6" s="172"/>
      <c r="PCW6" s="172"/>
      <c r="PCX6" s="172"/>
      <c r="PCY6" s="172"/>
      <c r="PCZ6" s="172"/>
      <c r="PDA6" s="172"/>
      <c r="PDB6" s="172"/>
      <c r="PDC6" s="172"/>
      <c r="PDD6" s="172"/>
      <c r="PDE6" s="172"/>
      <c r="PDF6" s="172"/>
      <c r="PDG6" s="172"/>
      <c r="PDH6" s="172"/>
      <c r="PDI6" s="172"/>
      <c r="PDJ6" s="172"/>
      <c r="PDK6" s="172"/>
      <c r="PDL6" s="172"/>
      <c r="PDM6" s="172"/>
      <c r="PDN6" s="172"/>
      <c r="PDO6" s="172"/>
      <c r="PDP6" s="172"/>
      <c r="PDQ6" s="172"/>
      <c r="PDR6" s="172"/>
      <c r="PDS6" s="172"/>
      <c r="PDT6" s="172"/>
      <c r="PDU6" s="172"/>
      <c r="PDV6" s="172"/>
      <c r="PDW6" s="172"/>
      <c r="PDX6" s="172"/>
      <c r="PDY6" s="172"/>
      <c r="PDZ6" s="172"/>
      <c r="PEA6" s="172"/>
      <c r="PEB6" s="172"/>
      <c r="PEC6" s="172"/>
      <c r="PED6" s="172"/>
      <c r="PEE6" s="172"/>
      <c r="PEF6" s="172"/>
      <c r="PEG6" s="172"/>
      <c r="PEH6" s="172"/>
      <c r="PEI6" s="172"/>
      <c r="PEJ6" s="172"/>
      <c r="PEK6" s="172"/>
      <c r="PEL6" s="172"/>
      <c r="PEM6" s="172"/>
      <c r="PEN6" s="172"/>
      <c r="PEO6" s="172"/>
      <c r="PEP6" s="172"/>
      <c r="PEQ6" s="172"/>
      <c r="PER6" s="172"/>
      <c r="PES6" s="172"/>
      <c r="PET6" s="172"/>
      <c r="PEU6" s="172"/>
      <c r="PEV6" s="172"/>
      <c r="PEW6" s="172"/>
      <c r="PEX6" s="172"/>
      <c r="PEY6" s="172"/>
      <c r="PEZ6" s="172"/>
      <c r="PFA6" s="172"/>
      <c r="PFB6" s="172"/>
      <c r="PFC6" s="172"/>
      <c r="PFD6" s="172"/>
      <c r="PFE6" s="172"/>
      <c r="PFF6" s="172"/>
      <c r="PFG6" s="172"/>
      <c r="PFH6" s="172"/>
      <c r="PFI6" s="172"/>
      <c r="PFJ6" s="172"/>
      <c r="PFK6" s="172"/>
      <c r="PFL6" s="172"/>
      <c r="PFM6" s="172"/>
      <c r="PFN6" s="172"/>
      <c r="PFO6" s="172"/>
      <c r="PFP6" s="172"/>
      <c r="PFQ6" s="172"/>
      <c r="PFR6" s="172"/>
      <c r="PFS6" s="172"/>
      <c r="PFT6" s="172"/>
      <c r="PFU6" s="172"/>
      <c r="PFV6" s="172"/>
      <c r="PFW6" s="172"/>
      <c r="PFX6" s="172"/>
      <c r="PFY6" s="172"/>
      <c r="PFZ6" s="172"/>
      <c r="PGA6" s="172"/>
      <c r="PGB6" s="172"/>
      <c r="PGC6" s="172"/>
      <c r="PGD6" s="172"/>
      <c r="PGE6" s="172"/>
      <c r="PGF6" s="172"/>
      <c r="PGG6" s="172"/>
      <c r="PGH6" s="172"/>
      <c r="PGI6" s="172"/>
      <c r="PGJ6" s="172"/>
      <c r="PGK6" s="172"/>
      <c r="PGL6" s="172"/>
      <c r="PGM6" s="172"/>
      <c r="PGN6" s="172"/>
      <c r="PGO6" s="172"/>
      <c r="PGP6" s="172"/>
      <c r="PGQ6" s="172"/>
      <c r="PGR6" s="172"/>
      <c r="PGS6" s="172"/>
      <c r="PGT6" s="172"/>
      <c r="PGU6" s="172"/>
      <c r="PGV6" s="172"/>
      <c r="PGW6" s="172"/>
      <c r="PGX6" s="172"/>
      <c r="PGY6" s="172"/>
      <c r="PGZ6" s="172"/>
      <c r="PHA6" s="172"/>
      <c r="PHB6" s="172"/>
      <c r="PHC6" s="172"/>
      <c r="PHD6" s="172"/>
      <c r="PHE6" s="172"/>
      <c r="PHF6" s="172"/>
      <c r="PHG6" s="172"/>
      <c r="PHH6" s="172"/>
      <c r="PHI6" s="172"/>
      <c r="PHJ6" s="172"/>
      <c r="PHK6" s="172"/>
      <c r="PHL6" s="172"/>
      <c r="PHM6" s="172"/>
      <c r="PHN6" s="172"/>
      <c r="PHO6" s="172"/>
      <c r="PHP6" s="172"/>
      <c r="PHQ6" s="172"/>
      <c r="PHR6" s="172"/>
      <c r="PHS6" s="172"/>
      <c r="PHT6" s="172"/>
      <c r="PHU6" s="172"/>
      <c r="PHV6" s="172"/>
      <c r="PHW6" s="172"/>
      <c r="PHX6" s="172"/>
      <c r="PHY6" s="172"/>
      <c r="PHZ6" s="172"/>
      <c r="PIA6" s="172"/>
      <c r="PIB6" s="172"/>
      <c r="PIC6" s="172"/>
      <c r="PID6" s="172"/>
      <c r="PIE6" s="172"/>
      <c r="PIF6" s="172"/>
      <c r="PIG6" s="172"/>
      <c r="PIH6" s="172"/>
      <c r="PII6" s="172"/>
      <c r="PIJ6" s="172"/>
      <c r="PIK6" s="172"/>
      <c r="PIL6" s="172"/>
      <c r="PIM6" s="172"/>
      <c r="PIN6" s="172"/>
      <c r="PIO6" s="172"/>
      <c r="PIP6" s="172"/>
      <c r="PIQ6" s="172"/>
      <c r="PIR6" s="172"/>
      <c r="PIS6" s="172"/>
      <c r="PIT6" s="172"/>
      <c r="PIU6" s="172"/>
      <c r="PIV6" s="172"/>
      <c r="PIW6" s="172"/>
      <c r="PIX6" s="172"/>
      <c r="PIY6" s="172"/>
      <c r="PIZ6" s="172"/>
      <c r="PJA6" s="172"/>
      <c r="PJB6" s="172"/>
      <c r="PJC6" s="172"/>
      <c r="PJD6" s="172"/>
      <c r="PJE6" s="172"/>
      <c r="PJF6" s="172"/>
      <c r="PJG6" s="172"/>
      <c r="PJH6" s="172"/>
      <c r="PJI6" s="172"/>
      <c r="PJJ6" s="172"/>
      <c r="PJK6" s="172"/>
      <c r="PJL6" s="172"/>
      <c r="PJM6" s="172"/>
      <c r="PJN6" s="172"/>
      <c r="PJO6" s="172"/>
      <c r="PJP6" s="172"/>
      <c r="PJQ6" s="172"/>
      <c r="PJR6" s="172"/>
      <c r="PJS6" s="172"/>
      <c r="PJT6" s="172"/>
      <c r="PJU6" s="172"/>
      <c r="PJV6" s="172"/>
      <c r="PJW6" s="172"/>
      <c r="PJX6" s="172"/>
      <c r="PJY6" s="172"/>
      <c r="PJZ6" s="172"/>
      <c r="PKA6" s="172"/>
      <c r="PKB6" s="172"/>
      <c r="PKC6" s="172"/>
      <c r="PKD6" s="172"/>
      <c r="PKE6" s="172"/>
      <c r="PKF6" s="172"/>
      <c r="PKG6" s="172"/>
      <c r="PKH6" s="172"/>
      <c r="PKI6" s="172"/>
      <c r="PKJ6" s="172"/>
      <c r="PKK6" s="172"/>
      <c r="PKL6" s="172"/>
      <c r="PKM6" s="172"/>
      <c r="PKN6" s="172"/>
      <c r="PKO6" s="172"/>
      <c r="PKP6" s="172"/>
      <c r="PKQ6" s="172"/>
      <c r="PKR6" s="172"/>
      <c r="PKS6" s="172"/>
      <c r="PKT6" s="172"/>
      <c r="PKU6" s="172"/>
      <c r="PKV6" s="172"/>
      <c r="PKW6" s="172"/>
      <c r="PKX6" s="172"/>
      <c r="PKY6" s="172"/>
      <c r="PKZ6" s="172"/>
      <c r="PLA6" s="172"/>
      <c r="PLB6" s="172"/>
      <c r="PLC6" s="172"/>
      <c r="PLD6" s="172"/>
      <c r="PLE6" s="172"/>
      <c r="PLF6" s="172"/>
      <c r="PLG6" s="172"/>
      <c r="PLH6" s="172"/>
      <c r="PLI6" s="172"/>
      <c r="PLJ6" s="172"/>
      <c r="PLK6" s="172"/>
      <c r="PLL6" s="172"/>
      <c r="PLM6" s="172"/>
      <c r="PLN6" s="172"/>
      <c r="PLO6" s="172"/>
      <c r="PLP6" s="172"/>
      <c r="PLQ6" s="172"/>
      <c r="PLR6" s="172"/>
      <c r="PLS6" s="172"/>
      <c r="PLT6" s="172"/>
      <c r="PLU6" s="172"/>
      <c r="PLV6" s="172"/>
      <c r="PLW6" s="172"/>
      <c r="PLX6" s="172"/>
      <c r="PLY6" s="172"/>
      <c r="PLZ6" s="172"/>
      <c r="PMA6" s="172"/>
      <c r="PMB6" s="172"/>
      <c r="PMC6" s="172"/>
      <c r="PMD6" s="172"/>
      <c r="PME6" s="172"/>
      <c r="PMF6" s="172"/>
      <c r="PMG6" s="172"/>
      <c r="PMH6" s="172"/>
      <c r="PMI6" s="172"/>
      <c r="PMJ6" s="172"/>
      <c r="PMK6" s="172"/>
      <c r="PML6" s="172"/>
      <c r="PMM6" s="172"/>
      <c r="PMN6" s="172"/>
      <c r="PMO6" s="172"/>
      <c r="PMP6" s="172"/>
      <c r="PMQ6" s="172"/>
      <c r="PMR6" s="172"/>
      <c r="PMS6" s="172"/>
      <c r="PMT6" s="172"/>
      <c r="PMU6" s="172"/>
      <c r="PMV6" s="172"/>
      <c r="PMW6" s="172"/>
      <c r="PMX6" s="172"/>
      <c r="PMY6" s="172"/>
      <c r="PMZ6" s="172"/>
      <c r="PNA6" s="172"/>
      <c r="PNB6" s="172"/>
      <c r="PNC6" s="172"/>
      <c r="PND6" s="172"/>
      <c r="PNE6" s="172"/>
      <c r="PNF6" s="172"/>
      <c r="PNG6" s="172"/>
      <c r="PNH6" s="172"/>
      <c r="PNI6" s="172"/>
      <c r="PNJ6" s="172"/>
      <c r="PNK6" s="172"/>
      <c r="PNL6" s="172"/>
      <c r="PNM6" s="172"/>
      <c r="PNN6" s="172"/>
      <c r="PNO6" s="172"/>
      <c r="PNP6" s="172"/>
      <c r="PNQ6" s="172"/>
      <c r="PNR6" s="172"/>
      <c r="PNS6" s="172"/>
      <c r="PNT6" s="172"/>
      <c r="PNU6" s="172"/>
      <c r="PNV6" s="172"/>
      <c r="PNW6" s="172"/>
      <c r="PNX6" s="172"/>
      <c r="PNY6" s="172"/>
      <c r="PNZ6" s="172"/>
      <c r="POA6" s="172"/>
      <c r="POB6" s="172"/>
      <c r="POC6" s="172"/>
      <c r="POD6" s="172"/>
      <c r="POE6" s="172"/>
      <c r="POF6" s="172"/>
      <c r="POG6" s="172"/>
      <c r="POH6" s="172"/>
      <c r="POI6" s="172"/>
      <c r="POJ6" s="172"/>
      <c r="POK6" s="172"/>
      <c r="POL6" s="172"/>
      <c r="POM6" s="172"/>
      <c r="PON6" s="172"/>
      <c r="POO6" s="172"/>
      <c r="POP6" s="172"/>
      <c r="POQ6" s="172"/>
      <c r="POR6" s="172"/>
      <c r="POS6" s="172"/>
      <c r="POT6" s="172"/>
      <c r="POU6" s="172"/>
      <c r="POV6" s="172"/>
      <c r="POW6" s="172"/>
      <c r="POX6" s="172"/>
      <c r="POY6" s="172"/>
      <c r="POZ6" s="172"/>
      <c r="PPA6" s="172"/>
      <c r="PPB6" s="172"/>
      <c r="PPC6" s="172"/>
      <c r="PPD6" s="172"/>
      <c r="PPE6" s="172"/>
      <c r="PPF6" s="172"/>
      <c r="PPG6" s="172"/>
      <c r="PPH6" s="172"/>
      <c r="PPI6" s="172"/>
      <c r="PPJ6" s="172"/>
      <c r="PPK6" s="172"/>
      <c r="PPL6" s="172"/>
      <c r="PPM6" s="172"/>
      <c r="PPN6" s="172"/>
      <c r="PPO6" s="172"/>
      <c r="PPP6" s="172"/>
      <c r="PPQ6" s="172"/>
      <c r="PPR6" s="172"/>
      <c r="PPS6" s="172"/>
      <c r="PPT6" s="172"/>
      <c r="PPU6" s="172"/>
      <c r="PPV6" s="172"/>
      <c r="PPW6" s="172"/>
      <c r="PPX6" s="172"/>
      <c r="PPY6" s="172"/>
      <c r="PPZ6" s="172"/>
      <c r="PQA6" s="172"/>
      <c r="PQB6" s="172"/>
      <c r="PQC6" s="172"/>
      <c r="PQD6" s="172"/>
      <c r="PQE6" s="172"/>
      <c r="PQF6" s="172"/>
      <c r="PQG6" s="172"/>
      <c r="PQH6" s="172"/>
      <c r="PQI6" s="172"/>
      <c r="PQJ6" s="172"/>
      <c r="PQK6" s="172"/>
      <c r="PQL6" s="172"/>
      <c r="PQM6" s="172"/>
      <c r="PQN6" s="172"/>
      <c r="PQO6" s="172"/>
      <c r="PQP6" s="172"/>
      <c r="PQQ6" s="172"/>
      <c r="PQR6" s="172"/>
      <c r="PQS6" s="172"/>
      <c r="PQT6" s="172"/>
      <c r="PQU6" s="172"/>
      <c r="PQV6" s="172"/>
      <c r="PQW6" s="172"/>
      <c r="PQX6" s="172"/>
      <c r="PQY6" s="172"/>
      <c r="PQZ6" s="172"/>
      <c r="PRA6" s="172"/>
      <c r="PRB6" s="172"/>
      <c r="PRC6" s="172"/>
      <c r="PRD6" s="172"/>
      <c r="PRE6" s="172"/>
      <c r="PRF6" s="172"/>
      <c r="PRG6" s="172"/>
      <c r="PRH6" s="172"/>
      <c r="PRI6" s="172"/>
      <c r="PRJ6" s="172"/>
      <c r="PRK6" s="172"/>
      <c r="PRL6" s="172"/>
      <c r="PRM6" s="172"/>
      <c r="PRN6" s="172"/>
      <c r="PRO6" s="172"/>
      <c r="PRP6" s="172"/>
      <c r="PRQ6" s="172"/>
      <c r="PRR6" s="172"/>
      <c r="PRS6" s="172"/>
      <c r="PRT6" s="172"/>
      <c r="PRU6" s="172"/>
      <c r="PRV6" s="172"/>
      <c r="PRW6" s="172"/>
      <c r="PRX6" s="172"/>
      <c r="PRY6" s="172"/>
      <c r="PRZ6" s="172"/>
      <c r="PSA6" s="172"/>
      <c r="PSB6" s="172"/>
      <c r="PSC6" s="172"/>
      <c r="PSD6" s="172"/>
      <c r="PSE6" s="172"/>
      <c r="PSF6" s="172"/>
      <c r="PSG6" s="172"/>
      <c r="PSH6" s="172"/>
      <c r="PSI6" s="172"/>
      <c r="PSJ6" s="172"/>
      <c r="PSK6" s="172"/>
      <c r="PSL6" s="172"/>
      <c r="PSM6" s="172"/>
      <c r="PSN6" s="172"/>
      <c r="PSO6" s="172"/>
      <c r="PSP6" s="172"/>
      <c r="PSQ6" s="172"/>
      <c r="PSR6" s="172"/>
      <c r="PSS6" s="172"/>
      <c r="PST6" s="172"/>
      <c r="PSU6" s="172"/>
      <c r="PSV6" s="172"/>
      <c r="PSW6" s="172"/>
      <c r="PSX6" s="172"/>
      <c r="PSY6" s="172"/>
      <c r="PSZ6" s="172"/>
      <c r="PTA6" s="172"/>
      <c r="PTB6" s="172"/>
      <c r="PTC6" s="172"/>
      <c r="PTD6" s="172"/>
      <c r="PTE6" s="172"/>
      <c r="PTF6" s="172"/>
      <c r="PTG6" s="172"/>
      <c r="PTH6" s="172"/>
      <c r="PTI6" s="172"/>
      <c r="PTJ6" s="172"/>
      <c r="PTK6" s="172"/>
      <c r="PTL6" s="172"/>
      <c r="PTM6" s="172"/>
      <c r="PTN6" s="172"/>
      <c r="PTO6" s="172"/>
      <c r="PTP6" s="172"/>
      <c r="PTQ6" s="172"/>
      <c r="PTR6" s="172"/>
      <c r="PTS6" s="172"/>
      <c r="PTT6" s="172"/>
      <c r="PTU6" s="172"/>
      <c r="PTV6" s="172"/>
      <c r="PTW6" s="172"/>
      <c r="PTX6" s="172"/>
      <c r="PTY6" s="172"/>
      <c r="PTZ6" s="172"/>
      <c r="PUA6" s="172"/>
      <c r="PUB6" s="172"/>
      <c r="PUC6" s="172"/>
      <c r="PUD6" s="172"/>
      <c r="PUE6" s="172"/>
      <c r="PUF6" s="172"/>
      <c r="PUG6" s="172"/>
      <c r="PUH6" s="172"/>
      <c r="PUI6" s="172"/>
      <c r="PUJ6" s="172"/>
      <c r="PUK6" s="172"/>
      <c r="PUL6" s="172"/>
      <c r="PUM6" s="172"/>
      <c r="PUN6" s="172"/>
      <c r="PUO6" s="172"/>
      <c r="PUP6" s="172"/>
      <c r="PUQ6" s="172"/>
      <c r="PUR6" s="172"/>
      <c r="PUS6" s="172"/>
      <c r="PUT6" s="172"/>
      <c r="PUU6" s="172"/>
      <c r="PUV6" s="172"/>
      <c r="PUW6" s="172"/>
      <c r="PUX6" s="172"/>
      <c r="PUY6" s="172"/>
      <c r="PUZ6" s="172"/>
      <c r="PVA6" s="172"/>
      <c r="PVB6" s="172"/>
      <c r="PVC6" s="172"/>
      <c r="PVD6" s="172"/>
      <c r="PVE6" s="172"/>
      <c r="PVF6" s="172"/>
      <c r="PVG6" s="172"/>
      <c r="PVH6" s="172"/>
      <c r="PVI6" s="172"/>
      <c r="PVJ6" s="172"/>
      <c r="PVK6" s="172"/>
      <c r="PVL6" s="172"/>
      <c r="PVM6" s="172"/>
      <c r="PVN6" s="172"/>
      <c r="PVO6" s="172"/>
      <c r="PVP6" s="172"/>
      <c r="PVQ6" s="172"/>
      <c r="PVR6" s="172"/>
      <c r="PVS6" s="172"/>
      <c r="PVT6" s="172"/>
      <c r="PVU6" s="172"/>
      <c r="PVV6" s="172"/>
      <c r="PVW6" s="172"/>
      <c r="PVX6" s="172"/>
      <c r="PVY6" s="172"/>
      <c r="PVZ6" s="172"/>
      <c r="PWA6" s="172"/>
      <c r="PWB6" s="172"/>
      <c r="PWC6" s="172"/>
      <c r="PWD6" s="172"/>
      <c r="PWE6" s="172"/>
      <c r="PWF6" s="172"/>
      <c r="PWG6" s="172"/>
      <c r="PWH6" s="172"/>
      <c r="PWI6" s="172"/>
      <c r="PWJ6" s="172"/>
      <c r="PWK6" s="172"/>
      <c r="PWL6" s="172"/>
      <c r="PWM6" s="172"/>
      <c r="PWN6" s="172"/>
      <c r="PWO6" s="172"/>
      <c r="PWP6" s="172"/>
      <c r="PWQ6" s="172"/>
      <c r="PWR6" s="172"/>
      <c r="PWS6" s="172"/>
      <c r="PWT6" s="172"/>
      <c r="PWU6" s="172"/>
      <c r="PWV6" s="172"/>
      <c r="PWW6" s="172"/>
      <c r="PWX6" s="172"/>
      <c r="PWY6" s="172"/>
      <c r="PWZ6" s="172"/>
      <c r="PXA6" s="172"/>
      <c r="PXB6" s="172"/>
      <c r="PXC6" s="172"/>
      <c r="PXD6" s="172"/>
      <c r="PXE6" s="172"/>
      <c r="PXF6" s="172"/>
      <c r="PXG6" s="172"/>
      <c r="PXH6" s="172"/>
      <c r="PXI6" s="172"/>
      <c r="PXJ6" s="172"/>
      <c r="PXK6" s="172"/>
      <c r="PXL6" s="172"/>
      <c r="PXM6" s="172"/>
      <c r="PXN6" s="172"/>
      <c r="PXO6" s="172"/>
      <c r="PXP6" s="172"/>
      <c r="PXQ6" s="172"/>
      <c r="PXR6" s="172"/>
      <c r="PXS6" s="172"/>
      <c r="PXT6" s="172"/>
      <c r="PXU6" s="172"/>
      <c r="PXV6" s="172"/>
      <c r="PXW6" s="172"/>
      <c r="PXX6" s="172"/>
      <c r="PXY6" s="172"/>
      <c r="PXZ6" s="172"/>
      <c r="PYA6" s="172"/>
      <c r="PYB6" s="172"/>
      <c r="PYC6" s="172"/>
      <c r="PYD6" s="172"/>
      <c r="PYE6" s="172"/>
      <c r="PYF6" s="172"/>
      <c r="PYG6" s="172"/>
      <c r="PYH6" s="172"/>
      <c r="PYI6" s="172"/>
      <c r="PYJ6" s="172"/>
      <c r="PYK6" s="172"/>
      <c r="PYL6" s="172"/>
      <c r="PYM6" s="172"/>
      <c r="PYN6" s="172"/>
      <c r="PYO6" s="172"/>
      <c r="PYP6" s="172"/>
      <c r="PYQ6" s="172"/>
      <c r="PYR6" s="172"/>
      <c r="PYS6" s="172"/>
      <c r="PYT6" s="172"/>
      <c r="PYU6" s="172"/>
      <c r="PYV6" s="172"/>
      <c r="PYW6" s="172"/>
      <c r="PYX6" s="172"/>
      <c r="PYY6" s="172"/>
      <c r="PYZ6" s="172"/>
      <c r="PZA6" s="172"/>
      <c r="PZB6" s="172"/>
      <c r="PZC6" s="172"/>
      <c r="PZD6" s="172"/>
      <c r="PZE6" s="172"/>
      <c r="PZF6" s="172"/>
      <c r="PZG6" s="172"/>
      <c r="PZH6" s="172"/>
      <c r="PZI6" s="172"/>
      <c r="PZJ6" s="172"/>
      <c r="PZK6" s="172"/>
      <c r="PZL6" s="172"/>
      <c r="PZM6" s="172"/>
      <c r="PZN6" s="172"/>
      <c r="PZO6" s="172"/>
      <c r="PZP6" s="172"/>
      <c r="PZQ6" s="172"/>
      <c r="PZR6" s="172"/>
      <c r="PZS6" s="172"/>
      <c r="PZT6" s="172"/>
      <c r="PZU6" s="172"/>
      <c r="PZV6" s="172"/>
      <c r="PZW6" s="172"/>
      <c r="PZX6" s="172"/>
      <c r="PZY6" s="172"/>
      <c r="PZZ6" s="172"/>
      <c r="QAA6" s="172"/>
      <c r="QAB6" s="172"/>
      <c r="QAC6" s="172"/>
      <c r="QAD6" s="172"/>
      <c r="QAE6" s="172"/>
      <c r="QAF6" s="172"/>
      <c r="QAG6" s="172"/>
      <c r="QAH6" s="172"/>
      <c r="QAI6" s="172"/>
      <c r="QAJ6" s="172"/>
      <c r="QAK6" s="172"/>
      <c r="QAL6" s="172"/>
      <c r="QAM6" s="172"/>
      <c r="QAN6" s="172"/>
      <c r="QAO6" s="172"/>
      <c r="QAP6" s="172"/>
      <c r="QAQ6" s="172"/>
      <c r="QAR6" s="172"/>
      <c r="QAS6" s="172"/>
      <c r="QAT6" s="172"/>
      <c r="QAU6" s="172"/>
      <c r="QAV6" s="172"/>
      <c r="QAW6" s="172"/>
      <c r="QAX6" s="172"/>
      <c r="QAY6" s="172"/>
      <c r="QAZ6" s="172"/>
      <c r="QBA6" s="172"/>
      <c r="QBB6" s="172"/>
      <c r="QBC6" s="172"/>
      <c r="QBD6" s="172"/>
      <c r="QBE6" s="172"/>
      <c r="QBF6" s="172"/>
      <c r="QBG6" s="172"/>
      <c r="QBH6" s="172"/>
      <c r="QBI6" s="172"/>
      <c r="QBJ6" s="172"/>
      <c r="QBK6" s="172"/>
      <c r="QBL6" s="172"/>
      <c r="QBM6" s="172"/>
      <c r="QBN6" s="172"/>
      <c r="QBO6" s="172"/>
      <c r="QBP6" s="172"/>
      <c r="QBQ6" s="172"/>
      <c r="QBR6" s="172"/>
      <c r="QBS6" s="172"/>
      <c r="QBT6" s="172"/>
      <c r="QBU6" s="172"/>
      <c r="QBV6" s="172"/>
      <c r="QBW6" s="172"/>
      <c r="QBX6" s="172"/>
      <c r="QBY6" s="172"/>
      <c r="QBZ6" s="172"/>
      <c r="QCA6" s="172"/>
      <c r="QCB6" s="172"/>
      <c r="QCC6" s="172"/>
      <c r="QCD6" s="172"/>
      <c r="QCE6" s="172"/>
      <c r="QCF6" s="172"/>
      <c r="QCG6" s="172"/>
      <c r="QCH6" s="172"/>
      <c r="QCI6" s="172"/>
      <c r="QCJ6" s="172"/>
      <c r="QCK6" s="172"/>
      <c r="QCL6" s="172"/>
      <c r="QCM6" s="172"/>
      <c r="QCN6" s="172"/>
      <c r="QCO6" s="172"/>
      <c r="QCP6" s="172"/>
      <c r="QCQ6" s="172"/>
      <c r="QCR6" s="172"/>
      <c r="QCS6" s="172"/>
      <c r="QCT6" s="172"/>
      <c r="QCU6" s="172"/>
      <c r="QCV6" s="172"/>
      <c r="QCW6" s="172"/>
      <c r="QCX6" s="172"/>
      <c r="QCY6" s="172"/>
      <c r="QCZ6" s="172"/>
      <c r="QDA6" s="172"/>
      <c r="QDB6" s="172"/>
      <c r="QDC6" s="172"/>
      <c r="QDD6" s="172"/>
      <c r="QDE6" s="172"/>
      <c r="QDF6" s="172"/>
      <c r="QDG6" s="172"/>
      <c r="QDH6" s="172"/>
      <c r="QDI6" s="172"/>
      <c r="QDJ6" s="172"/>
      <c r="QDK6" s="172"/>
      <c r="QDL6" s="172"/>
      <c r="QDM6" s="172"/>
      <c r="QDN6" s="172"/>
      <c r="QDO6" s="172"/>
      <c r="QDP6" s="172"/>
      <c r="QDQ6" s="172"/>
      <c r="QDR6" s="172"/>
      <c r="QDS6" s="172"/>
      <c r="QDT6" s="172"/>
      <c r="QDU6" s="172"/>
      <c r="QDV6" s="172"/>
      <c r="QDW6" s="172"/>
      <c r="QDX6" s="172"/>
      <c r="QDY6" s="172"/>
      <c r="QDZ6" s="172"/>
      <c r="QEA6" s="172"/>
      <c r="QEB6" s="172"/>
      <c r="QEC6" s="172"/>
      <c r="QED6" s="172"/>
      <c r="QEE6" s="172"/>
      <c r="QEF6" s="172"/>
      <c r="QEG6" s="172"/>
      <c r="QEH6" s="172"/>
      <c r="QEI6" s="172"/>
      <c r="QEJ6" s="172"/>
      <c r="QEK6" s="172"/>
      <c r="QEL6" s="172"/>
      <c r="QEM6" s="172"/>
      <c r="QEN6" s="172"/>
      <c r="QEO6" s="172"/>
      <c r="QEP6" s="172"/>
      <c r="QEQ6" s="172"/>
      <c r="QER6" s="172"/>
      <c r="QES6" s="172"/>
      <c r="QET6" s="172"/>
      <c r="QEU6" s="172"/>
      <c r="QEV6" s="172"/>
      <c r="QEW6" s="172"/>
      <c r="QEX6" s="172"/>
      <c r="QEY6" s="172"/>
      <c r="QEZ6" s="172"/>
      <c r="QFA6" s="172"/>
      <c r="QFB6" s="172"/>
      <c r="QFC6" s="172"/>
      <c r="QFD6" s="172"/>
      <c r="QFE6" s="172"/>
      <c r="QFF6" s="172"/>
      <c r="QFG6" s="172"/>
      <c r="QFH6" s="172"/>
      <c r="QFI6" s="172"/>
      <c r="QFJ6" s="172"/>
      <c r="QFK6" s="172"/>
      <c r="QFL6" s="172"/>
      <c r="QFM6" s="172"/>
      <c r="QFN6" s="172"/>
      <c r="QFO6" s="172"/>
      <c r="QFP6" s="172"/>
      <c r="QFQ6" s="172"/>
      <c r="QFR6" s="172"/>
      <c r="QFS6" s="172"/>
      <c r="QFT6" s="172"/>
      <c r="QFU6" s="172"/>
      <c r="QFV6" s="172"/>
      <c r="QFW6" s="172"/>
      <c r="QFX6" s="172"/>
      <c r="QFY6" s="172"/>
      <c r="QFZ6" s="172"/>
      <c r="QGA6" s="172"/>
      <c r="QGB6" s="172"/>
      <c r="QGC6" s="172"/>
      <c r="QGD6" s="172"/>
      <c r="QGE6" s="172"/>
      <c r="QGF6" s="172"/>
      <c r="QGG6" s="172"/>
      <c r="QGH6" s="172"/>
      <c r="QGI6" s="172"/>
      <c r="QGJ6" s="172"/>
      <c r="QGK6" s="172"/>
      <c r="QGL6" s="172"/>
      <c r="QGM6" s="172"/>
      <c r="QGN6" s="172"/>
      <c r="QGO6" s="172"/>
      <c r="QGP6" s="172"/>
      <c r="QGQ6" s="172"/>
      <c r="QGR6" s="172"/>
      <c r="QGS6" s="172"/>
      <c r="QGT6" s="172"/>
      <c r="QGU6" s="172"/>
      <c r="QGV6" s="172"/>
      <c r="QGW6" s="172"/>
      <c r="QGX6" s="172"/>
      <c r="QGY6" s="172"/>
      <c r="QGZ6" s="172"/>
      <c r="QHA6" s="172"/>
      <c r="QHB6" s="172"/>
      <c r="QHC6" s="172"/>
      <c r="QHD6" s="172"/>
      <c r="QHE6" s="172"/>
      <c r="QHF6" s="172"/>
      <c r="QHG6" s="172"/>
      <c r="QHH6" s="172"/>
      <c r="QHI6" s="172"/>
      <c r="QHJ6" s="172"/>
      <c r="QHK6" s="172"/>
      <c r="QHL6" s="172"/>
      <c r="QHM6" s="172"/>
      <c r="QHN6" s="172"/>
      <c r="QHO6" s="172"/>
      <c r="QHP6" s="172"/>
      <c r="QHQ6" s="172"/>
      <c r="QHR6" s="172"/>
      <c r="QHS6" s="172"/>
      <c r="QHT6" s="172"/>
      <c r="QHU6" s="172"/>
      <c r="QHV6" s="172"/>
      <c r="QHW6" s="172"/>
      <c r="QHX6" s="172"/>
      <c r="QHY6" s="172"/>
      <c r="QHZ6" s="172"/>
      <c r="QIA6" s="172"/>
      <c r="QIB6" s="172"/>
      <c r="QIC6" s="172"/>
      <c r="QID6" s="172"/>
      <c r="QIE6" s="172"/>
      <c r="QIF6" s="172"/>
      <c r="QIG6" s="172"/>
      <c r="QIH6" s="172"/>
      <c r="QII6" s="172"/>
      <c r="QIJ6" s="172"/>
      <c r="QIK6" s="172"/>
      <c r="QIL6" s="172"/>
      <c r="QIM6" s="172"/>
      <c r="QIN6" s="172"/>
      <c r="QIO6" s="172"/>
      <c r="QIP6" s="172"/>
      <c r="QIQ6" s="172"/>
      <c r="QIR6" s="172"/>
      <c r="QIS6" s="172"/>
      <c r="QIT6" s="172"/>
      <c r="QIU6" s="172"/>
      <c r="QIV6" s="172"/>
      <c r="QIW6" s="172"/>
      <c r="QIX6" s="172"/>
      <c r="QIY6" s="172"/>
      <c r="QIZ6" s="172"/>
      <c r="QJA6" s="172"/>
      <c r="QJB6" s="172"/>
      <c r="QJC6" s="172"/>
      <c r="QJD6" s="172"/>
      <c r="QJE6" s="172"/>
      <c r="QJF6" s="172"/>
      <c r="QJG6" s="172"/>
      <c r="QJH6" s="172"/>
      <c r="QJI6" s="172"/>
      <c r="QJJ6" s="172"/>
      <c r="QJK6" s="172"/>
      <c r="QJL6" s="172"/>
      <c r="QJM6" s="172"/>
      <c r="QJN6" s="172"/>
      <c r="QJO6" s="172"/>
      <c r="QJP6" s="172"/>
      <c r="QJQ6" s="172"/>
      <c r="QJR6" s="172"/>
      <c r="QJS6" s="172"/>
      <c r="QJT6" s="172"/>
      <c r="QJU6" s="172"/>
      <c r="QJV6" s="172"/>
      <c r="QJW6" s="172"/>
      <c r="QJX6" s="172"/>
      <c r="QJY6" s="172"/>
      <c r="QJZ6" s="172"/>
      <c r="QKA6" s="172"/>
      <c r="QKB6" s="172"/>
      <c r="QKC6" s="172"/>
      <c r="QKD6" s="172"/>
      <c r="QKE6" s="172"/>
      <c r="QKF6" s="172"/>
      <c r="QKG6" s="172"/>
      <c r="QKH6" s="172"/>
      <c r="QKI6" s="172"/>
      <c r="QKJ6" s="172"/>
      <c r="QKK6" s="172"/>
      <c r="QKL6" s="172"/>
      <c r="QKM6" s="172"/>
      <c r="QKN6" s="172"/>
      <c r="QKO6" s="172"/>
      <c r="QKP6" s="172"/>
      <c r="QKQ6" s="172"/>
      <c r="QKR6" s="172"/>
      <c r="QKS6" s="172"/>
      <c r="QKT6" s="172"/>
      <c r="QKU6" s="172"/>
      <c r="QKV6" s="172"/>
      <c r="QKW6" s="172"/>
      <c r="QKX6" s="172"/>
      <c r="QKY6" s="172"/>
      <c r="QKZ6" s="172"/>
      <c r="QLA6" s="172"/>
      <c r="QLB6" s="172"/>
      <c r="QLC6" s="172"/>
      <c r="QLD6" s="172"/>
      <c r="QLE6" s="172"/>
      <c r="QLF6" s="172"/>
      <c r="QLG6" s="172"/>
      <c r="QLH6" s="172"/>
      <c r="QLI6" s="172"/>
      <c r="QLJ6" s="172"/>
      <c r="QLK6" s="172"/>
      <c r="QLL6" s="172"/>
      <c r="QLM6" s="172"/>
      <c r="QLN6" s="172"/>
      <c r="QLO6" s="172"/>
      <c r="QLP6" s="172"/>
      <c r="QLQ6" s="172"/>
      <c r="QLR6" s="172"/>
      <c r="QLS6" s="172"/>
      <c r="QLT6" s="172"/>
      <c r="QLU6" s="172"/>
      <c r="QLV6" s="172"/>
      <c r="QLW6" s="172"/>
      <c r="QLX6" s="172"/>
      <c r="QLY6" s="172"/>
      <c r="QLZ6" s="172"/>
      <c r="QMA6" s="172"/>
      <c r="QMB6" s="172"/>
      <c r="QMC6" s="172"/>
      <c r="QMD6" s="172"/>
      <c r="QME6" s="172"/>
      <c r="QMF6" s="172"/>
      <c r="QMG6" s="172"/>
      <c r="QMH6" s="172"/>
      <c r="QMI6" s="172"/>
      <c r="QMJ6" s="172"/>
      <c r="QMK6" s="172"/>
      <c r="QML6" s="172"/>
      <c r="QMM6" s="172"/>
      <c r="QMN6" s="172"/>
      <c r="QMO6" s="172"/>
      <c r="QMP6" s="172"/>
      <c r="QMQ6" s="172"/>
      <c r="QMR6" s="172"/>
      <c r="QMS6" s="172"/>
      <c r="QMT6" s="172"/>
      <c r="QMU6" s="172"/>
      <c r="QMV6" s="172"/>
      <c r="QMW6" s="172"/>
      <c r="QMX6" s="172"/>
      <c r="QMY6" s="172"/>
      <c r="QMZ6" s="172"/>
      <c r="QNA6" s="172"/>
      <c r="QNB6" s="172"/>
      <c r="QNC6" s="172"/>
      <c r="QND6" s="172"/>
      <c r="QNE6" s="172"/>
      <c r="QNF6" s="172"/>
      <c r="QNG6" s="172"/>
      <c r="QNH6" s="172"/>
      <c r="QNI6" s="172"/>
      <c r="QNJ6" s="172"/>
      <c r="QNK6" s="172"/>
      <c r="QNL6" s="172"/>
      <c r="QNM6" s="172"/>
      <c r="QNN6" s="172"/>
      <c r="QNO6" s="172"/>
      <c r="QNP6" s="172"/>
      <c r="QNQ6" s="172"/>
      <c r="QNR6" s="172"/>
      <c r="QNS6" s="172"/>
      <c r="QNT6" s="172"/>
      <c r="QNU6" s="172"/>
      <c r="QNV6" s="172"/>
      <c r="QNW6" s="172"/>
      <c r="QNX6" s="172"/>
      <c r="QNY6" s="172"/>
      <c r="QNZ6" s="172"/>
      <c r="QOA6" s="172"/>
      <c r="QOB6" s="172"/>
      <c r="QOC6" s="172"/>
      <c r="QOD6" s="172"/>
      <c r="QOE6" s="172"/>
      <c r="QOF6" s="172"/>
      <c r="QOG6" s="172"/>
      <c r="QOH6" s="172"/>
      <c r="QOI6" s="172"/>
      <c r="QOJ6" s="172"/>
      <c r="QOK6" s="172"/>
      <c r="QOL6" s="172"/>
      <c r="QOM6" s="172"/>
      <c r="QON6" s="172"/>
      <c r="QOO6" s="172"/>
      <c r="QOP6" s="172"/>
      <c r="QOQ6" s="172"/>
      <c r="QOR6" s="172"/>
      <c r="QOS6" s="172"/>
      <c r="QOT6" s="172"/>
      <c r="QOU6" s="172"/>
      <c r="QOV6" s="172"/>
      <c r="QOW6" s="172"/>
      <c r="QOX6" s="172"/>
      <c r="QOY6" s="172"/>
      <c r="QOZ6" s="172"/>
      <c r="QPA6" s="172"/>
      <c r="QPB6" s="172"/>
      <c r="QPC6" s="172"/>
      <c r="QPD6" s="172"/>
      <c r="QPE6" s="172"/>
      <c r="QPF6" s="172"/>
      <c r="QPG6" s="172"/>
      <c r="QPH6" s="172"/>
      <c r="QPI6" s="172"/>
      <c r="QPJ6" s="172"/>
      <c r="QPK6" s="172"/>
      <c r="QPL6" s="172"/>
      <c r="QPM6" s="172"/>
      <c r="QPN6" s="172"/>
      <c r="QPO6" s="172"/>
      <c r="QPP6" s="172"/>
      <c r="QPQ6" s="172"/>
      <c r="QPR6" s="172"/>
      <c r="QPS6" s="172"/>
      <c r="QPT6" s="172"/>
      <c r="QPU6" s="172"/>
      <c r="QPV6" s="172"/>
      <c r="QPW6" s="172"/>
      <c r="QPX6" s="172"/>
      <c r="QPY6" s="172"/>
      <c r="QPZ6" s="172"/>
      <c r="QQA6" s="172"/>
      <c r="QQB6" s="172"/>
      <c r="QQC6" s="172"/>
      <c r="QQD6" s="172"/>
      <c r="QQE6" s="172"/>
      <c r="QQF6" s="172"/>
      <c r="QQG6" s="172"/>
      <c r="QQH6" s="172"/>
      <c r="QQI6" s="172"/>
      <c r="QQJ6" s="172"/>
      <c r="QQK6" s="172"/>
      <c r="QQL6" s="172"/>
      <c r="QQM6" s="172"/>
      <c r="QQN6" s="172"/>
      <c r="QQO6" s="172"/>
      <c r="QQP6" s="172"/>
      <c r="QQQ6" s="172"/>
      <c r="QQR6" s="172"/>
      <c r="QQS6" s="172"/>
      <c r="QQT6" s="172"/>
      <c r="QQU6" s="172"/>
      <c r="QQV6" s="172"/>
      <c r="QQW6" s="172"/>
      <c r="QQX6" s="172"/>
      <c r="QQY6" s="172"/>
      <c r="QQZ6" s="172"/>
      <c r="QRA6" s="172"/>
      <c r="QRB6" s="172"/>
      <c r="QRC6" s="172"/>
      <c r="QRD6" s="172"/>
      <c r="QRE6" s="172"/>
      <c r="QRF6" s="172"/>
      <c r="QRG6" s="172"/>
      <c r="QRH6" s="172"/>
      <c r="QRI6" s="172"/>
      <c r="QRJ6" s="172"/>
      <c r="QRK6" s="172"/>
      <c r="QRL6" s="172"/>
      <c r="QRM6" s="172"/>
      <c r="QRN6" s="172"/>
      <c r="QRO6" s="172"/>
      <c r="QRP6" s="172"/>
      <c r="QRQ6" s="172"/>
      <c r="QRR6" s="172"/>
      <c r="QRS6" s="172"/>
      <c r="QRT6" s="172"/>
      <c r="QRU6" s="172"/>
      <c r="QRV6" s="172"/>
      <c r="QRW6" s="172"/>
      <c r="QRX6" s="172"/>
      <c r="QRY6" s="172"/>
      <c r="QRZ6" s="172"/>
      <c r="QSA6" s="172"/>
      <c r="QSB6" s="172"/>
      <c r="QSC6" s="172"/>
      <c r="QSD6" s="172"/>
      <c r="QSE6" s="172"/>
      <c r="QSF6" s="172"/>
      <c r="QSG6" s="172"/>
      <c r="QSH6" s="172"/>
      <c r="QSI6" s="172"/>
      <c r="QSJ6" s="172"/>
      <c r="QSK6" s="172"/>
      <c r="QSL6" s="172"/>
      <c r="QSM6" s="172"/>
      <c r="QSN6" s="172"/>
      <c r="QSO6" s="172"/>
      <c r="QSP6" s="172"/>
      <c r="QSQ6" s="172"/>
      <c r="QSR6" s="172"/>
      <c r="QSS6" s="172"/>
      <c r="QST6" s="172"/>
      <c r="QSU6" s="172"/>
      <c r="QSV6" s="172"/>
      <c r="QSW6" s="172"/>
      <c r="QSX6" s="172"/>
      <c r="QSY6" s="172"/>
      <c r="QSZ6" s="172"/>
      <c r="QTA6" s="172"/>
      <c r="QTB6" s="172"/>
      <c r="QTC6" s="172"/>
      <c r="QTD6" s="172"/>
      <c r="QTE6" s="172"/>
      <c r="QTF6" s="172"/>
      <c r="QTG6" s="172"/>
      <c r="QTH6" s="172"/>
      <c r="QTI6" s="172"/>
      <c r="QTJ6" s="172"/>
      <c r="QTK6" s="172"/>
      <c r="QTL6" s="172"/>
      <c r="QTM6" s="172"/>
      <c r="QTN6" s="172"/>
      <c r="QTO6" s="172"/>
      <c r="QTP6" s="172"/>
      <c r="QTQ6" s="172"/>
      <c r="QTR6" s="172"/>
      <c r="QTS6" s="172"/>
      <c r="QTT6" s="172"/>
      <c r="QTU6" s="172"/>
      <c r="QTV6" s="172"/>
      <c r="QTW6" s="172"/>
      <c r="QTX6" s="172"/>
      <c r="QTY6" s="172"/>
      <c r="QTZ6" s="172"/>
      <c r="QUA6" s="172"/>
      <c r="QUB6" s="172"/>
      <c r="QUC6" s="172"/>
      <c r="QUD6" s="172"/>
      <c r="QUE6" s="172"/>
      <c r="QUF6" s="172"/>
      <c r="QUG6" s="172"/>
      <c r="QUH6" s="172"/>
      <c r="QUI6" s="172"/>
      <c r="QUJ6" s="172"/>
      <c r="QUK6" s="172"/>
      <c r="QUL6" s="172"/>
      <c r="QUM6" s="172"/>
      <c r="QUN6" s="172"/>
      <c r="QUO6" s="172"/>
      <c r="QUP6" s="172"/>
      <c r="QUQ6" s="172"/>
      <c r="QUR6" s="172"/>
      <c r="QUS6" s="172"/>
      <c r="QUT6" s="172"/>
      <c r="QUU6" s="172"/>
      <c r="QUV6" s="172"/>
      <c r="QUW6" s="172"/>
      <c r="QUX6" s="172"/>
      <c r="QUY6" s="172"/>
      <c r="QUZ6" s="172"/>
      <c r="QVA6" s="172"/>
      <c r="QVB6" s="172"/>
      <c r="QVC6" s="172"/>
      <c r="QVD6" s="172"/>
      <c r="QVE6" s="172"/>
      <c r="QVF6" s="172"/>
      <c r="QVG6" s="172"/>
      <c r="QVH6" s="172"/>
      <c r="QVI6" s="172"/>
      <c r="QVJ6" s="172"/>
      <c r="QVK6" s="172"/>
      <c r="QVL6" s="172"/>
      <c r="QVM6" s="172"/>
      <c r="QVN6" s="172"/>
      <c r="QVO6" s="172"/>
      <c r="QVP6" s="172"/>
      <c r="QVQ6" s="172"/>
      <c r="QVR6" s="172"/>
      <c r="QVS6" s="172"/>
      <c r="QVT6" s="172"/>
      <c r="QVU6" s="172"/>
      <c r="QVV6" s="172"/>
      <c r="QVW6" s="172"/>
      <c r="QVX6" s="172"/>
      <c r="QVY6" s="172"/>
      <c r="QVZ6" s="172"/>
      <c r="QWA6" s="172"/>
      <c r="QWB6" s="172"/>
      <c r="QWC6" s="172"/>
      <c r="QWD6" s="172"/>
      <c r="QWE6" s="172"/>
      <c r="QWF6" s="172"/>
      <c r="QWG6" s="172"/>
      <c r="QWH6" s="172"/>
      <c r="QWI6" s="172"/>
      <c r="QWJ6" s="172"/>
      <c r="QWK6" s="172"/>
      <c r="QWL6" s="172"/>
      <c r="QWM6" s="172"/>
      <c r="QWN6" s="172"/>
      <c r="QWO6" s="172"/>
      <c r="QWP6" s="172"/>
      <c r="QWQ6" s="172"/>
      <c r="QWR6" s="172"/>
      <c r="QWS6" s="172"/>
      <c r="QWT6" s="172"/>
      <c r="QWU6" s="172"/>
      <c r="QWV6" s="172"/>
      <c r="QWW6" s="172"/>
      <c r="QWX6" s="172"/>
      <c r="QWY6" s="172"/>
      <c r="QWZ6" s="172"/>
      <c r="QXA6" s="172"/>
      <c r="QXB6" s="172"/>
      <c r="QXC6" s="172"/>
      <c r="QXD6" s="172"/>
      <c r="QXE6" s="172"/>
      <c r="QXF6" s="172"/>
      <c r="QXG6" s="172"/>
      <c r="QXH6" s="172"/>
      <c r="QXI6" s="172"/>
      <c r="QXJ6" s="172"/>
      <c r="QXK6" s="172"/>
      <c r="QXL6" s="172"/>
      <c r="QXM6" s="172"/>
      <c r="QXN6" s="172"/>
      <c r="QXO6" s="172"/>
      <c r="QXP6" s="172"/>
      <c r="QXQ6" s="172"/>
      <c r="QXR6" s="172"/>
      <c r="QXS6" s="172"/>
      <c r="QXT6" s="172"/>
      <c r="QXU6" s="172"/>
      <c r="QXV6" s="172"/>
      <c r="QXW6" s="172"/>
      <c r="QXX6" s="172"/>
      <c r="QXY6" s="172"/>
      <c r="QXZ6" s="172"/>
      <c r="QYA6" s="172"/>
      <c r="QYB6" s="172"/>
      <c r="QYC6" s="172"/>
      <c r="QYD6" s="172"/>
      <c r="QYE6" s="172"/>
      <c r="QYF6" s="172"/>
      <c r="QYG6" s="172"/>
      <c r="QYH6" s="172"/>
      <c r="QYI6" s="172"/>
      <c r="QYJ6" s="172"/>
      <c r="QYK6" s="172"/>
      <c r="QYL6" s="172"/>
      <c r="QYM6" s="172"/>
      <c r="QYN6" s="172"/>
      <c r="QYO6" s="172"/>
      <c r="QYP6" s="172"/>
      <c r="QYQ6" s="172"/>
      <c r="QYR6" s="172"/>
      <c r="QYS6" s="172"/>
      <c r="QYT6" s="172"/>
      <c r="QYU6" s="172"/>
      <c r="QYV6" s="172"/>
      <c r="QYW6" s="172"/>
      <c r="QYX6" s="172"/>
      <c r="QYY6" s="172"/>
      <c r="QYZ6" s="172"/>
      <c r="QZA6" s="172"/>
      <c r="QZB6" s="172"/>
      <c r="QZC6" s="172"/>
      <c r="QZD6" s="172"/>
      <c r="QZE6" s="172"/>
      <c r="QZF6" s="172"/>
      <c r="QZG6" s="172"/>
      <c r="QZH6" s="172"/>
      <c r="QZI6" s="172"/>
      <c r="QZJ6" s="172"/>
      <c r="QZK6" s="172"/>
      <c r="QZL6" s="172"/>
      <c r="QZM6" s="172"/>
      <c r="QZN6" s="172"/>
      <c r="QZO6" s="172"/>
      <c r="QZP6" s="172"/>
      <c r="QZQ6" s="172"/>
      <c r="QZR6" s="172"/>
      <c r="QZS6" s="172"/>
      <c r="QZT6" s="172"/>
      <c r="QZU6" s="172"/>
      <c r="QZV6" s="172"/>
      <c r="QZW6" s="172"/>
      <c r="QZX6" s="172"/>
      <c r="QZY6" s="172"/>
      <c r="QZZ6" s="172"/>
      <c r="RAA6" s="172"/>
      <c r="RAB6" s="172"/>
      <c r="RAC6" s="172"/>
      <c r="RAD6" s="172"/>
      <c r="RAE6" s="172"/>
      <c r="RAF6" s="172"/>
      <c r="RAG6" s="172"/>
      <c r="RAH6" s="172"/>
      <c r="RAI6" s="172"/>
      <c r="RAJ6" s="172"/>
      <c r="RAK6" s="172"/>
      <c r="RAL6" s="172"/>
      <c r="RAM6" s="172"/>
      <c r="RAN6" s="172"/>
      <c r="RAO6" s="172"/>
      <c r="RAP6" s="172"/>
      <c r="RAQ6" s="172"/>
      <c r="RAR6" s="172"/>
      <c r="RAS6" s="172"/>
      <c r="RAT6" s="172"/>
      <c r="RAU6" s="172"/>
      <c r="RAV6" s="172"/>
      <c r="RAW6" s="172"/>
      <c r="RAX6" s="172"/>
      <c r="RAY6" s="172"/>
      <c r="RAZ6" s="172"/>
      <c r="RBA6" s="172"/>
      <c r="RBB6" s="172"/>
      <c r="RBC6" s="172"/>
      <c r="RBD6" s="172"/>
      <c r="RBE6" s="172"/>
      <c r="RBF6" s="172"/>
      <c r="RBG6" s="172"/>
      <c r="RBH6" s="172"/>
      <c r="RBI6" s="172"/>
      <c r="RBJ6" s="172"/>
      <c r="RBK6" s="172"/>
      <c r="RBL6" s="172"/>
      <c r="RBM6" s="172"/>
      <c r="RBN6" s="172"/>
      <c r="RBO6" s="172"/>
      <c r="RBP6" s="172"/>
      <c r="RBQ6" s="172"/>
      <c r="RBR6" s="172"/>
      <c r="RBS6" s="172"/>
      <c r="RBT6" s="172"/>
      <c r="RBU6" s="172"/>
      <c r="RBV6" s="172"/>
      <c r="RBW6" s="172"/>
      <c r="RBX6" s="172"/>
      <c r="RBY6" s="172"/>
      <c r="RBZ6" s="172"/>
      <c r="RCA6" s="172"/>
      <c r="RCB6" s="172"/>
      <c r="RCC6" s="172"/>
      <c r="RCD6" s="172"/>
      <c r="RCE6" s="172"/>
      <c r="RCF6" s="172"/>
      <c r="RCG6" s="172"/>
      <c r="RCH6" s="172"/>
      <c r="RCI6" s="172"/>
      <c r="RCJ6" s="172"/>
      <c r="RCK6" s="172"/>
      <c r="RCL6" s="172"/>
      <c r="RCM6" s="172"/>
      <c r="RCN6" s="172"/>
      <c r="RCO6" s="172"/>
      <c r="RCP6" s="172"/>
      <c r="RCQ6" s="172"/>
      <c r="RCR6" s="172"/>
      <c r="RCS6" s="172"/>
      <c r="RCT6" s="172"/>
      <c r="RCU6" s="172"/>
      <c r="RCV6" s="172"/>
      <c r="RCW6" s="172"/>
      <c r="RCX6" s="172"/>
      <c r="RCY6" s="172"/>
      <c r="RCZ6" s="172"/>
      <c r="RDA6" s="172"/>
      <c r="RDB6" s="172"/>
      <c r="RDC6" s="172"/>
      <c r="RDD6" s="172"/>
      <c r="RDE6" s="172"/>
      <c r="RDF6" s="172"/>
      <c r="RDG6" s="172"/>
      <c r="RDH6" s="172"/>
      <c r="RDI6" s="172"/>
      <c r="RDJ6" s="172"/>
      <c r="RDK6" s="172"/>
      <c r="RDL6" s="172"/>
      <c r="RDM6" s="172"/>
      <c r="RDN6" s="172"/>
      <c r="RDO6" s="172"/>
      <c r="RDP6" s="172"/>
      <c r="RDQ6" s="172"/>
      <c r="RDR6" s="172"/>
      <c r="RDS6" s="172"/>
      <c r="RDT6" s="172"/>
      <c r="RDU6" s="172"/>
      <c r="RDV6" s="172"/>
      <c r="RDW6" s="172"/>
      <c r="RDX6" s="172"/>
      <c r="RDY6" s="172"/>
      <c r="RDZ6" s="172"/>
      <c r="REA6" s="172"/>
      <c r="REB6" s="172"/>
      <c r="REC6" s="172"/>
      <c r="RED6" s="172"/>
      <c r="REE6" s="172"/>
      <c r="REF6" s="172"/>
      <c r="REG6" s="172"/>
      <c r="REH6" s="172"/>
      <c r="REI6" s="172"/>
      <c r="REJ6" s="172"/>
      <c r="REK6" s="172"/>
      <c r="REL6" s="172"/>
      <c r="REM6" s="172"/>
      <c r="REN6" s="172"/>
      <c r="REO6" s="172"/>
      <c r="REP6" s="172"/>
      <c r="REQ6" s="172"/>
      <c r="RER6" s="172"/>
      <c r="RES6" s="172"/>
      <c r="RET6" s="172"/>
      <c r="REU6" s="172"/>
      <c r="REV6" s="172"/>
      <c r="REW6" s="172"/>
      <c r="REX6" s="172"/>
      <c r="REY6" s="172"/>
      <c r="REZ6" s="172"/>
      <c r="RFA6" s="172"/>
      <c r="RFB6" s="172"/>
      <c r="RFC6" s="172"/>
      <c r="RFD6" s="172"/>
      <c r="RFE6" s="172"/>
      <c r="RFF6" s="172"/>
      <c r="RFG6" s="172"/>
      <c r="RFH6" s="172"/>
      <c r="RFI6" s="172"/>
      <c r="RFJ6" s="172"/>
      <c r="RFK6" s="172"/>
      <c r="RFL6" s="172"/>
      <c r="RFM6" s="172"/>
      <c r="RFN6" s="172"/>
      <c r="RFO6" s="172"/>
      <c r="RFP6" s="172"/>
      <c r="RFQ6" s="172"/>
      <c r="RFR6" s="172"/>
      <c r="RFS6" s="172"/>
      <c r="RFT6" s="172"/>
      <c r="RFU6" s="172"/>
      <c r="RFV6" s="172"/>
      <c r="RFW6" s="172"/>
      <c r="RFX6" s="172"/>
      <c r="RFY6" s="172"/>
      <c r="RFZ6" s="172"/>
      <c r="RGA6" s="172"/>
      <c r="RGB6" s="172"/>
      <c r="RGC6" s="172"/>
      <c r="RGD6" s="172"/>
      <c r="RGE6" s="172"/>
      <c r="RGF6" s="172"/>
      <c r="RGG6" s="172"/>
      <c r="RGH6" s="172"/>
      <c r="RGI6" s="172"/>
      <c r="RGJ6" s="172"/>
      <c r="RGK6" s="172"/>
      <c r="RGL6" s="172"/>
      <c r="RGM6" s="172"/>
      <c r="RGN6" s="172"/>
      <c r="RGO6" s="172"/>
      <c r="RGP6" s="172"/>
      <c r="RGQ6" s="172"/>
      <c r="RGR6" s="172"/>
      <c r="RGS6" s="172"/>
      <c r="RGT6" s="172"/>
      <c r="RGU6" s="172"/>
      <c r="RGV6" s="172"/>
      <c r="RGW6" s="172"/>
      <c r="RGX6" s="172"/>
      <c r="RGY6" s="172"/>
      <c r="RGZ6" s="172"/>
      <c r="RHA6" s="172"/>
      <c r="RHB6" s="172"/>
      <c r="RHC6" s="172"/>
      <c r="RHD6" s="172"/>
      <c r="RHE6" s="172"/>
      <c r="RHF6" s="172"/>
      <c r="RHG6" s="172"/>
      <c r="RHH6" s="172"/>
      <c r="RHI6" s="172"/>
      <c r="RHJ6" s="172"/>
      <c r="RHK6" s="172"/>
      <c r="RHL6" s="172"/>
      <c r="RHM6" s="172"/>
      <c r="RHN6" s="172"/>
      <c r="RHO6" s="172"/>
      <c r="RHP6" s="172"/>
      <c r="RHQ6" s="172"/>
      <c r="RHR6" s="172"/>
      <c r="RHS6" s="172"/>
      <c r="RHT6" s="172"/>
      <c r="RHU6" s="172"/>
      <c r="RHV6" s="172"/>
      <c r="RHW6" s="172"/>
      <c r="RHX6" s="172"/>
      <c r="RHY6" s="172"/>
      <c r="RHZ6" s="172"/>
      <c r="RIA6" s="172"/>
      <c r="RIB6" s="172"/>
      <c r="RIC6" s="172"/>
      <c r="RID6" s="172"/>
      <c r="RIE6" s="172"/>
      <c r="RIF6" s="172"/>
      <c r="RIG6" s="172"/>
      <c r="RIH6" s="172"/>
      <c r="RII6" s="172"/>
      <c r="RIJ6" s="172"/>
      <c r="RIK6" s="172"/>
      <c r="RIL6" s="172"/>
      <c r="RIM6" s="172"/>
      <c r="RIN6" s="172"/>
      <c r="RIO6" s="172"/>
      <c r="RIP6" s="172"/>
      <c r="RIQ6" s="172"/>
      <c r="RIR6" s="172"/>
      <c r="RIS6" s="172"/>
      <c r="RIT6" s="172"/>
      <c r="RIU6" s="172"/>
      <c r="RIV6" s="172"/>
      <c r="RIW6" s="172"/>
      <c r="RIX6" s="172"/>
      <c r="RIY6" s="172"/>
      <c r="RIZ6" s="172"/>
      <c r="RJA6" s="172"/>
      <c r="RJB6" s="172"/>
      <c r="RJC6" s="172"/>
      <c r="RJD6" s="172"/>
      <c r="RJE6" s="172"/>
      <c r="RJF6" s="172"/>
      <c r="RJG6" s="172"/>
      <c r="RJH6" s="172"/>
      <c r="RJI6" s="172"/>
      <c r="RJJ6" s="172"/>
      <c r="RJK6" s="172"/>
      <c r="RJL6" s="172"/>
      <c r="RJM6" s="172"/>
      <c r="RJN6" s="172"/>
      <c r="RJO6" s="172"/>
      <c r="RJP6" s="172"/>
      <c r="RJQ6" s="172"/>
      <c r="RJR6" s="172"/>
      <c r="RJS6" s="172"/>
      <c r="RJT6" s="172"/>
      <c r="RJU6" s="172"/>
      <c r="RJV6" s="172"/>
      <c r="RJW6" s="172"/>
      <c r="RJX6" s="172"/>
      <c r="RJY6" s="172"/>
      <c r="RJZ6" s="172"/>
      <c r="RKA6" s="172"/>
      <c r="RKB6" s="172"/>
      <c r="RKC6" s="172"/>
      <c r="RKD6" s="172"/>
      <c r="RKE6" s="172"/>
      <c r="RKF6" s="172"/>
      <c r="RKG6" s="172"/>
      <c r="RKH6" s="172"/>
      <c r="RKI6" s="172"/>
      <c r="RKJ6" s="172"/>
      <c r="RKK6" s="172"/>
      <c r="RKL6" s="172"/>
      <c r="RKM6" s="172"/>
      <c r="RKN6" s="172"/>
      <c r="RKO6" s="172"/>
      <c r="RKP6" s="172"/>
      <c r="RKQ6" s="172"/>
      <c r="RKR6" s="172"/>
      <c r="RKS6" s="172"/>
      <c r="RKT6" s="172"/>
      <c r="RKU6" s="172"/>
      <c r="RKV6" s="172"/>
      <c r="RKW6" s="172"/>
      <c r="RKX6" s="172"/>
      <c r="RKY6" s="172"/>
      <c r="RKZ6" s="172"/>
      <c r="RLA6" s="172"/>
      <c r="RLB6" s="172"/>
      <c r="RLC6" s="172"/>
      <c r="RLD6" s="172"/>
      <c r="RLE6" s="172"/>
      <c r="RLF6" s="172"/>
      <c r="RLG6" s="172"/>
      <c r="RLH6" s="172"/>
      <c r="RLI6" s="172"/>
      <c r="RLJ6" s="172"/>
      <c r="RLK6" s="172"/>
      <c r="RLL6" s="172"/>
      <c r="RLM6" s="172"/>
      <c r="RLN6" s="172"/>
      <c r="RLO6" s="172"/>
      <c r="RLP6" s="172"/>
      <c r="RLQ6" s="172"/>
      <c r="RLR6" s="172"/>
      <c r="RLS6" s="172"/>
      <c r="RLT6" s="172"/>
      <c r="RLU6" s="172"/>
      <c r="RLV6" s="172"/>
      <c r="RLW6" s="172"/>
      <c r="RLX6" s="172"/>
      <c r="RLY6" s="172"/>
      <c r="RLZ6" s="172"/>
      <c r="RMA6" s="172"/>
      <c r="RMB6" s="172"/>
      <c r="RMC6" s="172"/>
      <c r="RMD6" s="172"/>
      <c r="RME6" s="172"/>
      <c r="RMF6" s="172"/>
      <c r="RMG6" s="172"/>
      <c r="RMH6" s="172"/>
      <c r="RMI6" s="172"/>
      <c r="RMJ6" s="172"/>
      <c r="RMK6" s="172"/>
      <c r="RML6" s="172"/>
      <c r="RMM6" s="172"/>
      <c r="RMN6" s="172"/>
      <c r="RMO6" s="172"/>
      <c r="RMP6" s="172"/>
      <c r="RMQ6" s="172"/>
      <c r="RMR6" s="172"/>
      <c r="RMS6" s="172"/>
      <c r="RMT6" s="172"/>
      <c r="RMU6" s="172"/>
      <c r="RMV6" s="172"/>
      <c r="RMW6" s="172"/>
      <c r="RMX6" s="172"/>
      <c r="RMY6" s="172"/>
      <c r="RMZ6" s="172"/>
      <c r="RNA6" s="172"/>
      <c r="RNB6" s="172"/>
      <c r="RNC6" s="172"/>
      <c r="RND6" s="172"/>
      <c r="RNE6" s="172"/>
      <c r="RNF6" s="172"/>
      <c r="RNG6" s="172"/>
      <c r="RNH6" s="172"/>
      <c r="RNI6" s="172"/>
      <c r="RNJ6" s="172"/>
      <c r="RNK6" s="172"/>
      <c r="RNL6" s="172"/>
      <c r="RNM6" s="172"/>
      <c r="RNN6" s="172"/>
      <c r="RNO6" s="172"/>
      <c r="RNP6" s="172"/>
      <c r="RNQ6" s="172"/>
      <c r="RNR6" s="172"/>
      <c r="RNS6" s="172"/>
      <c r="RNT6" s="172"/>
      <c r="RNU6" s="172"/>
      <c r="RNV6" s="172"/>
      <c r="RNW6" s="172"/>
      <c r="RNX6" s="172"/>
      <c r="RNY6" s="172"/>
      <c r="RNZ6" s="172"/>
      <c r="ROA6" s="172"/>
      <c r="ROB6" s="172"/>
      <c r="ROC6" s="172"/>
      <c r="ROD6" s="172"/>
      <c r="ROE6" s="172"/>
      <c r="ROF6" s="172"/>
      <c r="ROG6" s="172"/>
      <c r="ROH6" s="172"/>
      <c r="ROI6" s="172"/>
      <c r="ROJ6" s="172"/>
      <c r="ROK6" s="172"/>
      <c r="ROL6" s="172"/>
      <c r="ROM6" s="172"/>
      <c r="RON6" s="172"/>
      <c r="ROO6" s="172"/>
      <c r="ROP6" s="172"/>
      <c r="ROQ6" s="172"/>
      <c r="ROR6" s="172"/>
      <c r="ROS6" s="172"/>
      <c r="ROT6" s="172"/>
      <c r="ROU6" s="172"/>
      <c r="ROV6" s="172"/>
      <c r="ROW6" s="172"/>
      <c r="ROX6" s="172"/>
      <c r="ROY6" s="172"/>
      <c r="ROZ6" s="172"/>
      <c r="RPA6" s="172"/>
      <c r="RPB6" s="172"/>
      <c r="RPC6" s="172"/>
      <c r="RPD6" s="172"/>
      <c r="RPE6" s="172"/>
      <c r="RPF6" s="172"/>
      <c r="RPG6" s="172"/>
      <c r="RPH6" s="172"/>
      <c r="RPI6" s="172"/>
      <c r="RPJ6" s="172"/>
      <c r="RPK6" s="172"/>
      <c r="RPL6" s="172"/>
      <c r="RPM6" s="172"/>
      <c r="RPN6" s="172"/>
      <c r="RPO6" s="172"/>
      <c r="RPP6" s="172"/>
      <c r="RPQ6" s="172"/>
      <c r="RPR6" s="172"/>
      <c r="RPS6" s="172"/>
      <c r="RPT6" s="172"/>
      <c r="RPU6" s="172"/>
      <c r="RPV6" s="172"/>
      <c r="RPW6" s="172"/>
      <c r="RPX6" s="172"/>
      <c r="RPY6" s="172"/>
      <c r="RPZ6" s="172"/>
      <c r="RQA6" s="172"/>
      <c r="RQB6" s="172"/>
      <c r="RQC6" s="172"/>
      <c r="RQD6" s="172"/>
      <c r="RQE6" s="172"/>
      <c r="RQF6" s="172"/>
      <c r="RQG6" s="172"/>
      <c r="RQH6" s="172"/>
      <c r="RQI6" s="172"/>
      <c r="RQJ6" s="172"/>
      <c r="RQK6" s="172"/>
      <c r="RQL6" s="172"/>
      <c r="RQM6" s="172"/>
      <c r="RQN6" s="172"/>
      <c r="RQO6" s="172"/>
      <c r="RQP6" s="172"/>
      <c r="RQQ6" s="172"/>
      <c r="RQR6" s="172"/>
      <c r="RQS6" s="172"/>
      <c r="RQT6" s="172"/>
      <c r="RQU6" s="172"/>
      <c r="RQV6" s="172"/>
      <c r="RQW6" s="172"/>
      <c r="RQX6" s="172"/>
      <c r="RQY6" s="172"/>
      <c r="RQZ6" s="172"/>
      <c r="RRA6" s="172"/>
      <c r="RRB6" s="172"/>
      <c r="RRC6" s="172"/>
      <c r="RRD6" s="172"/>
      <c r="RRE6" s="172"/>
      <c r="RRF6" s="172"/>
      <c r="RRG6" s="172"/>
      <c r="RRH6" s="172"/>
      <c r="RRI6" s="172"/>
      <c r="RRJ6" s="172"/>
      <c r="RRK6" s="172"/>
      <c r="RRL6" s="172"/>
      <c r="RRM6" s="172"/>
      <c r="RRN6" s="172"/>
      <c r="RRO6" s="172"/>
      <c r="RRP6" s="172"/>
      <c r="RRQ6" s="172"/>
      <c r="RRR6" s="172"/>
      <c r="RRS6" s="172"/>
      <c r="RRT6" s="172"/>
      <c r="RRU6" s="172"/>
      <c r="RRV6" s="172"/>
      <c r="RRW6" s="172"/>
      <c r="RRX6" s="172"/>
      <c r="RRY6" s="172"/>
      <c r="RRZ6" s="172"/>
      <c r="RSA6" s="172"/>
      <c r="RSB6" s="172"/>
      <c r="RSC6" s="172"/>
      <c r="RSD6" s="172"/>
      <c r="RSE6" s="172"/>
      <c r="RSF6" s="172"/>
      <c r="RSG6" s="172"/>
      <c r="RSH6" s="172"/>
      <c r="RSI6" s="172"/>
      <c r="RSJ6" s="172"/>
      <c r="RSK6" s="172"/>
      <c r="RSL6" s="172"/>
      <c r="RSM6" s="172"/>
      <c r="RSN6" s="172"/>
      <c r="RSO6" s="172"/>
      <c r="RSP6" s="172"/>
      <c r="RSQ6" s="172"/>
      <c r="RSR6" s="172"/>
      <c r="RSS6" s="172"/>
      <c r="RST6" s="172"/>
      <c r="RSU6" s="172"/>
      <c r="RSV6" s="172"/>
      <c r="RSW6" s="172"/>
      <c r="RSX6" s="172"/>
      <c r="RSY6" s="172"/>
      <c r="RSZ6" s="172"/>
      <c r="RTA6" s="172"/>
      <c r="RTB6" s="172"/>
      <c r="RTC6" s="172"/>
      <c r="RTD6" s="172"/>
      <c r="RTE6" s="172"/>
      <c r="RTF6" s="172"/>
      <c r="RTG6" s="172"/>
      <c r="RTH6" s="172"/>
      <c r="RTI6" s="172"/>
      <c r="RTJ6" s="172"/>
      <c r="RTK6" s="172"/>
      <c r="RTL6" s="172"/>
      <c r="RTM6" s="172"/>
      <c r="RTN6" s="172"/>
      <c r="RTO6" s="172"/>
      <c r="RTP6" s="172"/>
      <c r="RTQ6" s="172"/>
      <c r="RTR6" s="172"/>
      <c r="RTS6" s="172"/>
      <c r="RTT6" s="172"/>
      <c r="RTU6" s="172"/>
      <c r="RTV6" s="172"/>
      <c r="RTW6" s="172"/>
      <c r="RTX6" s="172"/>
      <c r="RTY6" s="172"/>
      <c r="RTZ6" s="172"/>
      <c r="RUA6" s="172"/>
      <c r="RUB6" s="172"/>
      <c r="RUC6" s="172"/>
      <c r="RUD6" s="172"/>
      <c r="RUE6" s="172"/>
      <c r="RUF6" s="172"/>
      <c r="RUG6" s="172"/>
      <c r="RUH6" s="172"/>
      <c r="RUI6" s="172"/>
      <c r="RUJ6" s="172"/>
      <c r="RUK6" s="172"/>
      <c r="RUL6" s="172"/>
      <c r="RUM6" s="172"/>
      <c r="RUN6" s="172"/>
      <c r="RUO6" s="172"/>
      <c r="RUP6" s="172"/>
      <c r="RUQ6" s="172"/>
      <c r="RUR6" s="172"/>
      <c r="RUS6" s="172"/>
      <c r="RUT6" s="172"/>
      <c r="RUU6" s="172"/>
      <c r="RUV6" s="172"/>
      <c r="RUW6" s="172"/>
      <c r="RUX6" s="172"/>
      <c r="RUY6" s="172"/>
      <c r="RUZ6" s="172"/>
      <c r="RVA6" s="172"/>
      <c r="RVB6" s="172"/>
      <c r="RVC6" s="172"/>
      <c r="RVD6" s="172"/>
      <c r="RVE6" s="172"/>
      <c r="RVF6" s="172"/>
      <c r="RVG6" s="172"/>
      <c r="RVH6" s="172"/>
      <c r="RVI6" s="172"/>
      <c r="RVJ6" s="172"/>
      <c r="RVK6" s="172"/>
      <c r="RVL6" s="172"/>
      <c r="RVM6" s="172"/>
      <c r="RVN6" s="172"/>
      <c r="RVO6" s="172"/>
      <c r="RVP6" s="172"/>
      <c r="RVQ6" s="172"/>
      <c r="RVR6" s="172"/>
      <c r="RVS6" s="172"/>
      <c r="RVT6" s="172"/>
      <c r="RVU6" s="172"/>
      <c r="RVV6" s="172"/>
      <c r="RVW6" s="172"/>
      <c r="RVX6" s="172"/>
      <c r="RVY6" s="172"/>
      <c r="RVZ6" s="172"/>
      <c r="RWA6" s="172"/>
      <c r="RWB6" s="172"/>
      <c r="RWC6" s="172"/>
      <c r="RWD6" s="172"/>
      <c r="RWE6" s="172"/>
      <c r="RWF6" s="172"/>
      <c r="RWG6" s="172"/>
      <c r="RWH6" s="172"/>
      <c r="RWI6" s="172"/>
      <c r="RWJ6" s="172"/>
      <c r="RWK6" s="172"/>
      <c r="RWL6" s="172"/>
      <c r="RWM6" s="172"/>
      <c r="RWN6" s="172"/>
      <c r="RWO6" s="172"/>
      <c r="RWP6" s="172"/>
      <c r="RWQ6" s="172"/>
      <c r="RWR6" s="172"/>
      <c r="RWS6" s="172"/>
      <c r="RWT6" s="172"/>
      <c r="RWU6" s="172"/>
      <c r="RWV6" s="172"/>
      <c r="RWW6" s="172"/>
      <c r="RWX6" s="172"/>
      <c r="RWY6" s="172"/>
      <c r="RWZ6" s="172"/>
      <c r="RXA6" s="172"/>
      <c r="RXB6" s="172"/>
      <c r="RXC6" s="172"/>
      <c r="RXD6" s="172"/>
      <c r="RXE6" s="172"/>
      <c r="RXF6" s="172"/>
      <c r="RXG6" s="172"/>
      <c r="RXH6" s="172"/>
      <c r="RXI6" s="172"/>
      <c r="RXJ6" s="172"/>
      <c r="RXK6" s="172"/>
      <c r="RXL6" s="172"/>
      <c r="RXM6" s="172"/>
      <c r="RXN6" s="172"/>
      <c r="RXO6" s="172"/>
      <c r="RXP6" s="172"/>
      <c r="RXQ6" s="172"/>
      <c r="RXR6" s="172"/>
      <c r="RXS6" s="172"/>
      <c r="RXT6" s="172"/>
      <c r="RXU6" s="172"/>
      <c r="RXV6" s="172"/>
      <c r="RXW6" s="172"/>
      <c r="RXX6" s="172"/>
      <c r="RXY6" s="172"/>
      <c r="RXZ6" s="172"/>
      <c r="RYA6" s="172"/>
      <c r="RYB6" s="172"/>
      <c r="RYC6" s="172"/>
      <c r="RYD6" s="172"/>
      <c r="RYE6" s="172"/>
      <c r="RYF6" s="172"/>
      <c r="RYG6" s="172"/>
      <c r="RYH6" s="172"/>
      <c r="RYI6" s="172"/>
      <c r="RYJ6" s="172"/>
      <c r="RYK6" s="172"/>
      <c r="RYL6" s="172"/>
      <c r="RYM6" s="172"/>
      <c r="RYN6" s="172"/>
      <c r="RYO6" s="172"/>
      <c r="RYP6" s="172"/>
      <c r="RYQ6" s="172"/>
      <c r="RYR6" s="172"/>
      <c r="RYS6" s="172"/>
      <c r="RYT6" s="172"/>
      <c r="RYU6" s="172"/>
      <c r="RYV6" s="172"/>
      <c r="RYW6" s="172"/>
      <c r="RYX6" s="172"/>
      <c r="RYY6" s="172"/>
      <c r="RYZ6" s="172"/>
      <c r="RZA6" s="172"/>
      <c r="RZB6" s="172"/>
      <c r="RZC6" s="172"/>
      <c r="RZD6" s="172"/>
      <c r="RZE6" s="172"/>
      <c r="RZF6" s="172"/>
      <c r="RZG6" s="172"/>
      <c r="RZH6" s="172"/>
      <c r="RZI6" s="172"/>
      <c r="RZJ6" s="172"/>
      <c r="RZK6" s="172"/>
      <c r="RZL6" s="172"/>
      <c r="RZM6" s="172"/>
      <c r="RZN6" s="172"/>
      <c r="RZO6" s="172"/>
      <c r="RZP6" s="172"/>
      <c r="RZQ6" s="172"/>
      <c r="RZR6" s="172"/>
      <c r="RZS6" s="172"/>
      <c r="RZT6" s="172"/>
      <c r="RZU6" s="172"/>
      <c r="RZV6" s="172"/>
      <c r="RZW6" s="172"/>
      <c r="RZX6" s="172"/>
      <c r="RZY6" s="172"/>
      <c r="RZZ6" s="172"/>
      <c r="SAA6" s="172"/>
      <c r="SAB6" s="172"/>
      <c r="SAC6" s="172"/>
      <c r="SAD6" s="172"/>
      <c r="SAE6" s="172"/>
      <c r="SAF6" s="172"/>
      <c r="SAG6" s="172"/>
      <c r="SAH6" s="172"/>
      <c r="SAI6" s="172"/>
      <c r="SAJ6" s="172"/>
      <c r="SAK6" s="172"/>
      <c r="SAL6" s="172"/>
      <c r="SAM6" s="172"/>
      <c r="SAN6" s="172"/>
      <c r="SAO6" s="172"/>
      <c r="SAP6" s="172"/>
      <c r="SAQ6" s="172"/>
      <c r="SAR6" s="172"/>
      <c r="SAS6" s="172"/>
      <c r="SAT6" s="172"/>
      <c r="SAU6" s="172"/>
      <c r="SAV6" s="172"/>
      <c r="SAW6" s="172"/>
      <c r="SAX6" s="172"/>
      <c r="SAY6" s="172"/>
      <c r="SAZ6" s="172"/>
      <c r="SBA6" s="172"/>
      <c r="SBB6" s="172"/>
      <c r="SBC6" s="172"/>
      <c r="SBD6" s="172"/>
      <c r="SBE6" s="172"/>
      <c r="SBF6" s="172"/>
      <c r="SBG6" s="172"/>
      <c r="SBH6" s="172"/>
      <c r="SBI6" s="172"/>
      <c r="SBJ6" s="172"/>
      <c r="SBK6" s="172"/>
      <c r="SBL6" s="172"/>
      <c r="SBM6" s="172"/>
      <c r="SBN6" s="172"/>
      <c r="SBO6" s="172"/>
      <c r="SBP6" s="172"/>
      <c r="SBQ6" s="172"/>
      <c r="SBR6" s="172"/>
      <c r="SBS6" s="172"/>
      <c r="SBT6" s="172"/>
      <c r="SBU6" s="172"/>
      <c r="SBV6" s="172"/>
      <c r="SBW6" s="172"/>
      <c r="SBX6" s="172"/>
      <c r="SBY6" s="172"/>
      <c r="SBZ6" s="172"/>
      <c r="SCA6" s="172"/>
      <c r="SCB6" s="172"/>
      <c r="SCC6" s="172"/>
      <c r="SCD6" s="172"/>
      <c r="SCE6" s="172"/>
      <c r="SCF6" s="172"/>
      <c r="SCG6" s="172"/>
      <c r="SCH6" s="172"/>
      <c r="SCI6" s="172"/>
      <c r="SCJ6" s="172"/>
      <c r="SCK6" s="172"/>
      <c r="SCL6" s="172"/>
      <c r="SCM6" s="172"/>
      <c r="SCN6" s="172"/>
      <c r="SCO6" s="172"/>
      <c r="SCP6" s="172"/>
      <c r="SCQ6" s="172"/>
      <c r="SCR6" s="172"/>
      <c r="SCS6" s="172"/>
      <c r="SCT6" s="172"/>
      <c r="SCU6" s="172"/>
      <c r="SCV6" s="172"/>
      <c r="SCW6" s="172"/>
      <c r="SCX6" s="172"/>
      <c r="SCY6" s="172"/>
      <c r="SCZ6" s="172"/>
      <c r="SDA6" s="172"/>
      <c r="SDB6" s="172"/>
      <c r="SDC6" s="172"/>
      <c r="SDD6" s="172"/>
      <c r="SDE6" s="172"/>
      <c r="SDF6" s="172"/>
      <c r="SDG6" s="172"/>
      <c r="SDH6" s="172"/>
      <c r="SDI6" s="172"/>
      <c r="SDJ6" s="172"/>
      <c r="SDK6" s="172"/>
      <c r="SDL6" s="172"/>
      <c r="SDM6" s="172"/>
      <c r="SDN6" s="172"/>
      <c r="SDO6" s="172"/>
      <c r="SDP6" s="172"/>
      <c r="SDQ6" s="172"/>
      <c r="SDR6" s="172"/>
      <c r="SDS6" s="172"/>
      <c r="SDT6" s="172"/>
      <c r="SDU6" s="172"/>
      <c r="SDV6" s="172"/>
      <c r="SDW6" s="172"/>
      <c r="SDX6" s="172"/>
      <c r="SDY6" s="172"/>
      <c r="SDZ6" s="172"/>
      <c r="SEA6" s="172"/>
      <c r="SEB6" s="172"/>
      <c r="SEC6" s="172"/>
      <c r="SED6" s="172"/>
      <c r="SEE6" s="172"/>
      <c r="SEF6" s="172"/>
      <c r="SEG6" s="172"/>
      <c r="SEH6" s="172"/>
      <c r="SEI6" s="172"/>
      <c r="SEJ6" s="172"/>
      <c r="SEK6" s="172"/>
      <c r="SEL6" s="172"/>
      <c r="SEM6" s="172"/>
      <c r="SEN6" s="172"/>
      <c r="SEO6" s="172"/>
      <c r="SEP6" s="172"/>
      <c r="SEQ6" s="172"/>
      <c r="SER6" s="172"/>
      <c r="SES6" s="172"/>
      <c r="SET6" s="172"/>
      <c r="SEU6" s="172"/>
      <c r="SEV6" s="172"/>
      <c r="SEW6" s="172"/>
      <c r="SEX6" s="172"/>
      <c r="SEY6" s="172"/>
      <c r="SEZ6" s="172"/>
      <c r="SFA6" s="172"/>
      <c r="SFB6" s="172"/>
      <c r="SFC6" s="172"/>
      <c r="SFD6" s="172"/>
      <c r="SFE6" s="172"/>
      <c r="SFF6" s="172"/>
      <c r="SFG6" s="172"/>
      <c r="SFH6" s="172"/>
      <c r="SFI6" s="172"/>
      <c r="SFJ6" s="172"/>
      <c r="SFK6" s="172"/>
      <c r="SFL6" s="172"/>
      <c r="SFM6" s="172"/>
      <c r="SFN6" s="172"/>
      <c r="SFO6" s="172"/>
      <c r="SFP6" s="172"/>
      <c r="SFQ6" s="172"/>
      <c r="SFR6" s="172"/>
      <c r="SFS6" s="172"/>
      <c r="SFT6" s="172"/>
      <c r="SFU6" s="172"/>
      <c r="SFV6" s="172"/>
      <c r="SFW6" s="172"/>
      <c r="SFX6" s="172"/>
      <c r="SFY6" s="172"/>
      <c r="SFZ6" s="172"/>
      <c r="SGA6" s="172"/>
      <c r="SGB6" s="172"/>
      <c r="SGC6" s="172"/>
      <c r="SGD6" s="172"/>
      <c r="SGE6" s="172"/>
      <c r="SGF6" s="172"/>
      <c r="SGG6" s="172"/>
      <c r="SGH6" s="172"/>
      <c r="SGI6" s="172"/>
      <c r="SGJ6" s="172"/>
      <c r="SGK6" s="172"/>
      <c r="SGL6" s="172"/>
      <c r="SGM6" s="172"/>
      <c r="SGN6" s="172"/>
      <c r="SGO6" s="172"/>
      <c r="SGP6" s="172"/>
      <c r="SGQ6" s="172"/>
      <c r="SGR6" s="172"/>
      <c r="SGS6" s="172"/>
      <c r="SGT6" s="172"/>
      <c r="SGU6" s="172"/>
      <c r="SGV6" s="172"/>
      <c r="SGW6" s="172"/>
      <c r="SGX6" s="172"/>
      <c r="SGY6" s="172"/>
      <c r="SGZ6" s="172"/>
      <c r="SHA6" s="172"/>
      <c r="SHB6" s="172"/>
      <c r="SHC6" s="172"/>
      <c r="SHD6" s="172"/>
      <c r="SHE6" s="172"/>
      <c r="SHF6" s="172"/>
      <c r="SHG6" s="172"/>
      <c r="SHH6" s="172"/>
      <c r="SHI6" s="172"/>
      <c r="SHJ6" s="172"/>
      <c r="SHK6" s="172"/>
      <c r="SHL6" s="172"/>
      <c r="SHM6" s="172"/>
      <c r="SHN6" s="172"/>
      <c r="SHO6" s="172"/>
      <c r="SHP6" s="172"/>
      <c r="SHQ6" s="172"/>
      <c r="SHR6" s="172"/>
      <c r="SHS6" s="172"/>
      <c r="SHT6" s="172"/>
      <c r="SHU6" s="172"/>
      <c r="SHV6" s="172"/>
      <c r="SHW6" s="172"/>
      <c r="SHX6" s="172"/>
      <c r="SHY6" s="172"/>
      <c r="SHZ6" s="172"/>
      <c r="SIA6" s="172"/>
      <c r="SIB6" s="172"/>
      <c r="SIC6" s="172"/>
      <c r="SID6" s="172"/>
      <c r="SIE6" s="172"/>
      <c r="SIF6" s="172"/>
      <c r="SIG6" s="172"/>
      <c r="SIH6" s="172"/>
      <c r="SII6" s="172"/>
      <c r="SIJ6" s="172"/>
      <c r="SIK6" s="172"/>
      <c r="SIL6" s="172"/>
      <c r="SIM6" s="172"/>
      <c r="SIN6" s="172"/>
      <c r="SIO6" s="172"/>
      <c r="SIP6" s="172"/>
      <c r="SIQ6" s="172"/>
      <c r="SIR6" s="172"/>
      <c r="SIS6" s="172"/>
      <c r="SIT6" s="172"/>
      <c r="SIU6" s="172"/>
      <c r="SIV6" s="172"/>
      <c r="SIW6" s="172"/>
      <c r="SIX6" s="172"/>
      <c r="SIY6" s="172"/>
      <c r="SIZ6" s="172"/>
      <c r="SJA6" s="172"/>
      <c r="SJB6" s="172"/>
      <c r="SJC6" s="172"/>
      <c r="SJD6" s="172"/>
      <c r="SJE6" s="172"/>
      <c r="SJF6" s="172"/>
      <c r="SJG6" s="172"/>
      <c r="SJH6" s="172"/>
      <c r="SJI6" s="172"/>
      <c r="SJJ6" s="172"/>
      <c r="SJK6" s="172"/>
      <c r="SJL6" s="172"/>
      <c r="SJM6" s="172"/>
      <c r="SJN6" s="172"/>
      <c r="SJO6" s="172"/>
      <c r="SJP6" s="172"/>
      <c r="SJQ6" s="172"/>
      <c r="SJR6" s="172"/>
      <c r="SJS6" s="172"/>
      <c r="SJT6" s="172"/>
      <c r="SJU6" s="172"/>
      <c r="SJV6" s="172"/>
      <c r="SJW6" s="172"/>
      <c r="SJX6" s="172"/>
      <c r="SJY6" s="172"/>
      <c r="SJZ6" s="172"/>
      <c r="SKA6" s="172"/>
      <c r="SKB6" s="172"/>
      <c r="SKC6" s="172"/>
      <c r="SKD6" s="172"/>
      <c r="SKE6" s="172"/>
      <c r="SKF6" s="172"/>
      <c r="SKG6" s="172"/>
      <c r="SKH6" s="172"/>
      <c r="SKI6" s="172"/>
      <c r="SKJ6" s="172"/>
      <c r="SKK6" s="172"/>
      <c r="SKL6" s="172"/>
      <c r="SKM6" s="172"/>
      <c r="SKN6" s="172"/>
      <c r="SKO6" s="172"/>
      <c r="SKP6" s="172"/>
      <c r="SKQ6" s="172"/>
      <c r="SKR6" s="172"/>
      <c r="SKS6" s="172"/>
      <c r="SKT6" s="172"/>
      <c r="SKU6" s="172"/>
      <c r="SKV6" s="172"/>
      <c r="SKW6" s="172"/>
      <c r="SKX6" s="172"/>
      <c r="SKY6" s="172"/>
      <c r="SKZ6" s="172"/>
      <c r="SLA6" s="172"/>
      <c r="SLB6" s="172"/>
      <c r="SLC6" s="172"/>
      <c r="SLD6" s="172"/>
      <c r="SLE6" s="172"/>
      <c r="SLF6" s="172"/>
      <c r="SLG6" s="172"/>
      <c r="SLH6" s="172"/>
      <c r="SLI6" s="172"/>
      <c r="SLJ6" s="172"/>
      <c r="SLK6" s="172"/>
      <c r="SLL6" s="172"/>
      <c r="SLM6" s="172"/>
      <c r="SLN6" s="172"/>
      <c r="SLO6" s="172"/>
      <c r="SLP6" s="172"/>
      <c r="SLQ6" s="172"/>
      <c r="SLR6" s="172"/>
      <c r="SLS6" s="172"/>
      <c r="SLT6" s="172"/>
      <c r="SLU6" s="172"/>
      <c r="SLV6" s="172"/>
      <c r="SLW6" s="172"/>
      <c r="SLX6" s="172"/>
      <c r="SLY6" s="172"/>
      <c r="SLZ6" s="172"/>
      <c r="SMA6" s="172"/>
      <c r="SMB6" s="172"/>
      <c r="SMC6" s="172"/>
      <c r="SMD6" s="172"/>
      <c r="SME6" s="172"/>
      <c r="SMF6" s="172"/>
      <c r="SMG6" s="172"/>
      <c r="SMH6" s="172"/>
      <c r="SMI6" s="172"/>
      <c r="SMJ6" s="172"/>
      <c r="SMK6" s="172"/>
      <c r="SML6" s="172"/>
      <c r="SMM6" s="172"/>
      <c r="SMN6" s="172"/>
      <c r="SMO6" s="172"/>
      <c r="SMP6" s="172"/>
      <c r="SMQ6" s="172"/>
      <c r="SMR6" s="172"/>
      <c r="SMS6" s="172"/>
      <c r="SMT6" s="172"/>
      <c r="SMU6" s="172"/>
      <c r="SMV6" s="172"/>
      <c r="SMW6" s="172"/>
      <c r="SMX6" s="172"/>
      <c r="SMY6" s="172"/>
      <c r="SMZ6" s="172"/>
      <c r="SNA6" s="172"/>
      <c r="SNB6" s="172"/>
      <c r="SNC6" s="172"/>
      <c r="SND6" s="172"/>
      <c r="SNE6" s="172"/>
      <c r="SNF6" s="172"/>
      <c r="SNG6" s="172"/>
      <c r="SNH6" s="172"/>
      <c r="SNI6" s="172"/>
      <c r="SNJ6" s="172"/>
      <c r="SNK6" s="172"/>
      <c r="SNL6" s="172"/>
      <c r="SNM6" s="172"/>
      <c r="SNN6" s="172"/>
      <c r="SNO6" s="172"/>
      <c r="SNP6" s="172"/>
      <c r="SNQ6" s="172"/>
      <c r="SNR6" s="172"/>
      <c r="SNS6" s="172"/>
      <c r="SNT6" s="172"/>
      <c r="SNU6" s="172"/>
      <c r="SNV6" s="172"/>
      <c r="SNW6" s="172"/>
      <c r="SNX6" s="172"/>
      <c r="SNY6" s="172"/>
      <c r="SNZ6" s="172"/>
      <c r="SOA6" s="172"/>
      <c r="SOB6" s="172"/>
      <c r="SOC6" s="172"/>
      <c r="SOD6" s="172"/>
      <c r="SOE6" s="172"/>
      <c r="SOF6" s="172"/>
      <c r="SOG6" s="172"/>
      <c r="SOH6" s="172"/>
      <c r="SOI6" s="172"/>
      <c r="SOJ6" s="172"/>
      <c r="SOK6" s="172"/>
      <c r="SOL6" s="172"/>
      <c r="SOM6" s="172"/>
      <c r="SON6" s="172"/>
      <c r="SOO6" s="172"/>
      <c r="SOP6" s="172"/>
      <c r="SOQ6" s="172"/>
      <c r="SOR6" s="172"/>
      <c r="SOS6" s="172"/>
      <c r="SOT6" s="172"/>
      <c r="SOU6" s="172"/>
      <c r="SOV6" s="172"/>
      <c r="SOW6" s="172"/>
      <c r="SOX6" s="172"/>
      <c r="SOY6" s="172"/>
      <c r="SOZ6" s="172"/>
      <c r="SPA6" s="172"/>
      <c r="SPB6" s="172"/>
      <c r="SPC6" s="172"/>
      <c r="SPD6" s="172"/>
      <c r="SPE6" s="172"/>
      <c r="SPF6" s="172"/>
      <c r="SPG6" s="172"/>
      <c r="SPH6" s="172"/>
      <c r="SPI6" s="172"/>
      <c r="SPJ6" s="172"/>
      <c r="SPK6" s="172"/>
      <c r="SPL6" s="172"/>
      <c r="SPM6" s="172"/>
      <c r="SPN6" s="172"/>
      <c r="SPO6" s="172"/>
      <c r="SPP6" s="172"/>
      <c r="SPQ6" s="172"/>
      <c r="SPR6" s="172"/>
      <c r="SPS6" s="172"/>
      <c r="SPT6" s="172"/>
      <c r="SPU6" s="172"/>
      <c r="SPV6" s="172"/>
      <c r="SPW6" s="172"/>
      <c r="SPX6" s="172"/>
      <c r="SPY6" s="172"/>
      <c r="SPZ6" s="172"/>
      <c r="SQA6" s="172"/>
      <c r="SQB6" s="172"/>
      <c r="SQC6" s="172"/>
      <c r="SQD6" s="172"/>
      <c r="SQE6" s="172"/>
      <c r="SQF6" s="172"/>
      <c r="SQG6" s="172"/>
      <c r="SQH6" s="172"/>
      <c r="SQI6" s="172"/>
      <c r="SQJ6" s="172"/>
      <c r="SQK6" s="172"/>
      <c r="SQL6" s="172"/>
      <c r="SQM6" s="172"/>
      <c r="SQN6" s="172"/>
      <c r="SQO6" s="172"/>
      <c r="SQP6" s="172"/>
      <c r="SQQ6" s="172"/>
      <c r="SQR6" s="172"/>
      <c r="SQS6" s="172"/>
      <c r="SQT6" s="172"/>
      <c r="SQU6" s="172"/>
      <c r="SQV6" s="172"/>
      <c r="SQW6" s="172"/>
      <c r="SQX6" s="172"/>
      <c r="SQY6" s="172"/>
      <c r="SQZ6" s="172"/>
      <c r="SRA6" s="172"/>
      <c r="SRB6" s="172"/>
      <c r="SRC6" s="172"/>
      <c r="SRD6" s="172"/>
      <c r="SRE6" s="172"/>
      <c r="SRF6" s="172"/>
      <c r="SRG6" s="172"/>
      <c r="SRH6" s="172"/>
      <c r="SRI6" s="172"/>
      <c r="SRJ6" s="172"/>
      <c r="SRK6" s="172"/>
      <c r="SRL6" s="172"/>
      <c r="SRM6" s="172"/>
      <c r="SRN6" s="172"/>
      <c r="SRO6" s="172"/>
      <c r="SRP6" s="172"/>
      <c r="SRQ6" s="172"/>
      <c r="SRR6" s="172"/>
      <c r="SRS6" s="172"/>
      <c r="SRT6" s="172"/>
      <c r="SRU6" s="172"/>
      <c r="SRV6" s="172"/>
      <c r="SRW6" s="172"/>
      <c r="SRX6" s="172"/>
      <c r="SRY6" s="172"/>
      <c r="SRZ6" s="172"/>
      <c r="SSA6" s="172"/>
      <c r="SSB6" s="172"/>
      <c r="SSC6" s="172"/>
      <c r="SSD6" s="172"/>
      <c r="SSE6" s="172"/>
      <c r="SSF6" s="172"/>
      <c r="SSG6" s="172"/>
      <c r="SSH6" s="172"/>
      <c r="SSI6" s="172"/>
      <c r="SSJ6" s="172"/>
      <c r="SSK6" s="172"/>
      <c r="SSL6" s="172"/>
      <c r="SSM6" s="172"/>
      <c r="SSN6" s="172"/>
      <c r="SSO6" s="172"/>
      <c r="SSP6" s="172"/>
      <c r="SSQ6" s="172"/>
      <c r="SSR6" s="172"/>
      <c r="SSS6" s="172"/>
      <c r="SST6" s="172"/>
      <c r="SSU6" s="172"/>
      <c r="SSV6" s="172"/>
      <c r="SSW6" s="172"/>
      <c r="SSX6" s="172"/>
      <c r="SSY6" s="172"/>
      <c r="SSZ6" s="172"/>
      <c r="STA6" s="172"/>
      <c r="STB6" s="172"/>
      <c r="STC6" s="172"/>
      <c r="STD6" s="172"/>
      <c r="STE6" s="172"/>
      <c r="STF6" s="172"/>
      <c r="STG6" s="172"/>
      <c r="STH6" s="172"/>
      <c r="STI6" s="172"/>
      <c r="STJ6" s="172"/>
      <c r="STK6" s="172"/>
      <c r="STL6" s="172"/>
      <c r="STM6" s="172"/>
      <c r="STN6" s="172"/>
      <c r="STO6" s="172"/>
      <c r="STP6" s="172"/>
      <c r="STQ6" s="172"/>
      <c r="STR6" s="172"/>
      <c r="STS6" s="172"/>
      <c r="STT6" s="172"/>
      <c r="STU6" s="172"/>
      <c r="STV6" s="172"/>
      <c r="STW6" s="172"/>
      <c r="STX6" s="172"/>
      <c r="STY6" s="172"/>
      <c r="STZ6" s="172"/>
      <c r="SUA6" s="172"/>
      <c r="SUB6" s="172"/>
      <c r="SUC6" s="172"/>
      <c r="SUD6" s="172"/>
      <c r="SUE6" s="172"/>
      <c r="SUF6" s="172"/>
      <c r="SUG6" s="172"/>
      <c r="SUH6" s="172"/>
      <c r="SUI6" s="172"/>
      <c r="SUJ6" s="172"/>
      <c r="SUK6" s="172"/>
      <c r="SUL6" s="172"/>
      <c r="SUM6" s="172"/>
      <c r="SUN6" s="172"/>
      <c r="SUO6" s="172"/>
      <c r="SUP6" s="172"/>
      <c r="SUQ6" s="172"/>
      <c r="SUR6" s="172"/>
      <c r="SUS6" s="172"/>
      <c r="SUT6" s="172"/>
      <c r="SUU6" s="172"/>
      <c r="SUV6" s="172"/>
      <c r="SUW6" s="172"/>
      <c r="SUX6" s="172"/>
      <c r="SUY6" s="172"/>
      <c r="SUZ6" s="172"/>
      <c r="SVA6" s="172"/>
      <c r="SVB6" s="172"/>
      <c r="SVC6" s="172"/>
      <c r="SVD6" s="172"/>
      <c r="SVE6" s="172"/>
      <c r="SVF6" s="172"/>
      <c r="SVG6" s="172"/>
      <c r="SVH6" s="172"/>
      <c r="SVI6" s="172"/>
      <c r="SVJ6" s="172"/>
      <c r="SVK6" s="172"/>
      <c r="SVL6" s="172"/>
      <c r="SVM6" s="172"/>
      <c r="SVN6" s="172"/>
      <c r="SVO6" s="172"/>
      <c r="SVP6" s="172"/>
      <c r="SVQ6" s="172"/>
      <c r="SVR6" s="172"/>
      <c r="SVS6" s="172"/>
      <c r="SVT6" s="172"/>
      <c r="SVU6" s="172"/>
      <c r="SVV6" s="172"/>
      <c r="SVW6" s="172"/>
      <c r="SVX6" s="172"/>
      <c r="SVY6" s="172"/>
      <c r="SVZ6" s="172"/>
      <c r="SWA6" s="172"/>
      <c r="SWB6" s="172"/>
      <c r="SWC6" s="172"/>
      <c r="SWD6" s="172"/>
      <c r="SWE6" s="172"/>
      <c r="SWF6" s="172"/>
      <c r="SWG6" s="172"/>
      <c r="SWH6" s="172"/>
      <c r="SWI6" s="172"/>
      <c r="SWJ6" s="172"/>
      <c r="SWK6" s="172"/>
      <c r="SWL6" s="172"/>
      <c r="SWM6" s="172"/>
      <c r="SWN6" s="172"/>
      <c r="SWO6" s="172"/>
      <c r="SWP6" s="172"/>
      <c r="SWQ6" s="172"/>
      <c r="SWR6" s="172"/>
      <c r="SWS6" s="172"/>
      <c r="SWT6" s="172"/>
      <c r="SWU6" s="172"/>
      <c r="SWV6" s="172"/>
      <c r="SWW6" s="172"/>
      <c r="SWX6" s="172"/>
      <c r="SWY6" s="172"/>
      <c r="SWZ6" s="172"/>
      <c r="SXA6" s="172"/>
      <c r="SXB6" s="172"/>
      <c r="SXC6" s="172"/>
      <c r="SXD6" s="172"/>
      <c r="SXE6" s="172"/>
      <c r="SXF6" s="172"/>
      <c r="SXG6" s="172"/>
      <c r="SXH6" s="172"/>
      <c r="SXI6" s="172"/>
      <c r="SXJ6" s="172"/>
      <c r="SXK6" s="172"/>
      <c r="SXL6" s="172"/>
      <c r="SXM6" s="172"/>
      <c r="SXN6" s="172"/>
      <c r="SXO6" s="172"/>
      <c r="SXP6" s="172"/>
      <c r="SXQ6" s="172"/>
      <c r="SXR6" s="172"/>
      <c r="SXS6" s="172"/>
      <c r="SXT6" s="172"/>
      <c r="SXU6" s="172"/>
      <c r="SXV6" s="172"/>
      <c r="SXW6" s="172"/>
      <c r="SXX6" s="172"/>
      <c r="SXY6" s="172"/>
      <c r="SXZ6" s="172"/>
      <c r="SYA6" s="172"/>
      <c r="SYB6" s="172"/>
      <c r="SYC6" s="172"/>
      <c r="SYD6" s="172"/>
      <c r="SYE6" s="172"/>
      <c r="SYF6" s="172"/>
      <c r="SYG6" s="172"/>
      <c r="SYH6" s="172"/>
      <c r="SYI6" s="172"/>
      <c r="SYJ6" s="172"/>
      <c r="SYK6" s="172"/>
      <c r="SYL6" s="172"/>
      <c r="SYM6" s="172"/>
      <c r="SYN6" s="172"/>
      <c r="SYO6" s="172"/>
      <c r="SYP6" s="172"/>
      <c r="SYQ6" s="172"/>
      <c r="SYR6" s="172"/>
      <c r="SYS6" s="172"/>
      <c r="SYT6" s="172"/>
      <c r="SYU6" s="172"/>
      <c r="SYV6" s="172"/>
      <c r="SYW6" s="172"/>
      <c r="SYX6" s="172"/>
      <c r="SYY6" s="172"/>
      <c r="SYZ6" s="172"/>
      <c r="SZA6" s="172"/>
      <c r="SZB6" s="172"/>
      <c r="SZC6" s="172"/>
      <c r="SZD6" s="172"/>
      <c r="SZE6" s="172"/>
      <c r="SZF6" s="172"/>
      <c r="SZG6" s="172"/>
      <c r="SZH6" s="172"/>
      <c r="SZI6" s="172"/>
      <c r="SZJ6" s="172"/>
      <c r="SZK6" s="172"/>
      <c r="SZL6" s="172"/>
      <c r="SZM6" s="172"/>
      <c r="SZN6" s="172"/>
      <c r="SZO6" s="172"/>
      <c r="SZP6" s="172"/>
      <c r="SZQ6" s="172"/>
      <c r="SZR6" s="172"/>
      <c r="SZS6" s="172"/>
      <c r="SZT6" s="172"/>
      <c r="SZU6" s="172"/>
      <c r="SZV6" s="172"/>
      <c r="SZW6" s="172"/>
      <c r="SZX6" s="172"/>
      <c r="SZY6" s="172"/>
      <c r="SZZ6" s="172"/>
      <c r="TAA6" s="172"/>
      <c r="TAB6" s="172"/>
      <c r="TAC6" s="172"/>
      <c r="TAD6" s="172"/>
      <c r="TAE6" s="172"/>
      <c r="TAF6" s="172"/>
      <c r="TAG6" s="172"/>
      <c r="TAH6" s="172"/>
      <c r="TAI6" s="172"/>
      <c r="TAJ6" s="172"/>
      <c r="TAK6" s="172"/>
      <c r="TAL6" s="172"/>
      <c r="TAM6" s="172"/>
      <c r="TAN6" s="172"/>
      <c r="TAO6" s="172"/>
      <c r="TAP6" s="172"/>
      <c r="TAQ6" s="172"/>
      <c r="TAR6" s="172"/>
      <c r="TAS6" s="172"/>
      <c r="TAT6" s="172"/>
      <c r="TAU6" s="172"/>
      <c r="TAV6" s="172"/>
      <c r="TAW6" s="172"/>
      <c r="TAX6" s="172"/>
      <c r="TAY6" s="172"/>
      <c r="TAZ6" s="172"/>
      <c r="TBA6" s="172"/>
      <c r="TBB6" s="172"/>
      <c r="TBC6" s="172"/>
      <c r="TBD6" s="172"/>
      <c r="TBE6" s="172"/>
      <c r="TBF6" s="172"/>
      <c r="TBG6" s="172"/>
      <c r="TBH6" s="172"/>
      <c r="TBI6" s="172"/>
      <c r="TBJ6" s="172"/>
      <c r="TBK6" s="172"/>
      <c r="TBL6" s="172"/>
      <c r="TBM6" s="172"/>
      <c r="TBN6" s="172"/>
      <c r="TBO6" s="172"/>
      <c r="TBP6" s="172"/>
      <c r="TBQ6" s="172"/>
      <c r="TBR6" s="172"/>
      <c r="TBS6" s="172"/>
      <c r="TBT6" s="172"/>
      <c r="TBU6" s="172"/>
      <c r="TBV6" s="172"/>
      <c r="TBW6" s="172"/>
      <c r="TBX6" s="172"/>
      <c r="TBY6" s="172"/>
      <c r="TBZ6" s="172"/>
      <c r="TCA6" s="172"/>
      <c r="TCB6" s="172"/>
      <c r="TCC6" s="172"/>
      <c r="TCD6" s="172"/>
      <c r="TCE6" s="172"/>
      <c r="TCF6" s="172"/>
      <c r="TCG6" s="172"/>
      <c r="TCH6" s="172"/>
      <c r="TCI6" s="172"/>
      <c r="TCJ6" s="172"/>
      <c r="TCK6" s="172"/>
      <c r="TCL6" s="172"/>
      <c r="TCM6" s="172"/>
      <c r="TCN6" s="172"/>
      <c r="TCO6" s="172"/>
      <c r="TCP6" s="172"/>
      <c r="TCQ6" s="172"/>
      <c r="TCR6" s="172"/>
      <c r="TCS6" s="172"/>
      <c r="TCT6" s="172"/>
      <c r="TCU6" s="172"/>
      <c r="TCV6" s="172"/>
      <c r="TCW6" s="172"/>
      <c r="TCX6" s="172"/>
      <c r="TCY6" s="172"/>
      <c r="TCZ6" s="172"/>
      <c r="TDA6" s="172"/>
      <c r="TDB6" s="172"/>
      <c r="TDC6" s="172"/>
      <c r="TDD6" s="172"/>
      <c r="TDE6" s="172"/>
      <c r="TDF6" s="172"/>
      <c r="TDG6" s="172"/>
      <c r="TDH6" s="172"/>
      <c r="TDI6" s="172"/>
      <c r="TDJ6" s="172"/>
      <c r="TDK6" s="172"/>
      <c r="TDL6" s="172"/>
      <c r="TDM6" s="172"/>
      <c r="TDN6" s="172"/>
      <c r="TDO6" s="172"/>
      <c r="TDP6" s="172"/>
      <c r="TDQ6" s="172"/>
      <c r="TDR6" s="172"/>
      <c r="TDS6" s="172"/>
      <c r="TDT6" s="172"/>
      <c r="TDU6" s="172"/>
      <c r="TDV6" s="172"/>
      <c r="TDW6" s="172"/>
      <c r="TDX6" s="172"/>
      <c r="TDY6" s="172"/>
      <c r="TDZ6" s="172"/>
      <c r="TEA6" s="172"/>
      <c r="TEB6" s="172"/>
      <c r="TEC6" s="172"/>
      <c r="TED6" s="172"/>
      <c r="TEE6" s="172"/>
      <c r="TEF6" s="172"/>
      <c r="TEG6" s="172"/>
      <c r="TEH6" s="172"/>
      <c r="TEI6" s="172"/>
      <c r="TEJ6" s="172"/>
      <c r="TEK6" s="172"/>
      <c r="TEL6" s="172"/>
      <c r="TEM6" s="172"/>
      <c r="TEN6" s="172"/>
      <c r="TEO6" s="172"/>
      <c r="TEP6" s="172"/>
      <c r="TEQ6" s="172"/>
      <c r="TER6" s="172"/>
      <c r="TES6" s="172"/>
      <c r="TET6" s="172"/>
      <c r="TEU6" s="172"/>
      <c r="TEV6" s="172"/>
      <c r="TEW6" s="172"/>
      <c r="TEX6" s="172"/>
      <c r="TEY6" s="172"/>
      <c r="TEZ6" s="172"/>
      <c r="TFA6" s="172"/>
      <c r="TFB6" s="172"/>
      <c r="TFC6" s="172"/>
      <c r="TFD6" s="172"/>
      <c r="TFE6" s="172"/>
      <c r="TFF6" s="172"/>
      <c r="TFG6" s="172"/>
      <c r="TFH6" s="172"/>
      <c r="TFI6" s="172"/>
      <c r="TFJ6" s="172"/>
      <c r="TFK6" s="172"/>
      <c r="TFL6" s="172"/>
      <c r="TFM6" s="172"/>
      <c r="TFN6" s="172"/>
      <c r="TFO6" s="172"/>
      <c r="TFP6" s="172"/>
      <c r="TFQ6" s="172"/>
      <c r="TFR6" s="172"/>
      <c r="TFS6" s="172"/>
      <c r="TFT6" s="172"/>
      <c r="TFU6" s="172"/>
      <c r="TFV6" s="172"/>
      <c r="TFW6" s="172"/>
      <c r="TFX6" s="172"/>
      <c r="TFY6" s="172"/>
      <c r="TFZ6" s="172"/>
      <c r="TGA6" s="172"/>
      <c r="TGB6" s="172"/>
      <c r="TGC6" s="172"/>
      <c r="TGD6" s="172"/>
      <c r="TGE6" s="172"/>
      <c r="TGF6" s="172"/>
      <c r="TGG6" s="172"/>
      <c r="TGH6" s="172"/>
      <c r="TGI6" s="172"/>
      <c r="TGJ6" s="172"/>
      <c r="TGK6" s="172"/>
      <c r="TGL6" s="172"/>
      <c r="TGM6" s="172"/>
      <c r="TGN6" s="172"/>
      <c r="TGO6" s="172"/>
      <c r="TGP6" s="172"/>
      <c r="TGQ6" s="172"/>
      <c r="TGR6" s="172"/>
      <c r="TGS6" s="172"/>
      <c r="TGT6" s="172"/>
      <c r="TGU6" s="172"/>
      <c r="TGV6" s="172"/>
      <c r="TGW6" s="172"/>
      <c r="TGX6" s="172"/>
      <c r="TGY6" s="172"/>
      <c r="TGZ6" s="172"/>
      <c r="THA6" s="172"/>
      <c r="THB6" s="172"/>
      <c r="THC6" s="172"/>
      <c r="THD6" s="172"/>
      <c r="THE6" s="172"/>
      <c r="THF6" s="172"/>
      <c r="THG6" s="172"/>
      <c r="THH6" s="172"/>
      <c r="THI6" s="172"/>
      <c r="THJ6" s="172"/>
      <c r="THK6" s="172"/>
      <c r="THL6" s="172"/>
      <c r="THM6" s="172"/>
      <c r="THN6" s="172"/>
      <c r="THO6" s="172"/>
      <c r="THP6" s="172"/>
      <c r="THQ6" s="172"/>
      <c r="THR6" s="172"/>
      <c r="THS6" s="172"/>
      <c r="THT6" s="172"/>
      <c r="THU6" s="172"/>
      <c r="THV6" s="172"/>
      <c r="THW6" s="172"/>
      <c r="THX6" s="172"/>
      <c r="THY6" s="172"/>
      <c r="THZ6" s="172"/>
      <c r="TIA6" s="172"/>
      <c r="TIB6" s="172"/>
      <c r="TIC6" s="172"/>
      <c r="TID6" s="172"/>
      <c r="TIE6" s="172"/>
      <c r="TIF6" s="172"/>
      <c r="TIG6" s="172"/>
      <c r="TIH6" s="172"/>
      <c r="TII6" s="172"/>
      <c r="TIJ6" s="172"/>
      <c r="TIK6" s="172"/>
      <c r="TIL6" s="172"/>
      <c r="TIM6" s="172"/>
      <c r="TIN6" s="172"/>
      <c r="TIO6" s="172"/>
      <c r="TIP6" s="172"/>
      <c r="TIQ6" s="172"/>
      <c r="TIR6" s="172"/>
      <c r="TIS6" s="172"/>
      <c r="TIT6" s="172"/>
      <c r="TIU6" s="172"/>
      <c r="TIV6" s="172"/>
      <c r="TIW6" s="172"/>
      <c r="TIX6" s="172"/>
      <c r="TIY6" s="172"/>
      <c r="TIZ6" s="172"/>
      <c r="TJA6" s="172"/>
      <c r="TJB6" s="172"/>
      <c r="TJC6" s="172"/>
      <c r="TJD6" s="172"/>
      <c r="TJE6" s="172"/>
      <c r="TJF6" s="172"/>
      <c r="TJG6" s="172"/>
      <c r="TJH6" s="172"/>
      <c r="TJI6" s="172"/>
      <c r="TJJ6" s="172"/>
      <c r="TJK6" s="172"/>
      <c r="TJL6" s="172"/>
      <c r="TJM6" s="172"/>
      <c r="TJN6" s="172"/>
      <c r="TJO6" s="172"/>
      <c r="TJP6" s="172"/>
      <c r="TJQ6" s="172"/>
      <c r="TJR6" s="172"/>
      <c r="TJS6" s="172"/>
      <c r="TJT6" s="172"/>
      <c r="TJU6" s="172"/>
      <c r="TJV6" s="172"/>
      <c r="TJW6" s="172"/>
      <c r="TJX6" s="172"/>
      <c r="TJY6" s="172"/>
      <c r="TJZ6" s="172"/>
      <c r="TKA6" s="172"/>
      <c r="TKB6" s="172"/>
      <c r="TKC6" s="172"/>
      <c r="TKD6" s="172"/>
      <c r="TKE6" s="172"/>
      <c r="TKF6" s="172"/>
      <c r="TKG6" s="172"/>
      <c r="TKH6" s="172"/>
      <c r="TKI6" s="172"/>
      <c r="TKJ6" s="172"/>
      <c r="TKK6" s="172"/>
      <c r="TKL6" s="172"/>
      <c r="TKM6" s="172"/>
      <c r="TKN6" s="172"/>
      <c r="TKO6" s="172"/>
      <c r="TKP6" s="172"/>
      <c r="TKQ6" s="172"/>
      <c r="TKR6" s="172"/>
      <c r="TKS6" s="172"/>
      <c r="TKT6" s="172"/>
      <c r="TKU6" s="172"/>
      <c r="TKV6" s="172"/>
      <c r="TKW6" s="172"/>
      <c r="TKX6" s="172"/>
      <c r="TKY6" s="172"/>
      <c r="TKZ6" s="172"/>
      <c r="TLA6" s="172"/>
      <c r="TLB6" s="172"/>
      <c r="TLC6" s="172"/>
      <c r="TLD6" s="172"/>
      <c r="TLE6" s="172"/>
      <c r="TLF6" s="172"/>
      <c r="TLG6" s="172"/>
      <c r="TLH6" s="172"/>
      <c r="TLI6" s="172"/>
      <c r="TLJ6" s="172"/>
      <c r="TLK6" s="172"/>
      <c r="TLL6" s="172"/>
      <c r="TLM6" s="172"/>
      <c r="TLN6" s="172"/>
      <c r="TLO6" s="172"/>
      <c r="TLP6" s="172"/>
      <c r="TLQ6" s="172"/>
      <c r="TLR6" s="172"/>
      <c r="TLS6" s="172"/>
      <c r="TLT6" s="172"/>
      <c r="TLU6" s="172"/>
      <c r="TLV6" s="172"/>
      <c r="TLW6" s="172"/>
      <c r="TLX6" s="172"/>
      <c r="TLY6" s="172"/>
      <c r="TLZ6" s="172"/>
      <c r="TMA6" s="172"/>
      <c r="TMB6" s="172"/>
      <c r="TMC6" s="172"/>
      <c r="TMD6" s="172"/>
      <c r="TME6" s="172"/>
      <c r="TMF6" s="172"/>
      <c r="TMG6" s="172"/>
      <c r="TMH6" s="172"/>
      <c r="TMI6" s="172"/>
      <c r="TMJ6" s="172"/>
      <c r="TMK6" s="172"/>
      <c r="TML6" s="172"/>
      <c r="TMM6" s="172"/>
      <c r="TMN6" s="172"/>
      <c r="TMO6" s="172"/>
      <c r="TMP6" s="172"/>
      <c r="TMQ6" s="172"/>
      <c r="TMR6" s="172"/>
      <c r="TMS6" s="172"/>
      <c r="TMT6" s="172"/>
      <c r="TMU6" s="172"/>
      <c r="TMV6" s="172"/>
      <c r="TMW6" s="172"/>
      <c r="TMX6" s="172"/>
      <c r="TMY6" s="172"/>
      <c r="TMZ6" s="172"/>
      <c r="TNA6" s="172"/>
      <c r="TNB6" s="172"/>
      <c r="TNC6" s="172"/>
      <c r="TND6" s="172"/>
      <c r="TNE6" s="172"/>
      <c r="TNF6" s="172"/>
      <c r="TNG6" s="172"/>
      <c r="TNH6" s="172"/>
      <c r="TNI6" s="172"/>
      <c r="TNJ6" s="172"/>
      <c r="TNK6" s="172"/>
      <c r="TNL6" s="172"/>
      <c r="TNM6" s="172"/>
      <c r="TNN6" s="172"/>
      <c r="TNO6" s="172"/>
      <c r="TNP6" s="172"/>
      <c r="TNQ6" s="172"/>
      <c r="TNR6" s="172"/>
      <c r="TNS6" s="172"/>
      <c r="TNT6" s="172"/>
      <c r="TNU6" s="172"/>
      <c r="TNV6" s="172"/>
      <c r="TNW6" s="172"/>
      <c r="TNX6" s="172"/>
      <c r="TNY6" s="172"/>
      <c r="TNZ6" s="172"/>
      <c r="TOA6" s="172"/>
      <c r="TOB6" s="172"/>
      <c r="TOC6" s="172"/>
      <c r="TOD6" s="172"/>
      <c r="TOE6" s="172"/>
      <c r="TOF6" s="172"/>
      <c r="TOG6" s="172"/>
      <c r="TOH6" s="172"/>
      <c r="TOI6" s="172"/>
      <c r="TOJ6" s="172"/>
      <c r="TOK6" s="172"/>
      <c r="TOL6" s="172"/>
      <c r="TOM6" s="172"/>
      <c r="TON6" s="172"/>
      <c r="TOO6" s="172"/>
      <c r="TOP6" s="172"/>
      <c r="TOQ6" s="172"/>
      <c r="TOR6" s="172"/>
      <c r="TOS6" s="172"/>
      <c r="TOT6" s="172"/>
      <c r="TOU6" s="172"/>
      <c r="TOV6" s="172"/>
      <c r="TOW6" s="172"/>
      <c r="TOX6" s="172"/>
      <c r="TOY6" s="172"/>
      <c r="TOZ6" s="172"/>
      <c r="TPA6" s="172"/>
      <c r="TPB6" s="172"/>
      <c r="TPC6" s="172"/>
      <c r="TPD6" s="172"/>
      <c r="TPE6" s="172"/>
      <c r="TPF6" s="172"/>
      <c r="TPG6" s="172"/>
      <c r="TPH6" s="172"/>
      <c r="TPI6" s="172"/>
      <c r="TPJ6" s="172"/>
      <c r="TPK6" s="172"/>
      <c r="TPL6" s="172"/>
      <c r="TPM6" s="172"/>
      <c r="TPN6" s="172"/>
      <c r="TPO6" s="172"/>
      <c r="TPP6" s="172"/>
      <c r="TPQ6" s="172"/>
      <c r="TPR6" s="172"/>
      <c r="TPS6" s="172"/>
      <c r="TPT6" s="172"/>
      <c r="TPU6" s="172"/>
      <c r="TPV6" s="172"/>
      <c r="TPW6" s="172"/>
      <c r="TPX6" s="172"/>
      <c r="TPY6" s="172"/>
      <c r="TPZ6" s="172"/>
      <c r="TQA6" s="172"/>
      <c r="TQB6" s="172"/>
      <c r="TQC6" s="172"/>
      <c r="TQD6" s="172"/>
      <c r="TQE6" s="172"/>
      <c r="TQF6" s="172"/>
      <c r="TQG6" s="172"/>
      <c r="TQH6" s="172"/>
      <c r="TQI6" s="172"/>
      <c r="TQJ6" s="172"/>
      <c r="TQK6" s="172"/>
      <c r="TQL6" s="172"/>
      <c r="TQM6" s="172"/>
      <c r="TQN6" s="172"/>
      <c r="TQO6" s="172"/>
      <c r="TQP6" s="172"/>
      <c r="TQQ6" s="172"/>
      <c r="TQR6" s="172"/>
      <c r="TQS6" s="172"/>
      <c r="TQT6" s="172"/>
      <c r="TQU6" s="172"/>
      <c r="TQV6" s="172"/>
      <c r="TQW6" s="172"/>
      <c r="TQX6" s="172"/>
      <c r="TQY6" s="172"/>
      <c r="TQZ6" s="172"/>
      <c r="TRA6" s="172"/>
      <c r="TRB6" s="172"/>
      <c r="TRC6" s="172"/>
      <c r="TRD6" s="172"/>
      <c r="TRE6" s="172"/>
      <c r="TRF6" s="172"/>
      <c r="TRG6" s="172"/>
      <c r="TRH6" s="172"/>
      <c r="TRI6" s="172"/>
      <c r="TRJ6" s="172"/>
      <c r="TRK6" s="172"/>
      <c r="TRL6" s="172"/>
      <c r="TRM6" s="172"/>
      <c r="TRN6" s="172"/>
      <c r="TRO6" s="172"/>
      <c r="TRP6" s="172"/>
      <c r="TRQ6" s="172"/>
      <c r="TRR6" s="172"/>
      <c r="TRS6" s="172"/>
      <c r="TRT6" s="172"/>
      <c r="TRU6" s="172"/>
      <c r="TRV6" s="172"/>
      <c r="TRW6" s="172"/>
      <c r="TRX6" s="172"/>
      <c r="TRY6" s="172"/>
      <c r="TRZ6" s="172"/>
      <c r="TSA6" s="172"/>
      <c r="TSB6" s="172"/>
      <c r="TSC6" s="172"/>
      <c r="TSD6" s="172"/>
      <c r="TSE6" s="172"/>
      <c r="TSF6" s="172"/>
      <c r="TSG6" s="172"/>
      <c r="TSH6" s="172"/>
      <c r="TSI6" s="172"/>
      <c r="TSJ6" s="172"/>
      <c r="TSK6" s="172"/>
      <c r="TSL6" s="172"/>
      <c r="TSM6" s="172"/>
      <c r="TSN6" s="172"/>
      <c r="TSO6" s="172"/>
      <c r="TSP6" s="172"/>
      <c r="TSQ6" s="172"/>
      <c r="TSR6" s="172"/>
      <c r="TSS6" s="172"/>
      <c r="TST6" s="172"/>
      <c r="TSU6" s="172"/>
      <c r="TSV6" s="172"/>
      <c r="TSW6" s="172"/>
      <c r="TSX6" s="172"/>
      <c r="TSY6" s="172"/>
      <c r="TSZ6" s="172"/>
      <c r="TTA6" s="172"/>
      <c r="TTB6" s="172"/>
      <c r="TTC6" s="172"/>
      <c r="TTD6" s="172"/>
      <c r="TTE6" s="172"/>
      <c r="TTF6" s="172"/>
      <c r="TTG6" s="172"/>
      <c r="TTH6" s="172"/>
      <c r="TTI6" s="172"/>
      <c r="TTJ6" s="172"/>
      <c r="TTK6" s="172"/>
      <c r="TTL6" s="172"/>
      <c r="TTM6" s="172"/>
      <c r="TTN6" s="172"/>
      <c r="TTO6" s="172"/>
      <c r="TTP6" s="172"/>
      <c r="TTQ6" s="172"/>
      <c r="TTR6" s="172"/>
      <c r="TTS6" s="172"/>
      <c r="TTT6" s="172"/>
      <c r="TTU6" s="172"/>
      <c r="TTV6" s="172"/>
      <c r="TTW6" s="172"/>
      <c r="TTX6" s="172"/>
      <c r="TTY6" s="172"/>
      <c r="TTZ6" s="172"/>
      <c r="TUA6" s="172"/>
      <c r="TUB6" s="172"/>
      <c r="TUC6" s="172"/>
      <c r="TUD6" s="172"/>
      <c r="TUE6" s="172"/>
      <c r="TUF6" s="172"/>
      <c r="TUG6" s="172"/>
      <c r="TUH6" s="172"/>
      <c r="TUI6" s="172"/>
      <c r="TUJ6" s="172"/>
      <c r="TUK6" s="172"/>
      <c r="TUL6" s="172"/>
      <c r="TUM6" s="172"/>
      <c r="TUN6" s="172"/>
      <c r="TUO6" s="172"/>
      <c r="TUP6" s="172"/>
      <c r="TUQ6" s="172"/>
      <c r="TUR6" s="172"/>
      <c r="TUS6" s="172"/>
      <c r="TUT6" s="172"/>
      <c r="TUU6" s="172"/>
      <c r="TUV6" s="172"/>
      <c r="TUW6" s="172"/>
      <c r="TUX6" s="172"/>
      <c r="TUY6" s="172"/>
      <c r="TUZ6" s="172"/>
      <c r="TVA6" s="172"/>
      <c r="TVB6" s="172"/>
      <c r="TVC6" s="172"/>
      <c r="TVD6" s="172"/>
      <c r="TVE6" s="172"/>
      <c r="TVF6" s="172"/>
      <c r="TVG6" s="172"/>
      <c r="TVH6" s="172"/>
      <c r="TVI6" s="172"/>
      <c r="TVJ6" s="172"/>
      <c r="TVK6" s="172"/>
      <c r="TVL6" s="172"/>
      <c r="TVM6" s="172"/>
      <c r="TVN6" s="172"/>
      <c r="TVO6" s="172"/>
      <c r="TVP6" s="172"/>
      <c r="TVQ6" s="172"/>
      <c r="TVR6" s="172"/>
      <c r="TVS6" s="172"/>
      <c r="TVT6" s="172"/>
      <c r="TVU6" s="172"/>
      <c r="TVV6" s="172"/>
      <c r="TVW6" s="172"/>
      <c r="TVX6" s="172"/>
      <c r="TVY6" s="172"/>
      <c r="TVZ6" s="172"/>
      <c r="TWA6" s="172"/>
      <c r="TWB6" s="172"/>
      <c r="TWC6" s="172"/>
      <c r="TWD6" s="172"/>
      <c r="TWE6" s="172"/>
      <c r="TWF6" s="172"/>
      <c r="TWG6" s="172"/>
      <c r="TWH6" s="172"/>
      <c r="TWI6" s="172"/>
      <c r="TWJ6" s="172"/>
      <c r="TWK6" s="172"/>
      <c r="TWL6" s="172"/>
      <c r="TWM6" s="172"/>
      <c r="TWN6" s="172"/>
      <c r="TWO6" s="172"/>
      <c r="TWP6" s="172"/>
      <c r="TWQ6" s="172"/>
      <c r="TWR6" s="172"/>
      <c r="TWS6" s="172"/>
      <c r="TWT6" s="172"/>
      <c r="TWU6" s="172"/>
      <c r="TWV6" s="172"/>
      <c r="TWW6" s="172"/>
      <c r="TWX6" s="172"/>
      <c r="TWY6" s="172"/>
      <c r="TWZ6" s="172"/>
      <c r="TXA6" s="172"/>
      <c r="TXB6" s="172"/>
      <c r="TXC6" s="172"/>
      <c r="TXD6" s="172"/>
      <c r="TXE6" s="172"/>
      <c r="TXF6" s="172"/>
      <c r="TXG6" s="172"/>
      <c r="TXH6" s="172"/>
      <c r="TXI6" s="172"/>
      <c r="TXJ6" s="172"/>
      <c r="TXK6" s="172"/>
      <c r="TXL6" s="172"/>
      <c r="TXM6" s="172"/>
      <c r="TXN6" s="172"/>
      <c r="TXO6" s="172"/>
      <c r="TXP6" s="172"/>
      <c r="TXQ6" s="172"/>
      <c r="TXR6" s="172"/>
      <c r="TXS6" s="172"/>
      <c r="TXT6" s="172"/>
      <c r="TXU6" s="172"/>
      <c r="TXV6" s="172"/>
      <c r="TXW6" s="172"/>
      <c r="TXX6" s="172"/>
      <c r="TXY6" s="172"/>
      <c r="TXZ6" s="172"/>
      <c r="TYA6" s="172"/>
      <c r="TYB6" s="172"/>
      <c r="TYC6" s="172"/>
      <c r="TYD6" s="172"/>
      <c r="TYE6" s="172"/>
      <c r="TYF6" s="172"/>
      <c r="TYG6" s="172"/>
      <c r="TYH6" s="172"/>
      <c r="TYI6" s="172"/>
      <c r="TYJ6" s="172"/>
      <c r="TYK6" s="172"/>
      <c r="TYL6" s="172"/>
      <c r="TYM6" s="172"/>
      <c r="TYN6" s="172"/>
      <c r="TYO6" s="172"/>
      <c r="TYP6" s="172"/>
      <c r="TYQ6" s="172"/>
      <c r="TYR6" s="172"/>
      <c r="TYS6" s="172"/>
      <c r="TYT6" s="172"/>
      <c r="TYU6" s="172"/>
      <c r="TYV6" s="172"/>
      <c r="TYW6" s="172"/>
      <c r="TYX6" s="172"/>
      <c r="TYY6" s="172"/>
      <c r="TYZ6" s="172"/>
      <c r="TZA6" s="172"/>
      <c r="TZB6" s="172"/>
      <c r="TZC6" s="172"/>
      <c r="TZD6" s="172"/>
      <c r="TZE6" s="172"/>
      <c r="TZF6" s="172"/>
      <c r="TZG6" s="172"/>
      <c r="TZH6" s="172"/>
      <c r="TZI6" s="172"/>
      <c r="TZJ6" s="172"/>
      <c r="TZK6" s="172"/>
      <c r="TZL6" s="172"/>
      <c r="TZM6" s="172"/>
      <c r="TZN6" s="172"/>
      <c r="TZO6" s="172"/>
      <c r="TZP6" s="172"/>
      <c r="TZQ6" s="172"/>
      <c r="TZR6" s="172"/>
      <c r="TZS6" s="172"/>
      <c r="TZT6" s="172"/>
      <c r="TZU6" s="172"/>
      <c r="TZV6" s="172"/>
      <c r="TZW6" s="172"/>
      <c r="TZX6" s="172"/>
      <c r="TZY6" s="172"/>
      <c r="TZZ6" s="172"/>
      <c r="UAA6" s="172"/>
      <c r="UAB6" s="172"/>
      <c r="UAC6" s="172"/>
      <c r="UAD6" s="172"/>
      <c r="UAE6" s="172"/>
      <c r="UAF6" s="172"/>
      <c r="UAG6" s="172"/>
      <c r="UAH6" s="172"/>
      <c r="UAI6" s="172"/>
      <c r="UAJ6" s="172"/>
      <c r="UAK6" s="172"/>
      <c r="UAL6" s="172"/>
      <c r="UAM6" s="172"/>
      <c r="UAN6" s="172"/>
      <c r="UAO6" s="172"/>
      <c r="UAP6" s="172"/>
      <c r="UAQ6" s="172"/>
      <c r="UAR6" s="172"/>
      <c r="UAS6" s="172"/>
      <c r="UAT6" s="172"/>
      <c r="UAU6" s="172"/>
      <c r="UAV6" s="172"/>
      <c r="UAW6" s="172"/>
      <c r="UAX6" s="172"/>
      <c r="UAY6" s="172"/>
      <c r="UAZ6" s="172"/>
      <c r="UBA6" s="172"/>
      <c r="UBB6" s="172"/>
      <c r="UBC6" s="172"/>
      <c r="UBD6" s="172"/>
      <c r="UBE6" s="172"/>
      <c r="UBF6" s="172"/>
      <c r="UBG6" s="172"/>
      <c r="UBH6" s="172"/>
      <c r="UBI6" s="172"/>
      <c r="UBJ6" s="172"/>
      <c r="UBK6" s="172"/>
      <c r="UBL6" s="172"/>
      <c r="UBM6" s="172"/>
      <c r="UBN6" s="172"/>
      <c r="UBO6" s="172"/>
      <c r="UBP6" s="172"/>
      <c r="UBQ6" s="172"/>
      <c r="UBR6" s="172"/>
      <c r="UBS6" s="172"/>
      <c r="UBT6" s="172"/>
      <c r="UBU6" s="172"/>
      <c r="UBV6" s="172"/>
      <c r="UBW6" s="172"/>
      <c r="UBX6" s="172"/>
      <c r="UBY6" s="172"/>
      <c r="UBZ6" s="172"/>
      <c r="UCA6" s="172"/>
      <c r="UCB6" s="172"/>
      <c r="UCC6" s="172"/>
      <c r="UCD6" s="172"/>
      <c r="UCE6" s="172"/>
      <c r="UCF6" s="172"/>
      <c r="UCG6" s="172"/>
      <c r="UCH6" s="172"/>
      <c r="UCI6" s="172"/>
      <c r="UCJ6" s="172"/>
      <c r="UCK6" s="172"/>
      <c r="UCL6" s="172"/>
      <c r="UCM6" s="172"/>
      <c r="UCN6" s="172"/>
      <c r="UCO6" s="172"/>
      <c r="UCP6" s="172"/>
      <c r="UCQ6" s="172"/>
      <c r="UCR6" s="172"/>
      <c r="UCS6" s="172"/>
      <c r="UCT6" s="172"/>
      <c r="UCU6" s="172"/>
      <c r="UCV6" s="172"/>
      <c r="UCW6" s="172"/>
      <c r="UCX6" s="172"/>
      <c r="UCY6" s="172"/>
      <c r="UCZ6" s="172"/>
      <c r="UDA6" s="172"/>
      <c r="UDB6" s="172"/>
      <c r="UDC6" s="172"/>
      <c r="UDD6" s="172"/>
      <c r="UDE6" s="172"/>
      <c r="UDF6" s="172"/>
      <c r="UDG6" s="172"/>
      <c r="UDH6" s="172"/>
      <c r="UDI6" s="172"/>
      <c r="UDJ6" s="172"/>
      <c r="UDK6" s="172"/>
      <c r="UDL6" s="172"/>
      <c r="UDM6" s="172"/>
      <c r="UDN6" s="172"/>
      <c r="UDO6" s="172"/>
      <c r="UDP6" s="172"/>
      <c r="UDQ6" s="172"/>
      <c r="UDR6" s="172"/>
      <c r="UDS6" s="172"/>
      <c r="UDT6" s="172"/>
      <c r="UDU6" s="172"/>
      <c r="UDV6" s="172"/>
      <c r="UDW6" s="172"/>
      <c r="UDX6" s="172"/>
      <c r="UDY6" s="172"/>
      <c r="UDZ6" s="172"/>
      <c r="UEA6" s="172"/>
      <c r="UEB6" s="172"/>
      <c r="UEC6" s="172"/>
      <c r="UED6" s="172"/>
      <c r="UEE6" s="172"/>
      <c r="UEF6" s="172"/>
      <c r="UEG6" s="172"/>
      <c r="UEH6" s="172"/>
      <c r="UEI6" s="172"/>
      <c r="UEJ6" s="172"/>
      <c r="UEK6" s="172"/>
      <c r="UEL6" s="172"/>
      <c r="UEM6" s="172"/>
      <c r="UEN6" s="172"/>
      <c r="UEO6" s="172"/>
      <c r="UEP6" s="172"/>
      <c r="UEQ6" s="172"/>
      <c r="UER6" s="172"/>
      <c r="UES6" s="172"/>
      <c r="UET6" s="172"/>
      <c r="UEU6" s="172"/>
      <c r="UEV6" s="172"/>
      <c r="UEW6" s="172"/>
      <c r="UEX6" s="172"/>
      <c r="UEY6" s="172"/>
      <c r="UEZ6" s="172"/>
      <c r="UFA6" s="172"/>
      <c r="UFB6" s="172"/>
      <c r="UFC6" s="172"/>
      <c r="UFD6" s="172"/>
      <c r="UFE6" s="172"/>
      <c r="UFF6" s="172"/>
      <c r="UFG6" s="172"/>
      <c r="UFH6" s="172"/>
      <c r="UFI6" s="172"/>
      <c r="UFJ6" s="172"/>
      <c r="UFK6" s="172"/>
      <c r="UFL6" s="172"/>
      <c r="UFM6" s="172"/>
      <c r="UFN6" s="172"/>
      <c r="UFO6" s="172"/>
      <c r="UFP6" s="172"/>
      <c r="UFQ6" s="172"/>
      <c r="UFR6" s="172"/>
      <c r="UFS6" s="172"/>
      <c r="UFT6" s="172"/>
      <c r="UFU6" s="172"/>
      <c r="UFV6" s="172"/>
      <c r="UFW6" s="172"/>
      <c r="UFX6" s="172"/>
      <c r="UFY6" s="172"/>
      <c r="UFZ6" s="172"/>
      <c r="UGA6" s="172"/>
      <c r="UGB6" s="172"/>
      <c r="UGC6" s="172"/>
      <c r="UGD6" s="172"/>
      <c r="UGE6" s="172"/>
      <c r="UGF6" s="172"/>
      <c r="UGG6" s="172"/>
      <c r="UGH6" s="172"/>
      <c r="UGI6" s="172"/>
      <c r="UGJ6" s="172"/>
      <c r="UGK6" s="172"/>
      <c r="UGL6" s="172"/>
      <c r="UGM6" s="172"/>
      <c r="UGN6" s="172"/>
      <c r="UGO6" s="172"/>
      <c r="UGP6" s="172"/>
      <c r="UGQ6" s="172"/>
      <c r="UGR6" s="172"/>
      <c r="UGS6" s="172"/>
      <c r="UGT6" s="172"/>
      <c r="UGU6" s="172"/>
      <c r="UGV6" s="172"/>
      <c r="UGW6" s="172"/>
      <c r="UGX6" s="172"/>
      <c r="UGY6" s="172"/>
      <c r="UGZ6" s="172"/>
      <c r="UHA6" s="172"/>
      <c r="UHB6" s="172"/>
      <c r="UHC6" s="172"/>
      <c r="UHD6" s="172"/>
      <c r="UHE6" s="172"/>
      <c r="UHF6" s="172"/>
      <c r="UHG6" s="172"/>
      <c r="UHH6" s="172"/>
      <c r="UHI6" s="172"/>
      <c r="UHJ6" s="172"/>
      <c r="UHK6" s="172"/>
      <c r="UHL6" s="172"/>
      <c r="UHM6" s="172"/>
      <c r="UHN6" s="172"/>
      <c r="UHO6" s="172"/>
      <c r="UHP6" s="172"/>
      <c r="UHQ6" s="172"/>
      <c r="UHR6" s="172"/>
      <c r="UHS6" s="172"/>
      <c r="UHT6" s="172"/>
      <c r="UHU6" s="172"/>
      <c r="UHV6" s="172"/>
      <c r="UHW6" s="172"/>
      <c r="UHX6" s="172"/>
      <c r="UHY6" s="172"/>
      <c r="UHZ6" s="172"/>
      <c r="UIA6" s="172"/>
      <c r="UIB6" s="172"/>
      <c r="UIC6" s="172"/>
      <c r="UID6" s="172"/>
      <c r="UIE6" s="172"/>
      <c r="UIF6" s="172"/>
      <c r="UIG6" s="172"/>
      <c r="UIH6" s="172"/>
      <c r="UII6" s="172"/>
      <c r="UIJ6" s="172"/>
      <c r="UIK6" s="172"/>
      <c r="UIL6" s="172"/>
      <c r="UIM6" s="172"/>
      <c r="UIN6" s="172"/>
      <c r="UIO6" s="172"/>
      <c r="UIP6" s="172"/>
      <c r="UIQ6" s="172"/>
      <c r="UIR6" s="172"/>
      <c r="UIS6" s="172"/>
      <c r="UIT6" s="172"/>
      <c r="UIU6" s="172"/>
      <c r="UIV6" s="172"/>
      <c r="UIW6" s="172"/>
      <c r="UIX6" s="172"/>
      <c r="UIY6" s="172"/>
      <c r="UIZ6" s="172"/>
      <c r="UJA6" s="172"/>
      <c r="UJB6" s="172"/>
      <c r="UJC6" s="172"/>
      <c r="UJD6" s="172"/>
      <c r="UJE6" s="172"/>
      <c r="UJF6" s="172"/>
      <c r="UJG6" s="172"/>
      <c r="UJH6" s="172"/>
      <c r="UJI6" s="172"/>
      <c r="UJJ6" s="172"/>
      <c r="UJK6" s="172"/>
      <c r="UJL6" s="172"/>
      <c r="UJM6" s="172"/>
      <c r="UJN6" s="172"/>
      <c r="UJO6" s="172"/>
      <c r="UJP6" s="172"/>
      <c r="UJQ6" s="172"/>
      <c r="UJR6" s="172"/>
      <c r="UJS6" s="172"/>
      <c r="UJT6" s="172"/>
      <c r="UJU6" s="172"/>
      <c r="UJV6" s="172"/>
      <c r="UJW6" s="172"/>
      <c r="UJX6" s="172"/>
      <c r="UJY6" s="172"/>
      <c r="UJZ6" s="172"/>
      <c r="UKA6" s="172"/>
      <c r="UKB6" s="172"/>
      <c r="UKC6" s="172"/>
      <c r="UKD6" s="172"/>
      <c r="UKE6" s="172"/>
      <c r="UKF6" s="172"/>
      <c r="UKG6" s="172"/>
      <c r="UKH6" s="172"/>
      <c r="UKI6" s="172"/>
      <c r="UKJ6" s="172"/>
      <c r="UKK6" s="172"/>
      <c r="UKL6" s="172"/>
      <c r="UKM6" s="172"/>
      <c r="UKN6" s="172"/>
      <c r="UKO6" s="172"/>
      <c r="UKP6" s="172"/>
      <c r="UKQ6" s="172"/>
      <c r="UKR6" s="172"/>
      <c r="UKS6" s="172"/>
      <c r="UKT6" s="172"/>
      <c r="UKU6" s="172"/>
      <c r="UKV6" s="172"/>
      <c r="UKW6" s="172"/>
      <c r="UKX6" s="172"/>
      <c r="UKY6" s="172"/>
      <c r="UKZ6" s="172"/>
      <c r="ULA6" s="172"/>
      <c r="ULB6" s="172"/>
      <c r="ULC6" s="172"/>
      <c r="ULD6" s="172"/>
      <c r="ULE6" s="172"/>
      <c r="ULF6" s="172"/>
      <c r="ULG6" s="172"/>
      <c r="ULH6" s="172"/>
      <c r="ULI6" s="172"/>
      <c r="ULJ6" s="172"/>
      <c r="ULK6" s="172"/>
      <c r="ULL6" s="172"/>
      <c r="ULM6" s="172"/>
      <c r="ULN6" s="172"/>
      <c r="ULO6" s="172"/>
      <c r="ULP6" s="172"/>
      <c r="ULQ6" s="172"/>
      <c r="ULR6" s="172"/>
      <c r="ULS6" s="172"/>
      <c r="ULT6" s="172"/>
      <c r="ULU6" s="172"/>
      <c r="ULV6" s="172"/>
      <c r="ULW6" s="172"/>
      <c r="ULX6" s="172"/>
      <c r="ULY6" s="172"/>
      <c r="ULZ6" s="172"/>
      <c r="UMA6" s="172"/>
      <c r="UMB6" s="172"/>
      <c r="UMC6" s="172"/>
      <c r="UMD6" s="172"/>
      <c r="UME6" s="172"/>
      <c r="UMF6" s="172"/>
      <c r="UMG6" s="172"/>
      <c r="UMH6" s="172"/>
      <c r="UMI6" s="172"/>
      <c r="UMJ6" s="172"/>
      <c r="UMK6" s="172"/>
      <c r="UML6" s="172"/>
      <c r="UMM6" s="172"/>
      <c r="UMN6" s="172"/>
      <c r="UMO6" s="172"/>
      <c r="UMP6" s="172"/>
      <c r="UMQ6" s="172"/>
      <c r="UMR6" s="172"/>
      <c r="UMS6" s="172"/>
      <c r="UMT6" s="172"/>
      <c r="UMU6" s="172"/>
      <c r="UMV6" s="172"/>
      <c r="UMW6" s="172"/>
      <c r="UMX6" s="172"/>
      <c r="UMY6" s="172"/>
      <c r="UMZ6" s="172"/>
      <c r="UNA6" s="172"/>
      <c r="UNB6" s="172"/>
      <c r="UNC6" s="172"/>
      <c r="UND6" s="172"/>
      <c r="UNE6" s="172"/>
      <c r="UNF6" s="172"/>
      <c r="UNG6" s="172"/>
      <c r="UNH6" s="172"/>
      <c r="UNI6" s="172"/>
      <c r="UNJ6" s="172"/>
      <c r="UNK6" s="172"/>
      <c r="UNL6" s="172"/>
      <c r="UNM6" s="172"/>
      <c r="UNN6" s="172"/>
      <c r="UNO6" s="172"/>
      <c r="UNP6" s="172"/>
      <c r="UNQ6" s="172"/>
      <c r="UNR6" s="172"/>
      <c r="UNS6" s="172"/>
      <c r="UNT6" s="172"/>
      <c r="UNU6" s="172"/>
      <c r="UNV6" s="172"/>
      <c r="UNW6" s="172"/>
      <c r="UNX6" s="172"/>
      <c r="UNY6" s="172"/>
      <c r="UNZ6" s="172"/>
      <c r="UOA6" s="172"/>
      <c r="UOB6" s="172"/>
      <c r="UOC6" s="172"/>
      <c r="UOD6" s="172"/>
      <c r="UOE6" s="172"/>
      <c r="UOF6" s="172"/>
      <c r="UOG6" s="172"/>
      <c r="UOH6" s="172"/>
      <c r="UOI6" s="172"/>
      <c r="UOJ6" s="172"/>
      <c r="UOK6" s="172"/>
      <c r="UOL6" s="172"/>
      <c r="UOM6" s="172"/>
      <c r="UON6" s="172"/>
      <c r="UOO6" s="172"/>
      <c r="UOP6" s="172"/>
      <c r="UOQ6" s="172"/>
      <c r="UOR6" s="172"/>
      <c r="UOS6" s="172"/>
      <c r="UOT6" s="172"/>
      <c r="UOU6" s="172"/>
      <c r="UOV6" s="172"/>
      <c r="UOW6" s="172"/>
      <c r="UOX6" s="172"/>
      <c r="UOY6" s="172"/>
      <c r="UOZ6" s="172"/>
      <c r="UPA6" s="172"/>
      <c r="UPB6" s="172"/>
      <c r="UPC6" s="172"/>
      <c r="UPD6" s="172"/>
      <c r="UPE6" s="172"/>
      <c r="UPF6" s="172"/>
      <c r="UPG6" s="172"/>
      <c r="UPH6" s="172"/>
      <c r="UPI6" s="172"/>
      <c r="UPJ6" s="172"/>
      <c r="UPK6" s="172"/>
      <c r="UPL6" s="172"/>
      <c r="UPM6" s="172"/>
      <c r="UPN6" s="172"/>
      <c r="UPO6" s="172"/>
      <c r="UPP6" s="172"/>
      <c r="UPQ6" s="172"/>
      <c r="UPR6" s="172"/>
      <c r="UPS6" s="172"/>
      <c r="UPT6" s="172"/>
      <c r="UPU6" s="172"/>
      <c r="UPV6" s="172"/>
      <c r="UPW6" s="172"/>
      <c r="UPX6" s="172"/>
      <c r="UPY6" s="172"/>
      <c r="UPZ6" s="172"/>
      <c r="UQA6" s="172"/>
      <c r="UQB6" s="172"/>
      <c r="UQC6" s="172"/>
      <c r="UQD6" s="172"/>
      <c r="UQE6" s="172"/>
      <c r="UQF6" s="172"/>
      <c r="UQG6" s="172"/>
      <c r="UQH6" s="172"/>
      <c r="UQI6" s="172"/>
      <c r="UQJ6" s="172"/>
      <c r="UQK6" s="172"/>
      <c r="UQL6" s="172"/>
      <c r="UQM6" s="172"/>
      <c r="UQN6" s="172"/>
      <c r="UQO6" s="172"/>
      <c r="UQP6" s="172"/>
      <c r="UQQ6" s="172"/>
      <c r="UQR6" s="172"/>
      <c r="UQS6" s="172"/>
      <c r="UQT6" s="172"/>
      <c r="UQU6" s="172"/>
      <c r="UQV6" s="172"/>
      <c r="UQW6" s="172"/>
      <c r="UQX6" s="172"/>
      <c r="UQY6" s="172"/>
      <c r="UQZ6" s="172"/>
      <c r="URA6" s="172"/>
      <c r="URB6" s="172"/>
      <c r="URC6" s="172"/>
      <c r="URD6" s="172"/>
      <c r="URE6" s="172"/>
      <c r="URF6" s="172"/>
      <c r="URG6" s="172"/>
      <c r="URH6" s="172"/>
      <c r="URI6" s="172"/>
      <c r="URJ6" s="172"/>
      <c r="URK6" s="172"/>
      <c r="URL6" s="172"/>
      <c r="URM6" s="172"/>
      <c r="URN6" s="172"/>
      <c r="URO6" s="172"/>
      <c r="URP6" s="172"/>
      <c r="URQ6" s="172"/>
      <c r="URR6" s="172"/>
      <c r="URS6" s="172"/>
      <c r="URT6" s="172"/>
      <c r="URU6" s="172"/>
      <c r="URV6" s="172"/>
      <c r="URW6" s="172"/>
      <c r="URX6" s="172"/>
      <c r="URY6" s="172"/>
      <c r="URZ6" s="172"/>
      <c r="USA6" s="172"/>
      <c r="USB6" s="172"/>
      <c r="USC6" s="172"/>
      <c r="USD6" s="172"/>
      <c r="USE6" s="172"/>
      <c r="USF6" s="172"/>
      <c r="USG6" s="172"/>
      <c r="USH6" s="172"/>
      <c r="USI6" s="172"/>
      <c r="USJ6" s="172"/>
      <c r="USK6" s="172"/>
      <c r="USL6" s="172"/>
      <c r="USM6" s="172"/>
      <c r="USN6" s="172"/>
      <c r="USO6" s="172"/>
      <c r="USP6" s="172"/>
      <c r="USQ6" s="172"/>
      <c r="USR6" s="172"/>
      <c r="USS6" s="172"/>
      <c r="UST6" s="172"/>
      <c r="USU6" s="172"/>
      <c r="USV6" s="172"/>
      <c r="USW6" s="172"/>
      <c r="USX6" s="172"/>
      <c r="USY6" s="172"/>
      <c r="USZ6" s="172"/>
      <c r="UTA6" s="172"/>
      <c r="UTB6" s="172"/>
      <c r="UTC6" s="172"/>
      <c r="UTD6" s="172"/>
      <c r="UTE6" s="172"/>
      <c r="UTF6" s="172"/>
      <c r="UTG6" s="172"/>
      <c r="UTH6" s="172"/>
      <c r="UTI6" s="172"/>
      <c r="UTJ6" s="172"/>
      <c r="UTK6" s="172"/>
      <c r="UTL6" s="172"/>
      <c r="UTM6" s="172"/>
      <c r="UTN6" s="172"/>
      <c r="UTO6" s="172"/>
      <c r="UTP6" s="172"/>
      <c r="UTQ6" s="172"/>
      <c r="UTR6" s="172"/>
      <c r="UTS6" s="172"/>
      <c r="UTT6" s="172"/>
      <c r="UTU6" s="172"/>
      <c r="UTV6" s="172"/>
      <c r="UTW6" s="172"/>
      <c r="UTX6" s="172"/>
      <c r="UTY6" s="172"/>
      <c r="UTZ6" s="172"/>
      <c r="UUA6" s="172"/>
      <c r="UUB6" s="172"/>
      <c r="UUC6" s="172"/>
      <c r="UUD6" s="172"/>
      <c r="UUE6" s="172"/>
      <c r="UUF6" s="172"/>
      <c r="UUG6" s="172"/>
      <c r="UUH6" s="172"/>
      <c r="UUI6" s="172"/>
      <c r="UUJ6" s="172"/>
      <c r="UUK6" s="172"/>
      <c r="UUL6" s="172"/>
      <c r="UUM6" s="172"/>
      <c r="UUN6" s="172"/>
      <c r="UUO6" s="172"/>
      <c r="UUP6" s="172"/>
      <c r="UUQ6" s="172"/>
      <c r="UUR6" s="172"/>
      <c r="UUS6" s="172"/>
      <c r="UUT6" s="172"/>
      <c r="UUU6" s="172"/>
      <c r="UUV6" s="172"/>
      <c r="UUW6" s="172"/>
      <c r="UUX6" s="172"/>
      <c r="UUY6" s="172"/>
      <c r="UUZ6" s="172"/>
      <c r="UVA6" s="172"/>
      <c r="UVB6" s="172"/>
      <c r="UVC6" s="172"/>
      <c r="UVD6" s="172"/>
      <c r="UVE6" s="172"/>
      <c r="UVF6" s="172"/>
      <c r="UVG6" s="172"/>
      <c r="UVH6" s="172"/>
      <c r="UVI6" s="172"/>
      <c r="UVJ6" s="172"/>
      <c r="UVK6" s="172"/>
      <c r="UVL6" s="172"/>
      <c r="UVM6" s="172"/>
      <c r="UVN6" s="172"/>
      <c r="UVO6" s="172"/>
      <c r="UVP6" s="172"/>
      <c r="UVQ6" s="172"/>
      <c r="UVR6" s="172"/>
      <c r="UVS6" s="172"/>
      <c r="UVT6" s="172"/>
      <c r="UVU6" s="172"/>
      <c r="UVV6" s="172"/>
      <c r="UVW6" s="172"/>
      <c r="UVX6" s="172"/>
      <c r="UVY6" s="172"/>
      <c r="UVZ6" s="172"/>
      <c r="UWA6" s="172"/>
      <c r="UWB6" s="172"/>
      <c r="UWC6" s="172"/>
      <c r="UWD6" s="172"/>
      <c r="UWE6" s="172"/>
      <c r="UWF6" s="172"/>
      <c r="UWG6" s="172"/>
      <c r="UWH6" s="172"/>
      <c r="UWI6" s="172"/>
      <c r="UWJ6" s="172"/>
      <c r="UWK6" s="172"/>
      <c r="UWL6" s="172"/>
      <c r="UWM6" s="172"/>
      <c r="UWN6" s="172"/>
      <c r="UWO6" s="172"/>
      <c r="UWP6" s="172"/>
      <c r="UWQ6" s="172"/>
      <c r="UWR6" s="172"/>
      <c r="UWS6" s="172"/>
      <c r="UWT6" s="172"/>
      <c r="UWU6" s="172"/>
      <c r="UWV6" s="172"/>
      <c r="UWW6" s="172"/>
      <c r="UWX6" s="172"/>
      <c r="UWY6" s="172"/>
      <c r="UWZ6" s="172"/>
      <c r="UXA6" s="172"/>
      <c r="UXB6" s="172"/>
      <c r="UXC6" s="172"/>
      <c r="UXD6" s="172"/>
      <c r="UXE6" s="172"/>
      <c r="UXF6" s="172"/>
      <c r="UXG6" s="172"/>
      <c r="UXH6" s="172"/>
      <c r="UXI6" s="172"/>
      <c r="UXJ6" s="172"/>
      <c r="UXK6" s="172"/>
      <c r="UXL6" s="172"/>
      <c r="UXM6" s="172"/>
      <c r="UXN6" s="172"/>
      <c r="UXO6" s="172"/>
      <c r="UXP6" s="172"/>
      <c r="UXQ6" s="172"/>
      <c r="UXR6" s="172"/>
      <c r="UXS6" s="172"/>
      <c r="UXT6" s="172"/>
      <c r="UXU6" s="172"/>
      <c r="UXV6" s="172"/>
      <c r="UXW6" s="172"/>
      <c r="UXX6" s="172"/>
      <c r="UXY6" s="172"/>
      <c r="UXZ6" s="172"/>
      <c r="UYA6" s="172"/>
      <c r="UYB6" s="172"/>
      <c r="UYC6" s="172"/>
      <c r="UYD6" s="172"/>
      <c r="UYE6" s="172"/>
      <c r="UYF6" s="172"/>
      <c r="UYG6" s="172"/>
      <c r="UYH6" s="172"/>
      <c r="UYI6" s="172"/>
      <c r="UYJ6" s="172"/>
      <c r="UYK6" s="172"/>
      <c r="UYL6" s="172"/>
      <c r="UYM6" s="172"/>
      <c r="UYN6" s="172"/>
      <c r="UYO6" s="172"/>
      <c r="UYP6" s="172"/>
      <c r="UYQ6" s="172"/>
      <c r="UYR6" s="172"/>
      <c r="UYS6" s="172"/>
      <c r="UYT6" s="172"/>
      <c r="UYU6" s="172"/>
      <c r="UYV6" s="172"/>
      <c r="UYW6" s="172"/>
      <c r="UYX6" s="172"/>
      <c r="UYY6" s="172"/>
      <c r="UYZ6" s="172"/>
      <c r="UZA6" s="172"/>
      <c r="UZB6" s="172"/>
      <c r="UZC6" s="172"/>
      <c r="UZD6" s="172"/>
      <c r="UZE6" s="172"/>
      <c r="UZF6" s="172"/>
      <c r="UZG6" s="172"/>
      <c r="UZH6" s="172"/>
      <c r="UZI6" s="172"/>
      <c r="UZJ6" s="172"/>
      <c r="UZK6" s="172"/>
      <c r="UZL6" s="172"/>
      <c r="UZM6" s="172"/>
      <c r="UZN6" s="172"/>
      <c r="UZO6" s="172"/>
      <c r="UZP6" s="172"/>
      <c r="UZQ6" s="172"/>
      <c r="UZR6" s="172"/>
      <c r="UZS6" s="172"/>
      <c r="UZT6" s="172"/>
      <c r="UZU6" s="172"/>
      <c r="UZV6" s="172"/>
      <c r="UZW6" s="172"/>
      <c r="UZX6" s="172"/>
      <c r="UZY6" s="172"/>
      <c r="UZZ6" s="172"/>
      <c r="VAA6" s="172"/>
      <c r="VAB6" s="172"/>
      <c r="VAC6" s="172"/>
      <c r="VAD6" s="172"/>
      <c r="VAE6" s="172"/>
      <c r="VAF6" s="172"/>
      <c r="VAG6" s="172"/>
      <c r="VAH6" s="172"/>
      <c r="VAI6" s="172"/>
      <c r="VAJ6" s="172"/>
      <c r="VAK6" s="172"/>
      <c r="VAL6" s="172"/>
      <c r="VAM6" s="172"/>
      <c r="VAN6" s="172"/>
      <c r="VAO6" s="172"/>
      <c r="VAP6" s="172"/>
      <c r="VAQ6" s="172"/>
      <c r="VAR6" s="172"/>
      <c r="VAS6" s="172"/>
      <c r="VAT6" s="172"/>
      <c r="VAU6" s="172"/>
      <c r="VAV6" s="172"/>
      <c r="VAW6" s="172"/>
      <c r="VAX6" s="172"/>
      <c r="VAY6" s="172"/>
      <c r="VAZ6" s="172"/>
      <c r="VBA6" s="172"/>
      <c r="VBB6" s="172"/>
      <c r="VBC6" s="172"/>
      <c r="VBD6" s="172"/>
      <c r="VBE6" s="172"/>
      <c r="VBF6" s="172"/>
      <c r="VBG6" s="172"/>
      <c r="VBH6" s="172"/>
      <c r="VBI6" s="172"/>
      <c r="VBJ6" s="172"/>
      <c r="VBK6" s="172"/>
      <c r="VBL6" s="172"/>
      <c r="VBM6" s="172"/>
      <c r="VBN6" s="172"/>
      <c r="VBO6" s="172"/>
      <c r="VBP6" s="172"/>
      <c r="VBQ6" s="172"/>
      <c r="VBR6" s="172"/>
      <c r="VBS6" s="172"/>
      <c r="VBT6" s="172"/>
      <c r="VBU6" s="172"/>
      <c r="VBV6" s="172"/>
      <c r="VBW6" s="172"/>
      <c r="VBX6" s="172"/>
      <c r="VBY6" s="172"/>
      <c r="VBZ6" s="172"/>
      <c r="VCA6" s="172"/>
      <c r="VCB6" s="172"/>
      <c r="VCC6" s="172"/>
      <c r="VCD6" s="172"/>
      <c r="VCE6" s="172"/>
      <c r="VCF6" s="172"/>
      <c r="VCG6" s="172"/>
      <c r="VCH6" s="172"/>
      <c r="VCI6" s="172"/>
      <c r="VCJ6" s="172"/>
      <c r="VCK6" s="172"/>
      <c r="VCL6" s="172"/>
      <c r="VCM6" s="172"/>
      <c r="VCN6" s="172"/>
      <c r="VCO6" s="172"/>
      <c r="VCP6" s="172"/>
      <c r="VCQ6" s="172"/>
      <c r="VCR6" s="172"/>
      <c r="VCS6" s="172"/>
      <c r="VCT6" s="172"/>
      <c r="VCU6" s="172"/>
      <c r="VCV6" s="172"/>
      <c r="VCW6" s="172"/>
      <c r="VCX6" s="172"/>
      <c r="VCY6" s="172"/>
      <c r="VCZ6" s="172"/>
      <c r="VDA6" s="172"/>
      <c r="VDB6" s="172"/>
      <c r="VDC6" s="172"/>
      <c r="VDD6" s="172"/>
      <c r="VDE6" s="172"/>
      <c r="VDF6" s="172"/>
      <c r="VDG6" s="172"/>
      <c r="VDH6" s="172"/>
      <c r="VDI6" s="172"/>
      <c r="VDJ6" s="172"/>
      <c r="VDK6" s="172"/>
      <c r="VDL6" s="172"/>
      <c r="VDM6" s="172"/>
      <c r="VDN6" s="172"/>
      <c r="VDO6" s="172"/>
      <c r="VDP6" s="172"/>
      <c r="VDQ6" s="172"/>
      <c r="VDR6" s="172"/>
      <c r="VDS6" s="172"/>
      <c r="VDT6" s="172"/>
      <c r="VDU6" s="172"/>
      <c r="VDV6" s="172"/>
      <c r="VDW6" s="172"/>
      <c r="VDX6" s="172"/>
      <c r="VDY6" s="172"/>
      <c r="VDZ6" s="172"/>
      <c r="VEA6" s="172"/>
      <c r="VEB6" s="172"/>
      <c r="VEC6" s="172"/>
      <c r="VED6" s="172"/>
      <c r="VEE6" s="172"/>
      <c r="VEF6" s="172"/>
      <c r="VEG6" s="172"/>
      <c r="VEH6" s="172"/>
      <c r="VEI6" s="172"/>
      <c r="VEJ6" s="172"/>
      <c r="VEK6" s="172"/>
      <c r="VEL6" s="172"/>
      <c r="VEM6" s="172"/>
      <c r="VEN6" s="172"/>
      <c r="VEO6" s="172"/>
      <c r="VEP6" s="172"/>
      <c r="VEQ6" s="172"/>
      <c r="VER6" s="172"/>
      <c r="VES6" s="172"/>
      <c r="VET6" s="172"/>
      <c r="VEU6" s="172"/>
      <c r="VEV6" s="172"/>
      <c r="VEW6" s="172"/>
      <c r="VEX6" s="172"/>
      <c r="VEY6" s="172"/>
      <c r="VEZ6" s="172"/>
      <c r="VFA6" s="172"/>
      <c r="VFB6" s="172"/>
      <c r="VFC6" s="172"/>
      <c r="VFD6" s="172"/>
      <c r="VFE6" s="172"/>
      <c r="VFF6" s="172"/>
      <c r="VFG6" s="172"/>
      <c r="VFH6" s="172"/>
      <c r="VFI6" s="172"/>
      <c r="VFJ6" s="172"/>
      <c r="VFK6" s="172"/>
      <c r="VFL6" s="172"/>
      <c r="VFM6" s="172"/>
      <c r="VFN6" s="172"/>
      <c r="VFO6" s="172"/>
      <c r="VFP6" s="172"/>
      <c r="VFQ6" s="172"/>
      <c r="VFR6" s="172"/>
      <c r="VFS6" s="172"/>
      <c r="VFT6" s="172"/>
      <c r="VFU6" s="172"/>
      <c r="VFV6" s="172"/>
      <c r="VFW6" s="172"/>
      <c r="VFX6" s="172"/>
      <c r="VFY6" s="172"/>
      <c r="VFZ6" s="172"/>
      <c r="VGA6" s="172"/>
      <c r="VGB6" s="172"/>
      <c r="VGC6" s="172"/>
      <c r="VGD6" s="172"/>
      <c r="VGE6" s="172"/>
      <c r="VGF6" s="172"/>
      <c r="VGG6" s="172"/>
      <c r="VGH6" s="172"/>
      <c r="VGI6" s="172"/>
      <c r="VGJ6" s="172"/>
      <c r="VGK6" s="172"/>
      <c r="VGL6" s="172"/>
      <c r="VGM6" s="172"/>
      <c r="VGN6" s="172"/>
      <c r="VGO6" s="172"/>
      <c r="VGP6" s="172"/>
      <c r="VGQ6" s="172"/>
      <c r="VGR6" s="172"/>
      <c r="VGS6" s="172"/>
      <c r="VGT6" s="172"/>
      <c r="VGU6" s="172"/>
      <c r="VGV6" s="172"/>
      <c r="VGW6" s="172"/>
      <c r="VGX6" s="172"/>
      <c r="VGY6" s="172"/>
      <c r="VGZ6" s="172"/>
      <c r="VHA6" s="172"/>
      <c r="VHB6" s="172"/>
      <c r="VHC6" s="172"/>
      <c r="VHD6" s="172"/>
      <c r="VHE6" s="172"/>
      <c r="VHF6" s="172"/>
      <c r="VHG6" s="172"/>
      <c r="VHH6" s="172"/>
      <c r="VHI6" s="172"/>
      <c r="VHJ6" s="172"/>
      <c r="VHK6" s="172"/>
      <c r="VHL6" s="172"/>
      <c r="VHM6" s="172"/>
      <c r="VHN6" s="172"/>
      <c r="VHO6" s="172"/>
      <c r="VHP6" s="172"/>
      <c r="VHQ6" s="172"/>
      <c r="VHR6" s="172"/>
      <c r="VHS6" s="172"/>
      <c r="VHT6" s="172"/>
      <c r="VHU6" s="172"/>
      <c r="VHV6" s="172"/>
      <c r="VHW6" s="172"/>
      <c r="VHX6" s="172"/>
      <c r="VHY6" s="172"/>
      <c r="VHZ6" s="172"/>
      <c r="VIA6" s="172"/>
      <c r="VIB6" s="172"/>
      <c r="VIC6" s="172"/>
      <c r="VID6" s="172"/>
      <c r="VIE6" s="172"/>
      <c r="VIF6" s="172"/>
      <c r="VIG6" s="172"/>
      <c r="VIH6" s="172"/>
      <c r="VII6" s="172"/>
      <c r="VIJ6" s="172"/>
      <c r="VIK6" s="172"/>
      <c r="VIL6" s="172"/>
      <c r="VIM6" s="172"/>
      <c r="VIN6" s="172"/>
      <c r="VIO6" s="172"/>
      <c r="VIP6" s="172"/>
      <c r="VIQ6" s="172"/>
      <c r="VIR6" s="172"/>
      <c r="VIS6" s="172"/>
      <c r="VIT6" s="172"/>
      <c r="VIU6" s="172"/>
      <c r="VIV6" s="172"/>
      <c r="VIW6" s="172"/>
      <c r="VIX6" s="172"/>
      <c r="VIY6" s="172"/>
      <c r="VIZ6" s="172"/>
      <c r="VJA6" s="172"/>
      <c r="VJB6" s="172"/>
      <c r="VJC6" s="172"/>
      <c r="VJD6" s="172"/>
      <c r="VJE6" s="172"/>
      <c r="VJF6" s="172"/>
      <c r="VJG6" s="172"/>
      <c r="VJH6" s="172"/>
      <c r="VJI6" s="172"/>
      <c r="VJJ6" s="172"/>
      <c r="VJK6" s="172"/>
      <c r="VJL6" s="172"/>
      <c r="VJM6" s="172"/>
      <c r="VJN6" s="172"/>
      <c r="VJO6" s="172"/>
      <c r="VJP6" s="172"/>
      <c r="VJQ6" s="172"/>
      <c r="VJR6" s="172"/>
      <c r="VJS6" s="172"/>
      <c r="VJT6" s="172"/>
      <c r="VJU6" s="172"/>
      <c r="VJV6" s="172"/>
      <c r="VJW6" s="172"/>
      <c r="VJX6" s="172"/>
      <c r="VJY6" s="172"/>
      <c r="VJZ6" s="172"/>
      <c r="VKA6" s="172"/>
      <c r="VKB6" s="172"/>
      <c r="VKC6" s="172"/>
      <c r="VKD6" s="172"/>
      <c r="VKE6" s="172"/>
      <c r="VKF6" s="172"/>
      <c r="VKG6" s="172"/>
      <c r="VKH6" s="172"/>
      <c r="VKI6" s="172"/>
      <c r="VKJ6" s="172"/>
      <c r="VKK6" s="172"/>
      <c r="VKL6" s="172"/>
      <c r="VKM6" s="172"/>
      <c r="VKN6" s="172"/>
      <c r="VKO6" s="172"/>
      <c r="VKP6" s="172"/>
      <c r="VKQ6" s="172"/>
      <c r="VKR6" s="172"/>
      <c r="VKS6" s="172"/>
      <c r="VKT6" s="172"/>
      <c r="VKU6" s="172"/>
      <c r="VKV6" s="172"/>
      <c r="VKW6" s="172"/>
      <c r="VKX6" s="172"/>
      <c r="VKY6" s="172"/>
      <c r="VKZ6" s="172"/>
      <c r="VLA6" s="172"/>
      <c r="VLB6" s="172"/>
      <c r="VLC6" s="172"/>
      <c r="VLD6" s="172"/>
      <c r="VLE6" s="172"/>
      <c r="VLF6" s="172"/>
      <c r="VLG6" s="172"/>
      <c r="VLH6" s="172"/>
      <c r="VLI6" s="172"/>
      <c r="VLJ6" s="172"/>
      <c r="VLK6" s="172"/>
      <c r="VLL6" s="172"/>
      <c r="VLM6" s="172"/>
      <c r="VLN6" s="172"/>
      <c r="VLO6" s="172"/>
      <c r="VLP6" s="172"/>
      <c r="VLQ6" s="172"/>
      <c r="VLR6" s="172"/>
      <c r="VLS6" s="172"/>
      <c r="VLT6" s="172"/>
      <c r="VLU6" s="172"/>
      <c r="VLV6" s="172"/>
      <c r="VLW6" s="172"/>
      <c r="VLX6" s="172"/>
      <c r="VLY6" s="172"/>
      <c r="VLZ6" s="172"/>
      <c r="VMA6" s="172"/>
      <c r="VMB6" s="172"/>
      <c r="VMC6" s="172"/>
      <c r="VMD6" s="172"/>
      <c r="VME6" s="172"/>
      <c r="VMF6" s="172"/>
      <c r="VMG6" s="172"/>
      <c r="VMH6" s="172"/>
      <c r="VMI6" s="172"/>
      <c r="VMJ6" s="172"/>
      <c r="VMK6" s="172"/>
      <c r="VML6" s="172"/>
      <c r="VMM6" s="172"/>
      <c r="VMN6" s="172"/>
      <c r="VMO6" s="172"/>
      <c r="VMP6" s="172"/>
      <c r="VMQ6" s="172"/>
      <c r="VMR6" s="172"/>
      <c r="VMS6" s="172"/>
      <c r="VMT6" s="172"/>
      <c r="VMU6" s="172"/>
      <c r="VMV6" s="172"/>
      <c r="VMW6" s="172"/>
      <c r="VMX6" s="172"/>
      <c r="VMY6" s="172"/>
      <c r="VMZ6" s="172"/>
      <c r="VNA6" s="172"/>
      <c r="VNB6" s="172"/>
      <c r="VNC6" s="172"/>
      <c r="VND6" s="172"/>
      <c r="VNE6" s="172"/>
      <c r="VNF6" s="172"/>
      <c r="VNG6" s="172"/>
      <c r="VNH6" s="172"/>
      <c r="VNI6" s="172"/>
      <c r="VNJ6" s="172"/>
      <c r="VNK6" s="172"/>
      <c r="VNL6" s="172"/>
      <c r="VNM6" s="172"/>
      <c r="VNN6" s="172"/>
      <c r="VNO6" s="172"/>
      <c r="VNP6" s="172"/>
      <c r="VNQ6" s="172"/>
      <c r="VNR6" s="172"/>
      <c r="VNS6" s="172"/>
      <c r="VNT6" s="172"/>
      <c r="VNU6" s="172"/>
      <c r="VNV6" s="172"/>
      <c r="VNW6" s="172"/>
      <c r="VNX6" s="172"/>
      <c r="VNY6" s="172"/>
      <c r="VNZ6" s="172"/>
      <c r="VOA6" s="172"/>
      <c r="VOB6" s="172"/>
      <c r="VOC6" s="172"/>
      <c r="VOD6" s="172"/>
      <c r="VOE6" s="172"/>
      <c r="VOF6" s="172"/>
      <c r="VOG6" s="172"/>
      <c r="VOH6" s="172"/>
      <c r="VOI6" s="172"/>
      <c r="VOJ6" s="172"/>
      <c r="VOK6" s="172"/>
      <c r="VOL6" s="172"/>
      <c r="VOM6" s="172"/>
      <c r="VON6" s="172"/>
      <c r="VOO6" s="172"/>
      <c r="VOP6" s="172"/>
      <c r="VOQ6" s="172"/>
      <c r="VOR6" s="172"/>
      <c r="VOS6" s="172"/>
      <c r="VOT6" s="172"/>
      <c r="VOU6" s="172"/>
      <c r="VOV6" s="172"/>
      <c r="VOW6" s="172"/>
      <c r="VOX6" s="172"/>
      <c r="VOY6" s="172"/>
      <c r="VOZ6" s="172"/>
      <c r="VPA6" s="172"/>
      <c r="VPB6" s="172"/>
      <c r="VPC6" s="172"/>
      <c r="VPD6" s="172"/>
      <c r="VPE6" s="172"/>
      <c r="VPF6" s="172"/>
      <c r="VPG6" s="172"/>
      <c r="VPH6" s="172"/>
      <c r="VPI6" s="172"/>
      <c r="VPJ6" s="172"/>
      <c r="VPK6" s="172"/>
      <c r="VPL6" s="172"/>
      <c r="VPM6" s="172"/>
      <c r="VPN6" s="172"/>
      <c r="VPO6" s="172"/>
      <c r="VPP6" s="172"/>
      <c r="VPQ6" s="172"/>
      <c r="VPR6" s="172"/>
      <c r="VPS6" s="172"/>
      <c r="VPT6" s="172"/>
      <c r="VPU6" s="172"/>
      <c r="VPV6" s="172"/>
      <c r="VPW6" s="172"/>
      <c r="VPX6" s="172"/>
      <c r="VPY6" s="172"/>
      <c r="VPZ6" s="172"/>
      <c r="VQA6" s="172"/>
      <c r="VQB6" s="172"/>
      <c r="VQC6" s="172"/>
      <c r="VQD6" s="172"/>
      <c r="VQE6" s="172"/>
      <c r="VQF6" s="172"/>
      <c r="VQG6" s="172"/>
      <c r="VQH6" s="172"/>
      <c r="VQI6" s="172"/>
      <c r="VQJ6" s="172"/>
      <c r="VQK6" s="172"/>
      <c r="VQL6" s="172"/>
      <c r="VQM6" s="172"/>
      <c r="VQN6" s="172"/>
      <c r="VQO6" s="172"/>
      <c r="VQP6" s="172"/>
      <c r="VQQ6" s="172"/>
      <c r="VQR6" s="172"/>
      <c r="VQS6" s="172"/>
      <c r="VQT6" s="172"/>
      <c r="VQU6" s="172"/>
      <c r="VQV6" s="172"/>
      <c r="VQW6" s="172"/>
      <c r="VQX6" s="172"/>
      <c r="VQY6" s="172"/>
      <c r="VQZ6" s="172"/>
      <c r="VRA6" s="172"/>
      <c r="VRB6" s="172"/>
      <c r="VRC6" s="172"/>
      <c r="VRD6" s="172"/>
      <c r="VRE6" s="172"/>
      <c r="VRF6" s="172"/>
      <c r="VRG6" s="172"/>
      <c r="VRH6" s="172"/>
      <c r="VRI6" s="172"/>
      <c r="VRJ6" s="172"/>
      <c r="VRK6" s="172"/>
      <c r="VRL6" s="172"/>
      <c r="VRM6" s="172"/>
      <c r="VRN6" s="172"/>
      <c r="VRO6" s="172"/>
      <c r="VRP6" s="172"/>
      <c r="VRQ6" s="172"/>
      <c r="VRR6" s="172"/>
      <c r="VRS6" s="172"/>
      <c r="VRT6" s="172"/>
      <c r="VRU6" s="172"/>
      <c r="VRV6" s="172"/>
      <c r="VRW6" s="172"/>
      <c r="VRX6" s="172"/>
      <c r="VRY6" s="172"/>
      <c r="VRZ6" s="172"/>
      <c r="VSA6" s="172"/>
      <c r="VSB6" s="172"/>
      <c r="VSC6" s="172"/>
      <c r="VSD6" s="172"/>
      <c r="VSE6" s="172"/>
      <c r="VSF6" s="172"/>
      <c r="VSG6" s="172"/>
      <c r="VSH6" s="172"/>
      <c r="VSI6" s="172"/>
      <c r="VSJ6" s="172"/>
      <c r="VSK6" s="172"/>
      <c r="VSL6" s="172"/>
      <c r="VSM6" s="172"/>
      <c r="VSN6" s="172"/>
      <c r="VSO6" s="172"/>
      <c r="VSP6" s="172"/>
      <c r="VSQ6" s="172"/>
      <c r="VSR6" s="172"/>
      <c r="VSS6" s="172"/>
      <c r="VST6" s="172"/>
      <c r="VSU6" s="172"/>
      <c r="VSV6" s="172"/>
      <c r="VSW6" s="172"/>
      <c r="VSX6" s="172"/>
      <c r="VSY6" s="172"/>
      <c r="VSZ6" s="172"/>
      <c r="VTA6" s="172"/>
      <c r="VTB6" s="172"/>
      <c r="VTC6" s="172"/>
      <c r="VTD6" s="172"/>
      <c r="VTE6" s="172"/>
      <c r="VTF6" s="172"/>
      <c r="VTG6" s="172"/>
      <c r="VTH6" s="172"/>
      <c r="VTI6" s="172"/>
      <c r="VTJ6" s="172"/>
      <c r="VTK6" s="172"/>
      <c r="VTL6" s="172"/>
      <c r="VTM6" s="172"/>
      <c r="VTN6" s="172"/>
      <c r="VTO6" s="172"/>
      <c r="VTP6" s="172"/>
      <c r="VTQ6" s="172"/>
      <c r="VTR6" s="172"/>
      <c r="VTS6" s="172"/>
      <c r="VTT6" s="172"/>
      <c r="VTU6" s="172"/>
      <c r="VTV6" s="172"/>
      <c r="VTW6" s="172"/>
      <c r="VTX6" s="172"/>
      <c r="VTY6" s="172"/>
      <c r="VTZ6" s="172"/>
      <c r="VUA6" s="172"/>
      <c r="VUB6" s="172"/>
      <c r="VUC6" s="172"/>
      <c r="VUD6" s="172"/>
      <c r="VUE6" s="172"/>
      <c r="VUF6" s="172"/>
      <c r="VUG6" s="172"/>
      <c r="VUH6" s="172"/>
      <c r="VUI6" s="172"/>
      <c r="VUJ6" s="172"/>
      <c r="VUK6" s="172"/>
      <c r="VUL6" s="172"/>
      <c r="VUM6" s="172"/>
      <c r="VUN6" s="172"/>
      <c r="VUO6" s="172"/>
      <c r="VUP6" s="172"/>
      <c r="VUQ6" s="172"/>
      <c r="VUR6" s="172"/>
      <c r="VUS6" s="172"/>
      <c r="VUT6" s="172"/>
      <c r="VUU6" s="172"/>
      <c r="VUV6" s="172"/>
      <c r="VUW6" s="172"/>
      <c r="VUX6" s="172"/>
      <c r="VUY6" s="172"/>
      <c r="VUZ6" s="172"/>
      <c r="VVA6" s="172"/>
      <c r="VVB6" s="172"/>
      <c r="VVC6" s="172"/>
      <c r="VVD6" s="172"/>
      <c r="VVE6" s="172"/>
      <c r="VVF6" s="172"/>
      <c r="VVG6" s="172"/>
      <c r="VVH6" s="172"/>
      <c r="VVI6" s="172"/>
      <c r="VVJ6" s="172"/>
      <c r="VVK6" s="172"/>
      <c r="VVL6" s="172"/>
      <c r="VVM6" s="172"/>
      <c r="VVN6" s="172"/>
      <c r="VVO6" s="172"/>
      <c r="VVP6" s="172"/>
      <c r="VVQ6" s="172"/>
      <c r="VVR6" s="172"/>
      <c r="VVS6" s="172"/>
      <c r="VVT6" s="172"/>
      <c r="VVU6" s="172"/>
      <c r="VVV6" s="172"/>
      <c r="VVW6" s="172"/>
      <c r="VVX6" s="172"/>
      <c r="VVY6" s="172"/>
      <c r="VVZ6" s="172"/>
      <c r="VWA6" s="172"/>
      <c r="VWB6" s="172"/>
      <c r="VWC6" s="172"/>
      <c r="VWD6" s="172"/>
      <c r="VWE6" s="172"/>
      <c r="VWF6" s="172"/>
      <c r="VWG6" s="172"/>
      <c r="VWH6" s="172"/>
      <c r="VWI6" s="172"/>
      <c r="VWJ6" s="172"/>
      <c r="VWK6" s="172"/>
      <c r="VWL6" s="172"/>
      <c r="VWM6" s="172"/>
      <c r="VWN6" s="172"/>
      <c r="VWO6" s="172"/>
      <c r="VWP6" s="172"/>
      <c r="VWQ6" s="172"/>
      <c r="VWR6" s="172"/>
      <c r="VWS6" s="172"/>
      <c r="VWT6" s="172"/>
      <c r="VWU6" s="172"/>
      <c r="VWV6" s="172"/>
      <c r="VWW6" s="172"/>
      <c r="VWX6" s="172"/>
      <c r="VWY6" s="172"/>
      <c r="VWZ6" s="172"/>
      <c r="VXA6" s="172"/>
      <c r="VXB6" s="172"/>
      <c r="VXC6" s="172"/>
      <c r="VXD6" s="172"/>
      <c r="VXE6" s="172"/>
      <c r="VXF6" s="172"/>
      <c r="VXG6" s="172"/>
      <c r="VXH6" s="172"/>
      <c r="VXI6" s="172"/>
      <c r="VXJ6" s="172"/>
      <c r="VXK6" s="172"/>
      <c r="VXL6" s="172"/>
      <c r="VXM6" s="172"/>
      <c r="VXN6" s="172"/>
      <c r="VXO6" s="172"/>
      <c r="VXP6" s="172"/>
      <c r="VXQ6" s="172"/>
      <c r="VXR6" s="172"/>
      <c r="VXS6" s="172"/>
      <c r="VXT6" s="172"/>
      <c r="VXU6" s="172"/>
      <c r="VXV6" s="172"/>
      <c r="VXW6" s="172"/>
      <c r="VXX6" s="172"/>
      <c r="VXY6" s="172"/>
      <c r="VXZ6" s="172"/>
      <c r="VYA6" s="172"/>
      <c r="VYB6" s="172"/>
      <c r="VYC6" s="172"/>
      <c r="VYD6" s="172"/>
      <c r="VYE6" s="172"/>
      <c r="VYF6" s="172"/>
      <c r="VYG6" s="172"/>
      <c r="VYH6" s="172"/>
      <c r="VYI6" s="172"/>
      <c r="VYJ6" s="172"/>
      <c r="VYK6" s="172"/>
      <c r="VYL6" s="172"/>
      <c r="VYM6" s="172"/>
      <c r="VYN6" s="172"/>
      <c r="VYO6" s="172"/>
      <c r="VYP6" s="172"/>
      <c r="VYQ6" s="172"/>
      <c r="VYR6" s="172"/>
      <c r="VYS6" s="172"/>
      <c r="VYT6" s="172"/>
      <c r="VYU6" s="172"/>
      <c r="VYV6" s="172"/>
      <c r="VYW6" s="172"/>
      <c r="VYX6" s="172"/>
      <c r="VYY6" s="172"/>
      <c r="VYZ6" s="172"/>
      <c r="VZA6" s="172"/>
      <c r="VZB6" s="172"/>
      <c r="VZC6" s="172"/>
      <c r="VZD6" s="172"/>
      <c r="VZE6" s="172"/>
      <c r="VZF6" s="172"/>
      <c r="VZG6" s="172"/>
      <c r="VZH6" s="172"/>
      <c r="VZI6" s="172"/>
      <c r="VZJ6" s="172"/>
      <c r="VZK6" s="172"/>
      <c r="VZL6" s="172"/>
      <c r="VZM6" s="172"/>
      <c r="VZN6" s="172"/>
      <c r="VZO6" s="172"/>
      <c r="VZP6" s="172"/>
      <c r="VZQ6" s="172"/>
      <c r="VZR6" s="172"/>
      <c r="VZS6" s="172"/>
      <c r="VZT6" s="172"/>
      <c r="VZU6" s="172"/>
      <c r="VZV6" s="172"/>
      <c r="VZW6" s="172"/>
      <c r="VZX6" s="172"/>
      <c r="VZY6" s="172"/>
      <c r="VZZ6" s="172"/>
      <c r="WAA6" s="172"/>
      <c r="WAB6" s="172"/>
      <c r="WAC6" s="172"/>
      <c r="WAD6" s="172"/>
      <c r="WAE6" s="172"/>
      <c r="WAF6" s="172"/>
      <c r="WAG6" s="172"/>
      <c r="WAH6" s="172"/>
      <c r="WAI6" s="172"/>
      <c r="WAJ6" s="172"/>
      <c r="WAK6" s="172"/>
      <c r="WAL6" s="172"/>
      <c r="WAM6" s="172"/>
      <c r="WAN6" s="172"/>
      <c r="WAO6" s="172"/>
      <c r="WAP6" s="172"/>
      <c r="WAQ6" s="172"/>
      <c r="WAR6" s="172"/>
      <c r="WAS6" s="172"/>
      <c r="WAT6" s="172"/>
      <c r="WAU6" s="172"/>
      <c r="WAV6" s="172"/>
      <c r="WAW6" s="172"/>
      <c r="WAX6" s="172"/>
      <c r="WAY6" s="172"/>
      <c r="WAZ6" s="172"/>
      <c r="WBA6" s="172"/>
      <c r="WBB6" s="172"/>
      <c r="WBC6" s="172"/>
      <c r="WBD6" s="172"/>
      <c r="WBE6" s="172"/>
      <c r="WBF6" s="172"/>
      <c r="WBG6" s="172"/>
      <c r="WBH6" s="172"/>
      <c r="WBI6" s="172"/>
      <c r="WBJ6" s="172"/>
      <c r="WBK6" s="172"/>
      <c r="WBL6" s="172"/>
      <c r="WBM6" s="172"/>
      <c r="WBN6" s="172"/>
      <c r="WBO6" s="172"/>
      <c r="WBP6" s="172"/>
      <c r="WBQ6" s="172"/>
      <c r="WBR6" s="172"/>
      <c r="WBS6" s="172"/>
      <c r="WBT6" s="172"/>
      <c r="WBU6" s="172"/>
      <c r="WBV6" s="172"/>
      <c r="WBW6" s="172"/>
      <c r="WBX6" s="172"/>
      <c r="WBY6" s="172"/>
      <c r="WBZ6" s="172"/>
      <c r="WCA6" s="172"/>
      <c r="WCB6" s="172"/>
      <c r="WCC6" s="172"/>
      <c r="WCD6" s="172"/>
      <c r="WCE6" s="172"/>
      <c r="WCF6" s="172"/>
      <c r="WCG6" s="172"/>
      <c r="WCH6" s="172"/>
      <c r="WCI6" s="172"/>
      <c r="WCJ6" s="172"/>
      <c r="WCK6" s="172"/>
      <c r="WCL6" s="172"/>
      <c r="WCM6" s="172"/>
      <c r="WCN6" s="172"/>
      <c r="WCO6" s="172"/>
      <c r="WCP6" s="172"/>
      <c r="WCQ6" s="172"/>
      <c r="WCR6" s="172"/>
      <c r="WCS6" s="172"/>
      <c r="WCT6" s="172"/>
      <c r="WCU6" s="172"/>
      <c r="WCV6" s="172"/>
      <c r="WCW6" s="172"/>
      <c r="WCX6" s="172"/>
      <c r="WCY6" s="172"/>
      <c r="WCZ6" s="172"/>
      <c r="WDA6" s="172"/>
      <c r="WDB6" s="172"/>
      <c r="WDC6" s="172"/>
      <c r="WDD6" s="172"/>
      <c r="WDE6" s="172"/>
      <c r="WDF6" s="172"/>
      <c r="WDG6" s="172"/>
      <c r="WDH6" s="172"/>
      <c r="WDI6" s="172"/>
      <c r="WDJ6" s="172"/>
      <c r="WDK6" s="172"/>
      <c r="WDL6" s="172"/>
      <c r="WDM6" s="172"/>
      <c r="WDN6" s="172"/>
      <c r="WDO6" s="172"/>
      <c r="WDP6" s="172"/>
      <c r="WDQ6" s="172"/>
      <c r="WDR6" s="172"/>
      <c r="WDS6" s="172"/>
      <c r="WDT6" s="172"/>
      <c r="WDU6" s="172"/>
      <c r="WDV6" s="172"/>
      <c r="WDW6" s="172"/>
      <c r="WDX6" s="172"/>
      <c r="WDY6" s="172"/>
      <c r="WDZ6" s="172"/>
      <c r="WEA6" s="172"/>
      <c r="WEB6" s="172"/>
      <c r="WEC6" s="172"/>
      <c r="WED6" s="172"/>
      <c r="WEE6" s="172"/>
      <c r="WEF6" s="172"/>
      <c r="WEG6" s="172"/>
      <c r="WEH6" s="172"/>
      <c r="WEI6" s="172"/>
      <c r="WEJ6" s="172"/>
      <c r="WEK6" s="172"/>
      <c r="WEL6" s="172"/>
      <c r="WEM6" s="172"/>
      <c r="WEN6" s="172"/>
      <c r="WEO6" s="172"/>
      <c r="WEP6" s="172"/>
      <c r="WEQ6" s="172"/>
      <c r="WER6" s="172"/>
      <c r="WES6" s="172"/>
      <c r="WET6" s="172"/>
      <c r="WEU6" s="172"/>
      <c r="WEV6" s="172"/>
      <c r="WEW6" s="172"/>
      <c r="WEX6" s="172"/>
      <c r="WEY6" s="172"/>
      <c r="WEZ6" s="172"/>
      <c r="WFA6" s="172"/>
      <c r="WFB6" s="172"/>
      <c r="WFC6" s="172"/>
      <c r="WFD6" s="172"/>
      <c r="WFE6" s="172"/>
      <c r="WFF6" s="172"/>
      <c r="WFG6" s="172"/>
      <c r="WFH6" s="172"/>
      <c r="WFI6" s="172"/>
      <c r="WFJ6" s="172"/>
      <c r="WFK6" s="172"/>
      <c r="WFL6" s="172"/>
      <c r="WFM6" s="172"/>
      <c r="WFN6" s="172"/>
      <c r="WFO6" s="172"/>
      <c r="WFP6" s="172"/>
      <c r="WFQ6" s="172"/>
      <c r="WFR6" s="172"/>
      <c r="WFS6" s="172"/>
      <c r="WFT6" s="172"/>
      <c r="WFU6" s="172"/>
      <c r="WFV6" s="172"/>
      <c r="WFW6" s="172"/>
      <c r="WFX6" s="172"/>
      <c r="WFY6" s="172"/>
      <c r="WFZ6" s="172"/>
      <c r="WGA6" s="172"/>
      <c r="WGB6" s="172"/>
      <c r="WGC6" s="172"/>
      <c r="WGD6" s="172"/>
      <c r="WGE6" s="172"/>
      <c r="WGF6" s="172"/>
      <c r="WGG6" s="172"/>
      <c r="WGH6" s="172"/>
      <c r="WGI6" s="172"/>
      <c r="WGJ6" s="172"/>
      <c r="WGK6" s="172"/>
      <c r="WGL6" s="172"/>
      <c r="WGM6" s="172"/>
      <c r="WGN6" s="172"/>
      <c r="WGO6" s="172"/>
      <c r="WGP6" s="172"/>
      <c r="WGQ6" s="172"/>
      <c r="WGR6" s="172"/>
      <c r="WGS6" s="172"/>
      <c r="WGT6" s="172"/>
      <c r="WGU6" s="172"/>
      <c r="WGV6" s="172"/>
      <c r="WGW6" s="172"/>
      <c r="WGX6" s="172"/>
      <c r="WGY6" s="172"/>
      <c r="WGZ6" s="172"/>
      <c r="WHA6" s="172"/>
      <c r="WHB6" s="172"/>
      <c r="WHC6" s="172"/>
      <c r="WHD6" s="172"/>
      <c r="WHE6" s="172"/>
      <c r="WHF6" s="172"/>
      <c r="WHG6" s="172"/>
      <c r="WHH6" s="172"/>
      <c r="WHI6" s="172"/>
      <c r="WHJ6" s="172"/>
      <c r="WHK6" s="172"/>
      <c r="WHL6" s="172"/>
      <c r="WHM6" s="172"/>
      <c r="WHN6" s="172"/>
      <c r="WHO6" s="172"/>
      <c r="WHP6" s="172"/>
      <c r="WHQ6" s="172"/>
      <c r="WHR6" s="172"/>
      <c r="WHS6" s="172"/>
      <c r="WHT6" s="172"/>
      <c r="WHU6" s="172"/>
      <c r="WHV6" s="172"/>
      <c r="WHW6" s="172"/>
      <c r="WHX6" s="172"/>
      <c r="WHY6" s="172"/>
      <c r="WHZ6" s="172"/>
      <c r="WIA6" s="172"/>
      <c r="WIB6" s="172"/>
      <c r="WIC6" s="172"/>
      <c r="WID6" s="172"/>
      <c r="WIE6" s="172"/>
      <c r="WIF6" s="172"/>
      <c r="WIG6" s="172"/>
      <c r="WIH6" s="172"/>
      <c r="WII6" s="172"/>
      <c r="WIJ6" s="172"/>
      <c r="WIK6" s="172"/>
      <c r="WIL6" s="172"/>
      <c r="WIM6" s="172"/>
      <c r="WIN6" s="172"/>
      <c r="WIO6" s="172"/>
      <c r="WIP6" s="172"/>
      <c r="WIQ6" s="172"/>
      <c r="WIR6" s="172"/>
      <c r="WIS6" s="172"/>
      <c r="WIT6" s="172"/>
      <c r="WIU6" s="172"/>
      <c r="WIV6" s="172"/>
      <c r="WIW6" s="172"/>
      <c r="WIX6" s="172"/>
      <c r="WIY6" s="172"/>
      <c r="WIZ6" s="172"/>
      <c r="WJA6" s="172"/>
      <c r="WJB6" s="172"/>
      <c r="WJC6" s="172"/>
      <c r="WJD6" s="172"/>
      <c r="WJE6" s="172"/>
      <c r="WJF6" s="172"/>
      <c r="WJG6" s="172"/>
      <c r="WJH6" s="172"/>
      <c r="WJI6" s="172"/>
      <c r="WJJ6" s="172"/>
      <c r="WJK6" s="172"/>
      <c r="WJL6" s="172"/>
      <c r="WJM6" s="172"/>
      <c r="WJN6" s="172"/>
      <c r="WJO6" s="172"/>
      <c r="WJP6" s="172"/>
      <c r="WJQ6" s="172"/>
      <c r="WJR6" s="172"/>
      <c r="WJS6" s="172"/>
      <c r="WJT6" s="172"/>
      <c r="WJU6" s="172"/>
      <c r="WJV6" s="172"/>
      <c r="WJW6" s="172"/>
      <c r="WJX6" s="172"/>
      <c r="WJY6" s="172"/>
      <c r="WJZ6" s="172"/>
      <c r="WKA6" s="172"/>
      <c r="WKB6" s="172"/>
      <c r="WKC6" s="172"/>
      <c r="WKD6" s="172"/>
      <c r="WKE6" s="172"/>
      <c r="WKF6" s="172"/>
      <c r="WKG6" s="172"/>
      <c r="WKH6" s="172"/>
      <c r="WKI6" s="172"/>
      <c r="WKJ6" s="172"/>
      <c r="WKK6" s="172"/>
      <c r="WKL6" s="172"/>
      <c r="WKM6" s="172"/>
      <c r="WKN6" s="172"/>
      <c r="WKO6" s="172"/>
      <c r="WKP6" s="172"/>
      <c r="WKQ6" s="172"/>
      <c r="WKR6" s="172"/>
      <c r="WKS6" s="172"/>
      <c r="WKT6" s="172"/>
      <c r="WKU6" s="172"/>
      <c r="WKV6" s="172"/>
      <c r="WKW6" s="172"/>
      <c r="WKX6" s="172"/>
      <c r="WKY6" s="172"/>
      <c r="WKZ6" s="172"/>
      <c r="WLA6" s="172"/>
      <c r="WLB6" s="172"/>
      <c r="WLC6" s="172"/>
      <c r="WLD6" s="172"/>
      <c r="WLE6" s="172"/>
      <c r="WLF6" s="172"/>
      <c r="WLG6" s="172"/>
      <c r="WLH6" s="172"/>
      <c r="WLI6" s="172"/>
      <c r="WLJ6" s="172"/>
      <c r="WLK6" s="172"/>
      <c r="WLL6" s="172"/>
      <c r="WLM6" s="172"/>
      <c r="WLN6" s="172"/>
      <c r="WLO6" s="172"/>
      <c r="WLP6" s="172"/>
      <c r="WLQ6" s="172"/>
      <c r="WLR6" s="172"/>
      <c r="WLS6" s="172"/>
      <c r="WLT6" s="172"/>
      <c r="WLU6" s="172"/>
      <c r="WLV6" s="172"/>
      <c r="WLW6" s="172"/>
      <c r="WLX6" s="172"/>
    </row>
    <row r="7" s="1" customFormat="1" ht="21.95" customHeight="1" spans="1:4">
      <c r="A7" s="574" t="s">
        <v>11</v>
      </c>
      <c r="B7" s="574"/>
      <c r="C7" s="574"/>
      <c r="D7" s="574"/>
    </row>
    <row r="8" s="1" customFormat="1" ht="21.95" customHeight="1" spans="1:4">
      <c r="A8" s="574" t="s">
        <v>12</v>
      </c>
      <c r="B8" s="574"/>
      <c r="C8" s="574"/>
      <c r="D8" s="574"/>
    </row>
    <row r="9" s="1" customFormat="1" ht="21.95" customHeight="1" spans="1:4">
      <c r="A9" s="172" t="s">
        <v>13</v>
      </c>
      <c r="B9" s="172"/>
      <c r="C9" s="172"/>
      <c r="D9" s="172"/>
    </row>
    <row r="10" s="1" customFormat="1" ht="21.95" customHeight="1" spans="1:4">
      <c r="A10" s="223" t="s">
        <v>14</v>
      </c>
      <c r="B10" s="223"/>
      <c r="C10" s="223"/>
      <c r="D10" s="223"/>
    </row>
    <row r="11" s="1" customFormat="1" ht="21.95" customHeight="1" spans="1:4">
      <c r="A11" s="172" t="s">
        <v>15</v>
      </c>
      <c r="B11" s="172"/>
      <c r="C11" s="172"/>
      <c r="D11" s="172"/>
    </row>
    <row r="12" s="1" customFormat="1" ht="21.95" customHeight="1" spans="1:4">
      <c r="A12" s="172" t="s">
        <v>16</v>
      </c>
      <c r="B12" s="172"/>
      <c r="C12" s="172"/>
      <c r="D12" s="172"/>
    </row>
    <row r="13" s="1" customFormat="1" ht="21.95" customHeight="1" spans="1:9">
      <c r="A13" s="223" t="s">
        <v>17</v>
      </c>
      <c r="B13" s="223"/>
      <c r="C13" s="223"/>
      <c r="D13" s="223"/>
      <c r="G13"/>
      <c r="H13"/>
      <c r="I13"/>
    </row>
    <row r="14" s="1" customFormat="1" ht="21.95" customHeight="1" spans="1:9">
      <c r="A14" s="210" t="s">
        <v>18</v>
      </c>
      <c r="B14" s="210"/>
      <c r="C14" s="210"/>
      <c r="D14" s="210"/>
      <c r="G14"/>
      <c r="H14"/>
      <c r="I14"/>
    </row>
    <row r="15" s="1" customFormat="1" ht="21.95" customHeight="1" spans="1:4">
      <c r="A15" s="210" t="s">
        <v>19</v>
      </c>
      <c r="B15" s="210"/>
      <c r="C15" s="210"/>
      <c r="D15" s="210"/>
    </row>
    <row r="16" s="1" customFormat="1" ht="21.95" customHeight="1" spans="1:4">
      <c r="A16" s="172" t="s">
        <v>20</v>
      </c>
      <c r="B16" s="172"/>
      <c r="C16" s="172"/>
      <c r="D16" s="172"/>
    </row>
    <row r="17" s="1" customFormat="1" ht="21.95" customHeight="1" spans="1:4">
      <c r="A17" s="172" t="s">
        <v>21</v>
      </c>
      <c r="B17" s="172"/>
      <c r="C17" s="172"/>
      <c r="D17" s="172"/>
    </row>
    <row r="18" s="1" customFormat="1" ht="21.95" customHeight="1" spans="1:4">
      <c r="A18" s="172" t="s">
        <v>22</v>
      </c>
      <c r="B18" s="172"/>
      <c r="C18" s="172"/>
      <c r="D18" s="172"/>
    </row>
    <row r="19" s="1" customFormat="1" ht="21.95" customHeight="1" spans="1:4">
      <c r="A19" s="172" t="s">
        <v>23</v>
      </c>
      <c r="B19" s="172"/>
      <c r="C19" s="172"/>
      <c r="D19" s="172"/>
    </row>
    <row r="20" ht="21.95" customHeight="1" spans="1:16384">
      <c r="A20" s="172" t="s">
        <v>24</v>
      </c>
      <c r="B20" s="172"/>
      <c r="C20" s="172"/>
      <c r="D20" s="172"/>
      <c r="E20" s="210"/>
      <c r="F20" s="210"/>
      <c r="G20" s="210"/>
      <c r="H20" s="210"/>
      <c r="I20" s="210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  <c r="AA20" s="210"/>
      <c r="AB20" s="210"/>
      <c r="AC20" s="210"/>
      <c r="AD20" s="210"/>
      <c r="AE20" s="210"/>
      <c r="AF20" s="210"/>
      <c r="AG20" s="210"/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  <c r="BI20" s="210"/>
      <c r="BJ20" s="210"/>
      <c r="BK20" s="210"/>
      <c r="BL20" s="210"/>
      <c r="BM20" s="210"/>
      <c r="BN20" s="210"/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CD20" s="210"/>
      <c r="CE20" s="210"/>
      <c r="CF20" s="210"/>
      <c r="CG20" s="210"/>
      <c r="CH20" s="210"/>
      <c r="CI20" s="210"/>
      <c r="CJ20" s="210"/>
      <c r="CK20" s="210"/>
      <c r="CL20" s="210"/>
      <c r="CM20" s="210"/>
      <c r="CN20" s="210"/>
      <c r="CO20" s="210"/>
      <c r="CP20" s="210"/>
      <c r="CQ20" s="210"/>
      <c r="CR20" s="210"/>
      <c r="CS20" s="210"/>
      <c r="CT20" s="210"/>
      <c r="CU20" s="210"/>
      <c r="CV20" s="210"/>
      <c r="CW20" s="210"/>
      <c r="CX20" s="210"/>
      <c r="CY20" s="210"/>
      <c r="CZ20" s="210"/>
      <c r="DA20" s="210"/>
      <c r="DB20" s="210"/>
      <c r="DC20" s="210"/>
      <c r="DD20" s="210"/>
      <c r="DE20" s="210"/>
      <c r="DF20" s="210"/>
      <c r="DG20" s="210"/>
      <c r="DH20" s="210"/>
      <c r="DI20" s="210"/>
      <c r="DJ20" s="210"/>
      <c r="DK20" s="210"/>
      <c r="DL20" s="210"/>
      <c r="DM20" s="210"/>
      <c r="DN20" s="210"/>
      <c r="DO20" s="210"/>
      <c r="DP20" s="210"/>
      <c r="DQ20" s="210"/>
      <c r="DR20" s="210"/>
      <c r="DS20" s="210"/>
      <c r="DT20" s="210"/>
      <c r="DU20" s="210"/>
      <c r="DV20" s="210"/>
      <c r="DW20" s="210"/>
      <c r="DX20" s="210"/>
      <c r="DY20" s="210"/>
      <c r="DZ20" s="210"/>
      <c r="EA20" s="210"/>
      <c r="EB20" s="210"/>
      <c r="EC20" s="210"/>
      <c r="ED20" s="210"/>
      <c r="EE20" s="210"/>
      <c r="EF20" s="210"/>
      <c r="EG20" s="210"/>
      <c r="EH20" s="210"/>
      <c r="EI20" s="210"/>
      <c r="EJ20" s="210"/>
      <c r="EK20" s="210"/>
      <c r="EL20" s="210"/>
      <c r="EM20" s="210"/>
      <c r="EN20" s="210"/>
      <c r="EO20" s="210"/>
      <c r="EP20" s="210"/>
      <c r="EQ20" s="210"/>
      <c r="ER20" s="210"/>
      <c r="ES20" s="210"/>
      <c r="ET20" s="210"/>
      <c r="EU20" s="210"/>
      <c r="EV20" s="210"/>
      <c r="EW20" s="210"/>
      <c r="EX20" s="210"/>
      <c r="EY20" s="210"/>
      <c r="EZ20" s="210"/>
      <c r="FA20" s="210"/>
      <c r="FB20" s="210"/>
      <c r="FC20" s="210"/>
      <c r="FD20" s="210"/>
      <c r="FE20" s="210"/>
      <c r="FF20" s="210"/>
      <c r="FG20" s="210"/>
      <c r="FH20" s="210"/>
      <c r="FI20" s="210"/>
      <c r="FJ20" s="210"/>
      <c r="FK20" s="210"/>
      <c r="FL20" s="210"/>
      <c r="FM20" s="210"/>
      <c r="FN20" s="210"/>
      <c r="FO20" s="210"/>
      <c r="FP20" s="210"/>
      <c r="FQ20" s="210"/>
      <c r="FR20" s="210"/>
      <c r="FS20" s="210"/>
      <c r="FT20" s="210"/>
      <c r="FU20" s="210"/>
      <c r="FV20" s="210"/>
      <c r="FW20" s="210"/>
      <c r="FX20" s="210"/>
      <c r="FY20" s="210"/>
      <c r="FZ20" s="210"/>
      <c r="GA20" s="210"/>
      <c r="GB20" s="210"/>
      <c r="GC20" s="210"/>
      <c r="GD20" s="210"/>
      <c r="GE20" s="210"/>
      <c r="GF20" s="210"/>
      <c r="GG20" s="210"/>
      <c r="GH20" s="210"/>
      <c r="GI20" s="210"/>
      <c r="GJ20" s="210"/>
      <c r="GK20" s="210"/>
      <c r="GL20" s="210"/>
      <c r="GM20" s="210"/>
      <c r="GN20" s="210"/>
      <c r="GO20" s="210"/>
      <c r="GP20" s="210"/>
      <c r="GQ20" s="210"/>
      <c r="GR20" s="210"/>
      <c r="GS20" s="210"/>
      <c r="GT20" s="210"/>
      <c r="GU20" s="210"/>
      <c r="GV20" s="210"/>
      <c r="GW20" s="210"/>
      <c r="GX20" s="210"/>
      <c r="GY20" s="210"/>
      <c r="GZ20" s="210"/>
      <c r="HA20" s="210"/>
      <c r="HB20" s="210"/>
      <c r="HC20" s="210"/>
      <c r="HD20" s="210"/>
      <c r="HE20" s="210"/>
      <c r="HF20" s="210"/>
      <c r="HG20" s="210"/>
      <c r="HH20" s="210"/>
      <c r="HI20" s="210"/>
      <c r="HJ20" s="210"/>
      <c r="HK20" s="210"/>
      <c r="HL20" s="210"/>
      <c r="HM20" s="210"/>
      <c r="HN20" s="210"/>
      <c r="HO20" s="210"/>
      <c r="HP20" s="210"/>
      <c r="HQ20" s="210"/>
      <c r="HR20" s="210"/>
      <c r="HS20" s="210"/>
      <c r="HT20" s="210"/>
      <c r="HU20" s="210"/>
      <c r="HV20" s="210"/>
      <c r="HW20" s="210"/>
      <c r="HX20" s="210"/>
      <c r="HY20" s="210"/>
      <c r="HZ20" s="210"/>
      <c r="IA20" s="210"/>
      <c r="IB20" s="210"/>
      <c r="IC20" s="210"/>
      <c r="ID20" s="210"/>
      <c r="IE20" s="210"/>
      <c r="IF20" s="210"/>
      <c r="IG20" s="210"/>
      <c r="IH20" s="210"/>
      <c r="II20" s="210"/>
      <c r="IJ20" s="210"/>
      <c r="IK20" s="210"/>
      <c r="IL20" s="210"/>
      <c r="IM20" s="210"/>
      <c r="IN20" s="210"/>
      <c r="IO20" s="210"/>
      <c r="IP20" s="210"/>
      <c r="IQ20" s="210"/>
      <c r="IR20" s="210"/>
      <c r="IS20" s="210"/>
      <c r="IT20" s="210"/>
      <c r="IU20" s="210"/>
      <c r="IV20" s="210"/>
      <c r="IW20" s="210"/>
      <c r="IX20" s="210"/>
      <c r="IY20" s="210"/>
      <c r="IZ20" s="210"/>
      <c r="JA20" s="210"/>
      <c r="JB20" s="210"/>
      <c r="JC20" s="210"/>
      <c r="JD20" s="210"/>
      <c r="JE20" s="210"/>
      <c r="JF20" s="210"/>
      <c r="JG20" s="210"/>
      <c r="JH20" s="210"/>
      <c r="JI20" s="210"/>
      <c r="JJ20" s="210"/>
      <c r="JK20" s="210"/>
      <c r="JL20" s="210"/>
      <c r="JM20" s="210"/>
      <c r="JN20" s="210"/>
      <c r="JO20" s="210"/>
      <c r="JP20" s="210"/>
      <c r="JQ20" s="210"/>
      <c r="JR20" s="210"/>
      <c r="JS20" s="210"/>
      <c r="JT20" s="210"/>
      <c r="JU20" s="210"/>
      <c r="JV20" s="210"/>
      <c r="JW20" s="210"/>
      <c r="JX20" s="210"/>
      <c r="JY20" s="210" t="s">
        <v>25</v>
      </c>
      <c r="JZ20" s="210"/>
      <c r="KA20" s="210"/>
      <c r="KB20" s="210"/>
      <c r="KC20" s="210" t="s">
        <v>25</v>
      </c>
      <c r="KD20" s="210"/>
      <c r="KE20" s="210"/>
      <c r="KF20" s="210"/>
      <c r="KG20" s="210" t="s">
        <v>25</v>
      </c>
      <c r="KH20" s="210"/>
      <c r="KI20" s="210"/>
      <c r="KJ20" s="210"/>
      <c r="KK20" s="210" t="s">
        <v>25</v>
      </c>
      <c r="KL20" s="210"/>
      <c r="KM20" s="210"/>
      <c r="KN20" s="210"/>
      <c r="KO20" s="210" t="s">
        <v>25</v>
      </c>
      <c r="KP20" s="210"/>
      <c r="KQ20" s="210"/>
      <c r="KR20" s="210"/>
      <c r="KS20" s="210" t="s">
        <v>25</v>
      </c>
      <c r="KT20" s="210"/>
      <c r="KU20" s="210"/>
      <c r="KV20" s="210"/>
      <c r="KW20" s="210" t="s">
        <v>25</v>
      </c>
      <c r="KX20" s="210"/>
      <c r="KY20" s="210"/>
      <c r="KZ20" s="210"/>
      <c r="LA20" s="210" t="s">
        <v>25</v>
      </c>
      <c r="LB20" s="210"/>
      <c r="LC20" s="210"/>
      <c r="LD20" s="210"/>
      <c r="LE20" s="210" t="s">
        <v>25</v>
      </c>
      <c r="LF20" s="210"/>
      <c r="LG20" s="210"/>
      <c r="LH20" s="210"/>
      <c r="LI20" s="210" t="s">
        <v>25</v>
      </c>
      <c r="LJ20" s="210"/>
      <c r="LK20" s="210"/>
      <c r="LL20" s="210"/>
      <c r="LM20" s="210" t="s">
        <v>25</v>
      </c>
      <c r="LN20" s="210"/>
      <c r="LO20" s="210"/>
      <c r="LP20" s="210"/>
      <c r="LQ20" s="210" t="s">
        <v>25</v>
      </c>
      <c r="LR20" s="210"/>
      <c r="LS20" s="210"/>
      <c r="LT20" s="210"/>
      <c r="LU20" s="210" t="s">
        <v>25</v>
      </c>
      <c r="LV20" s="210"/>
      <c r="LW20" s="210"/>
      <c r="LX20" s="210"/>
      <c r="LY20" s="210" t="s">
        <v>25</v>
      </c>
      <c r="LZ20" s="210"/>
      <c r="MA20" s="210"/>
      <c r="MB20" s="210"/>
      <c r="MC20" s="210" t="s">
        <v>25</v>
      </c>
      <c r="MD20" s="210"/>
      <c r="ME20" s="210"/>
      <c r="MF20" s="210"/>
      <c r="MG20" s="210" t="s">
        <v>25</v>
      </c>
      <c r="MH20" s="210"/>
      <c r="MI20" s="210"/>
      <c r="MJ20" s="210"/>
      <c r="MK20" s="210" t="s">
        <v>25</v>
      </c>
      <c r="ML20" s="210"/>
      <c r="MM20" s="210"/>
      <c r="MN20" s="210"/>
      <c r="MO20" s="210" t="s">
        <v>25</v>
      </c>
      <c r="MP20" s="210"/>
      <c r="MQ20" s="210"/>
      <c r="MR20" s="210"/>
      <c r="MS20" s="210" t="s">
        <v>25</v>
      </c>
      <c r="MT20" s="210"/>
      <c r="MU20" s="210"/>
      <c r="MV20" s="210"/>
      <c r="MW20" s="210" t="s">
        <v>25</v>
      </c>
      <c r="MX20" s="210"/>
      <c r="MY20" s="210"/>
      <c r="MZ20" s="210"/>
      <c r="NA20" s="210" t="s">
        <v>25</v>
      </c>
      <c r="NB20" s="210"/>
      <c r="NC20" s="210"/>
      <c r="ND20" s="210"/>
      <c r="NE20" s="210" t="s">
        <v>25</v>
      </c>
      <c r="NF20" s="210"/>
      <c r="NG20" s="210"/>
      <c r="NH20" s="210"/>
      <c r="NI20" s="210" t="s">
        <v>25</v>
      </c>
      <c r="NJ20" s="210"/>
      <c r="NK20" s="210"/>
      <c r="NL20" s="210"/>
      <c r="NM20" s="210" t="s">
        <v>25</v>
      </c>
      <c r="NN20" s="210"/>
      <c r="NO20" s="210"/>
      <c r="NP20" s="210"/>
      <c r="NQ20" s="210" t="s">
        <v>25</v>
      </c>
      <c r="NR20" s="210"/>
      <c r="NS20" s="210"/>
      <c r="NT20" s="210"/>
      <c r="NU20" s="210" t="s">
        <v>25</v>
      </c>
      <c r="NV20" s="210"/>
      <c r="NW20" s="210"/>
      <c r="NX20" s="210"/>
      <c r="NY20" s="210" t="s">
        <v>25</v>
      </c>
      <c r="NZ20" s="210"/>
      <c r="OA20" s="210"/>
      <c r="OB20" s="210"/>
      <c r="OC20" s="210" t="s">
        <v>25</v>
      </c>
      <c r="OD20" s="210"/>
      <c r="OE20" s="210"/>
      <c r="OF20" s="210"/>
      <c r="OG20" s="210" t="s">
        <v>25</v>
      </c>
      <c r="OH20" s="210"/>
      <c r="OI20" s="210"/>
      <c r="OJ20" s="210"/>
      <c r="OK20" s="210" t="s">
        <v>25</v>
      </c>
      <c r="OL20" s="210"/>
      <c r="OM20" s="210"/>
      <c r="ON20" s="210"/>
      <c r="OO20" s="210" t="s">
        <v>25</v>
      </c>
      <c r="OP20" s="210"/>
      <c r="OQ20" s="210"/>
      <c r="OR20" s="210"/>
      <c r="OS20" s="210" t="s">
        <v>25</v>
      </c>
      <c r="OT20" s="210"/>
      <c r="OU20" s="210"/>
      <c r="OV20" s="210"/>
      <c r="OW20" s="210" t="s">
        <v>25</v>
      </c>
      <c r="OX20" s="210"/>
      <c r="OY20" s="210"/>
      <c r="OZ20" s="210"/>
      <c r="PA20" s="210" t="s">
        <v>25</v>
      </c>
      <c r="PB20" s="210"/>
      <c r="PC20" s="210"/>
      <c r="PD20" s="210"/>
      <c r="PE20" s="210" t="s">
        <v>25</v>
      </c>
      <c r="PF20" s="210"/>
      <c r="PG20" s="210"/>
      <c r="PH20" s="210"/>
      <c r="PI20" s="210" t="s">
        <v>25</v>
      </c>
      <c r="PJ20" s="210"/>
      <c r="PK20" s="210"/>
      <c r="PL20" s="210"/>
      <c r="PM20" s="210" t="s">
        <v>25</v>
      </c>
      <c r="PN20" s="210"/>
      <c r="PO20" s="210"/>
      <c r="PP20" s="210"/>
      <c r="PQ20" s="210" t="s">
        <v>25</v>
      </c>
      <c r="PR20" s="210"/>
      <c r="PS20" s="210"/>
      <c r="PT20" s="210"/>
      <c r="PU20" s="210" t="s">
        <v>25</v>
      </c>
      <c r="PV20" s="210"/>
      <c r="PW20" s="210"/>
      <c r="PX20" s="210"/>
      <c r="PY20" s="210" t="s">
        <v>25</v>
      </c>
      <c r="PZ20" s="210"/>
      <c r="QA20" s="210"/>
      <c r="QB20" s="210"/>
      <c r="QC20" s="210" t="s">
        <v>25</v>
      </c>
      <c r="QD20" s="210"/>
      <c r="QE20" s="210"/>
      <c r="QF20" s="210"/>
      <c r="QG20" s="210" t="s">
        <v>25</v>
      </c>
      <c r="QH20" s="210"/>
      <c r="QI20" s="210"/>
      <c r="QJ20" s="210"/>
      <c r="QK20" s="210" t="s">
        <v>25</v>
      </c>
      <c r="QL20" s="210"/>
      <c r="QM20" s="210"/>
      <c r="QN20" s="210"/>
      <c r="QO20" s="210" t="s">
        <v>25</v>
      </c>
      <c r="QP20" s="210"/>
      <c r="QQ20" s="210"/>
      <c r="QR20" s="210"/>
      <c r="QS20" s="210" t="s">
        <v>25</v>
      </c>
      <c r="QT20" s="210"/>
      <c r="QU20" s="210"/>
      <c r="QV20" s="210"/>
      <c r="QW20" s="210" t="s">
        <v>25</v>
      </c>
      <c r="QX20" s="210"/>
      <c r="QY20" s="210"/>
      <c r="QZ20" s="210"/>
      <c r="RA20" s="210" t="s">
        <v>25</v>
      </c>
      <c r="RB20" s="210"/>
      <c r="RC20" s="210"/>
      <c r="RD20" s="210"/>
      <c r="RE20" s="210" t="s">
        <v>25</v>
      </c>
      <c r="RF20" s="210"/>
      <c r="RG20" s="210"/>
      <c r="RH20" s="210"/>
      <c r="RI20" s="210" t="s">
        <v>25</v>
      </c>
      <c r="RJ20" s="210"/>
      <c r="RK20" s="210"/>
      <c r="RL20" s="210"/>
      <c r="RM20" s="210" t="s">
        <v>25</v>
      </c>
      <c r="RN20" s="210"/>
      <c r="RO20" s="210"/>
      <c r="RP20" s="210"/>
      <c r="RQ20" s="210" t="s">
        <v>25</v>
      </c>
      <c r="RR20" s="210"/>
      <c r="RS20" s="210"/>
      <c r="RT20" s="210"/>
      <c r="RU20" s="210" t="s">
        <v>25</v>
      </c>
      <c r="RV20" s="210"/>
      <c r="RW20" s="210"/>
      <c r="RX20" s="210"/>
      <c r="RY20" s="210" t="s">
        <v>25</v>
      </c>
      <c r="RZ20" s="210"/>
      <c r="SA20" s="210"/>
      <c r="SB20" s="210"/>
      <c r="SC20" s="210" t="s">
        <v>25</v>
      </c>
      <c r="SD20" s="210"/>
      <c r="SE20" s="210"/>
      <c r="SF20" s="210"/>
      <c r="SG20" s="210" t="s">
        <v>25</v>
      </c>
      <c r="SH20" s="210"/>
      <c r="SI20" s="210"/>
      <c r="SJ20" s="210"/>
      <c r="SK20" s="210" t="s">
        <v>25</v>
      </c>
      <c r="SL20" s="210"/>
      <c r="SM20" s="210"/>
      <c r="SN20" s="210"/>
      <c r="SO20" s="210" t="s">
        <v>25</v>
      </c>
      <c r="SP20" s="210"/>
      <c r="SQ20" s="210"/>
      <c r="SR20" s="210"/>
      <c r="SS20" s="210" t="s">
        <v>25</v>
      </c>
      <c r="ST20" s="210"/>
      <c r="SU20" s="210"/>
      <c r="SV20" s="210"/>
      <c r="SW20" s="210" t="s">
        <v>25</v>
      </c>
      <c r="SX20" s="210"/>
      <c r="SY20" s="210"/>
      <c r="SZ20" s="210"/>
      <c r="TA20" s="210" t="s">
        <v>25</v>
      </c>
      <c r="TB20" s="210"/>
      <c r="TC20" s="210"/>
      <c r="TD20" s="210"/>
      <c r="TE20" s="210" t="s">
        <v>25</v>
      </c>
      <c r="TF20" s="210"/>
      <c r="TG20" s="210"/>
      <c r="TH20" s="210"/>
      <c r="TI20" s="210" t="s">
        <v>25</v>
      </c>
      <c r="TJ20" s="210"/>
      <c r="TK20" s="210"/>
      <c r="TL20" s="210"/>
      <c r="TM20" s="210" t="s">
        <v>25</v>
      </c>
      <c r="TN20" s="210"/>
      <c r="TO20" s="210"/>
      <c r="TP20" s="210"/>
      <c r="TQ20" s="210" t="s">
        <v>25</v>
      </c>
      <c r="TR20" s="210"/>
      <c r="TS20" s="210"/>
      <c r="TT20" s="210"/>
      <c r="TU20" s="210" t="s">
        <v>25</v>
      </c>
      <c r="TV20" s="210"/>
      <c r="TW20" s="210"/>
      <c r="TX20" s="210"/>
      <c r="TY20" s="210" t="s">
        <v>25</v>
      </c>
      <c r="TZ20" s="210"/>
      <c r="UA20" s="210"/>
      <c r="UB20" s="210"/>
      <c r="UC20" s="210" t="s">
        <v>25</v>
      </c>
      <c r="UD20" s="210"/>
      <c r="UE20" s="210"/>
      <c r="UF20" s="210"/>
      <c r="UG20" s="210" t="s">
        <v>25</v>
      </c>
      <c r="UH20" s="210"/>
      <c r="UI20" s="210"/>
      <c r="UJ20" s="210"/>
      <c r="UK20" s="210" t="s">
        <v>25</v>
      </c>
      <c r="UL20" s="210"/>
      <c r="UM20" s="210"/>
      <c r="UN20" s="210"/>
      <c r="UO20" s="210" t="s">
        <v>25</v>
      </c>
      <c r="UP20" s="210"/>
      <c r="UQ20" s="210"/>
      <c r="UR20" s="210"/>
      <c r="US20" s="210" t="s">
        <v>25</v>
      </c>
      <c r="UT20" s="210"/>
      <c r="UU20" s="210"/>
      <c r="UV20" s="210"/>
      <c r="UW20" s="210" t="s">
        <v>25</v>
      </c>
      <c r="UX20" s="210"/>
      <c r="UY20" s="210"/>
      <c r="UZ20" s="210"/>
      <c r="VA20" s="210" t="s">
        <v>25</v>
      </c>
      <c r="VB20" s="210"/>
      <c r="VC20" s="210"/>
      <c r="VD20" s="210"/>
      <c r="VE20" s="210" t="s">
        <v>25</v>
      </c>
      <c r="VF20" s="210"/>
      <c r="VG20" s="210"/>
      <c r="VH20" s="210"/>
      <c r="VI20" s="210" t="s">
        <v>25</v>
      </c>
      <c r="VJ20" s="210"/>
      <c r="VK20" s="210"/>
      <c r="VL20" s="210"/>
      <c r="VM20" s="210" t="s">
        <v>25</v>
      </c>
      <c r="VN20" s="210"/>
      <c r="VO20" s="210"/>
      <c r="VP20" s="210"/>
      <c r="VQ20" s="210" t="s">
        <v>25</v>
      </c>
      <c r="VR20" s="210"/>
      <c r="VS20" s="210"/>
      <c r="VT20" s="210"/>
      <c r="VU20" s="210" t="s">
        <v>25</v>
      </c>
      <c r="VV20" s="210"/>
      <c r="VW20" s="210"/>
      <c r="VX20" s="210"/>
      <c r="VY20" s="210" t="s">
        <v>25</v>
      </c>
      <c r="VZ20" s="210"/>
      <c r="WA20" s="210"/>
      <c r="WB20" s="210"/>
      <c r="WC20" s="210" t="s">
        <v>25</v>
      </c>
      <c r="WD20" s="210"/>
      <c r="WE20" s="210"/>
      <c r="WF20" s="210"/>
      <c r="WG20" s="210" t="s">
        <v>25</v>
      </c>
      <c r="WH20" s="210"/>
      <c r="WI20" s="210"/>
      <c r="WJ20" s="210"/>
      <c r="WK20" s="210" t="s">
        <v>25</v>
      </c>
      <c r="WL20" s="210"/>
      <c r="WM20" s="210"/>
      <c r="WN20" s="210"/>
      <c r="WO20" s="210" t="s">
        <v>25</v>
      </c>
      <c r="WP20" s="210"/>
      <c r="WQ20" s="210"/>
      <c r="WR20" s="210"/>
      <c r="WS20" s="210" t="s">
        <v>25</v>
      </c>
      <c r="WT20" s="210"/>
      <c r="WU20" s="210"/>
      <c r="WV20" s="210"/>
      <c r="WW20" s="210" t="s">
        <v>25</v>
      </c>
      <c r="WX20" s="210"/>
      <c r="WY20" s="210"/>
      <c r="WZ20" s="210"/>
      <c r="XA20" s="210" t="s">
        <v>25</v>
      </c>
      <c r="XB20" s="210"/>
      <c r="XC20" s="210"/>
      <c r="XD20" s="210"/>
      <c r="XE20" s="210" t="s">
        <v>25</v>
      </c>
      <c r="XF20" s="210"/>
      <c r="XG20" s="210"/>
      <c r="XH20" s="210"/>
      <c r="XI20" s="210" t="s">
        <v>25</v>
      </c>
      <c r="XJ20" s="210"/>
      <c r="XK20" s="210"/>
      <c r="XL20" s="210"/>
      <c r="XM20" s="210" t="s">
        <v>25</v>
      </c>
      <c r="XN20" s="210"/>
      <c r="XO20" s="210"/>
      <c r="XP20" s="210"/>
      <c r="XQ20" s="210" t="s">
        <v>25</v>
      </c>
      <c r="XR20" s="210"/>
      <c r="XS20" s="210"/>
      <c r="XT20" s="210"/>
      <c r="XU20" s="210" t="s">
        <v>25</v>
      </c>
      <c r="XV20" s="210"/>
      <c r="XW20" s="210"/>
      <c r="XX20" s="210"/>
      <c r="XY20" s="210" t="s">
        <v>25</v>
      </c>
      <c r="XZ20" s="210"/>
      <c r="YA20" s="210"/>
      <c r="YB20" s="210"/>
      <c r="YC20" s="210" t="s">
        <v>25</v>
      </c>
      <c r="YD20" s="210"/>
      <c r="YE20" s="210"/>
      <c r="YF20" s="210"/>
      <c r="YG20" s="210" t="s">
        <v>25</v>
      </c>
      <c r="YH20" s="210"/>
      <c r="YI20" s="210"/>
      <c r="YJ20" s="210"/>
      <c r="YK20" s="210" t="s">
        <v>25</v>
      </c>
      <c r="YL20" s="210"/>
      <c r="YM20" s="210"/>
      <c r="YN20" s="210"/>
      <c r="YO20" s="210" t="s">
        <v>25</v>
      </c>
      <c r="YP20" s="210"/>
      <c r="YQ20" s="210"/>
      <c r="YR20" s="210"/>
      <c r="YS20" s="210" t="s">
        <v>25</v>
      </c>
      <c r="YT20" s="210"/>
      <c r="YU20" s="210"/>
      <c r="YV20" s="210"/>
      <c r="YW20" s="210" t="s">
        <v>25</v>
      </c>
      <c r="YX20" s="210"/>
      <c r="YY20" s="210"/>
      <c r="YZ20" s="210"/>
      <c r="ZA20" s="210" t="s">
        <v>25</v>
      </c>
      <c r="ZB20" s="210"/>
      <c r="ZC20" s="210"/>
      <c r="ZD20" s="210"/>
      <c r="ZE20" s="210" t="s">
        <v>25</v>
      </c>
      <c r="ZF20" s="210"/>
      <c r="ZG20" s="210"/>
      <c r="ZH20" s="210"/>
      <c r="ZI20" s="210" t="s">
        <v>25</v>
      </c>
      <c r="ZJ20" s="210"/>
      <c r="ZK20" s="210"/>
      <c r="ZL20" s="210"/>
      <c r="ZM20" s="210" t="s">
        <v>25</v>
      </c>
      <c r="ZN20" s="210"/>
      <c r="ZO20" s="210"/>
      <c r="ZP20" s="210"/>
      <c r="ZQ20" s="210" t="s">
        <v>25</v>
      </c>
      <c r="ZR20" s="210"/>
      <c r="ZS20" s="210"/>
      <c r="ZT20" s="210"/>
      <c r="ZU20" s="210" t="s">
        <v>25</v>
      </c>
      <c r="ZV20" s="210"/>
      <c r="ZW20" s="210"/>
      <c r="ZX20" s="210"/>
      <c r="ZY20" s="210" t="s">
        <v>25</v>
      </c>
      <c r="ZZ20" s="210"/>
      <c r="AAA20" s="210"/>
      <c r="AAB20" s="210"/>
      <c r="AAC20" s="210" t="s">
        <v>25</v>
      </c>
      <c r="AAD20" s="210"/>
      <c r="AAE20" s="210"/>
      <c r="AAF20" s="210"/>
      <c r="AAG20" s="210" t="s">
        <v>25</v>
      </c>
      <c r="AAH20" s="210"/>
      <c r="AAI20" s="210"/>
      <c r="AAJ20" s="210"/>
      <c r="AAK20" s="210" t="s">
        <v>25</v>
      </c>
      <c r="AAL20" s="210"/>
      <c r="AAM20" s="210"/>
      <c r="AAN20" s="210"/>
      <c r="AAO20" s="210" t="s">
        <v>25</v>
      </c>
      <c r="AAP20" s="210"/>
      <c r="AAQ20" s="210"/>
      <c r="AAR20" s="210"/>
      <c r="AAS20" s="210" t="s">
        <v>25</v>
      </c>
      <c r="AAT20" s="210"/>
      <c r="AAU20" s="210"/>
      <c r="AAV20" s="210"/>
      <c r="AAW20" s="210" t="s">
        <v>25</v>
      </c>
      <c r="AAX20" s="210"/>
      <c r="AAY20" s="210"/>
      <c r="AAZ20" s="210"/>
      <c r="ABA20" s="210" t="s">
        <v>25</v>
      </c>
      <c r="ABB20" s="210"/>
      <c r="ABC20" s="210"/>
      <c r="ABD20" s="210"/>
      <c r="ABE20" s="210" t="s">
        <v>25</v>
      </c>
      <c r="ABF20" s="210"/>
      <c r="ABG20" s="210"/>
      <c r="ABH20" s="210"/>
      <c r="ABI20" s="210" t="s">
        <v>25</v>
      </c>
      <c r="ABJ20" s="210"/>
      <c r="ABK20" s="210"/>
      <c r="ABL20" s="210"/>
      <c r="ABM20" s="210" t="s">
        <v>25</v>
      </c>
      <c r="ABN20" s="210"/>
      <c r="ABO20" s="210"/>
      <c r="ABP20" s="210"/>
      <c r="ABQ20" s="210" t="s">
        <v>25</v>
      </c>
      <c r="ABR20" s="210"/>
      <c r="ABS20" s="210"/>
      <c r="ABT20" s="210"/>
      <c r="ABU20" s="210" t="s">
        <v>25</v>
      </c>
      <c r="ABV20" s="210"/>
      <c r="ABW20" s="210"/>
      <c r="ABX20" s="210"/>
      <c r="ABY20" s="210" t="s">
        <v>25</v>
      </c>
      <c r="ABZ20" s="210"/>
      <c r="ACA20" s="210"/>
      <c r="ACB20" s="210"/>
      <c r="ACC20" s="210" t="s">
        <v>25</v>
      </c>
      <c r="ACD20" s="210"/>
      <c r="ACE20" s="210"/>
      <c r="ACF20" s="210"/>
      <c r="ACG20" s="210" t="s">
        <v>25</v>
      </c>
      <c r="ACH20" s="210"/>
      <c r="ACI20" s="210"/>
      <c r="ACJ20" s="210"/>
      <c r="ACK20" s="210" t="s">
        <v>25</v>
      </c>
      <c r="ACL20" s="210"/>
      <c r="ACM20" s="210"/>
      <c r="ACN20" s="210"/>
      <c r="ACO20" s="210" t="s">
        <v>25</v>
      </c>
      <c r="ACP20" s="210"/>
      <c r="ACQ20" s="210"/>
      <c r="ACR20" s="210"/>
      <c r="ACS20" s="210" t="s">
        <v>25</v>
      </c>
      <c r="ACT20" s="210"/>
      <c r="ACU20" s="210"/>
      <c r="ACV20" s="210"/>
      <c r="ACW20" s="210" t="s">
        <v>25</v>
      </c>
      <c r="ACX20" s="210"/>
      <c r="ACY20" s="210"/>
      <c r="ACZ20" s="210"/>
      <c r="ADA20" s="210" t="s">
        <v>25</v>
      </c>
      <c r="ADB20" s="210"/>
      <c r="ADC20" s="210"/>
      <c r="ADD20" s="210"/>
      <c r="ADE20" s="210" t="s">
        <v>25</v>
      </c>
      <c r="ADF20" s="210"/>
      <c r="ADG20" s="210"/>
      <c r="ADH20" s="210"/>
      <c r="ADI20" s="210" t="s">
        <v>25</v>
      </c>
      <c r="ADJ20" s="210"/>
      <c r="ADK20" s="210"/>
      <c r="ADL20" s="210"/>
      <c r="ADM20" s="210" t="s">
        <v>25</v>
      </c>
      <c r="ADN20" s="210"/>
      <c r="ADO20" s="210"/>
      <c r="ADP20" s="210"/>
      <c r="ADQ20" s="210" t="s">
        <v>25</v>
      </c>
      <c r="ADR20" s="210"/>
      <c r="ADS20" s="210"/>
      <c r="ADT20" s="210"/>
      <c r="ADU20" s="210" t="s">
        <v>25</v>
      </c>
      <c r="ADV20" s="210"/>
      <c r="ADW20" s="210"/>
      <c r="ADX20" s="210"/>
      <c r="ADY20" s="210" t="s">
        <v>25</v>
      </c>
      <c r="ADZ20" s="210"/>
      <c r="AEA20" s="210"/>
      <c r="AEB20" s="210"/>
      <c r="AEC20" s="210" t="s">
        <v>25</v>
      </c>
      <c r="AED20" s="210"/>
      <c r="AEE20" s="210"/>
      <c r="AEF20" s="210"/>
      <c r="AEG20" s="210" t="s">
        <v>25</v>
      </c>
      <c r="AEH20" s="210"/>
      <c r="AEI20" s="210"/>
      <c r="AEJ20" s="210"/>
      <c r="AEK20" s="210" t="s">
        <v>25</v>
      </c>
      <c r="AEL20" s="210"/>
      <c r="AEM20" s="210"/>
      <c r="AEN20" s="210"/>
      <c r="AEO20" s="210" t="s">
        <v>25</v>
      </c>
      <c r="AEP20" s="210"/>
      <c r="AEQ20" s="210"/>
      <c r="AER20" s="210"/>
      <c r="AES20" s="210" t="s">
        <v>25</v>
      </c>
      <c r="AET20" s="210"/>
      <c r="AEU20" s="210"/>
      <c r="AEV20" s="210"/>
      <c r="AEW20" s="210" t="s">
        <v>25</v>
      </c>
      <c r="AEX20" s="210"/>
      <c r="AEY20" s="210"/>
      <c r="AEZ20" s="210"/>
      <c r="AFA20" s="210" t="s">
        <v>25</v>
      </c>
      <c r="AFB20" s="210"/>
      <c r="AFC20" s="210"/>
      <c r="AFD20" s="210"/>
      <c r="AFE20" s="210" t="s">
        <v>25</v>
      </c>
      <c r="AFF20" s="210"/>
      <c r="AFG20" s="210"/>
      <c r="AFH20" s="210"/>
      <c r="AFI20" s="210" t="s">
        <v>25</v>
      </c>
      <c r="AFJ20" s="210"/>
      <c r="AFK20" s="210"/>
      <c r="AFL20" s="210"/>
      <c r="AFM20" s="210" t="s">
        <v>25</v>
      </c>
      <c r="AFN20" s="210"/>
      <c r="AFO20" s="210"/>
      <c r="AFP20" s="210"/>
      <c r="AFQ20" s="210" t="s">
        <v>25</v>
      </c>
      <c r="AFR20" s="210"/>
      <c r="AFS20" s="210"/>
      <c r="AFT20" s="210"/>
      <c r="AFU20" s="210" t="s">
        <v>25</v>
      </c>
      <c r="AFV20" s="210"/>
      <c r="AFW20" s="210"/>
      <c r="AFX20" s="210"/>
      <c r="AFY20" s="210" t="s">
        <v>25</v>
      </c>
      <c r="AFZ20" s="210"/>
      <c r="AGA20" s="210"/>
      <c r="AGB20" s="210"/>
      <c r="AGC20" s="210" t="s">
        <v>25</v>
      </c>
      <c r="AGD20" s="210"/>
      <c r="AGE20" s="210"/>
      <c r="AGF20" s="210"/>
      <c r="AGG20" s="210" t="s">
        <v>25</v>
      </c>
      <c r="AGH20" s="210"/>
      <c r="AGI20" s="210"/>
      <c r="AGJ20" s="210"/>
      <c r="AGK20" s="210" t="s">
        <v>25</v>
      </c>
      <c r="AGL20" s="210"/>
      <c r="AGM20" s="210"/>
      <c r="AGN20" s="210"/>
      <c r="AGO20" s="210" t="s">
        <v>25</v>
      </c>
      <c r="AGP20" s="210"/>
      <c r="AGQ20" s="210"/>
      <c r="AGR20" s="210"/>
      <c r="AGS20" s="210" t="s">
        <v>25</v>
      </c>
      <c r="AGT20" s="210"/>
      <c r="AGU20" s="210"/>
      <c r="AGV20" s="210"/>
      <c r="AGW20" s="210" t="s">
        <v>25</v>
      </c>
      <c r="AGX20" s="210"/>
      <c r="AGY20" s="210"/>
      <c r="AGZ20" s="210"/>
      <c r="AHA20" s="210" t="s">
        <v>25</v>
      </c>
      <c r="AHB20" s="210"/>
      <c r="AHC20" s="210"/>
      <c r="AHD20" s="210"/>
      <c r="AHE20" s="210" t="s">
        <v>25</v>
      </c>
      <c r="AHF20" s="210"/>
      <c r="AHG20" s="210"/>
      <c r="AHH20" s="210"/>
      <c r="AHI20" s="210" t="s">
        <v>25</v>
      </c>
      <c r="AHJ20" s="210"/>
      <c r="AHK20" s="210"/>
      <c r="AHL20" s="210"/>
      <c r="AHM20" s="210" t="s">
        <v>25</v>
      </c>
      <c r="AHN20" s="210"/>
      <c r="AHO20" s="210"/>
      <c r="AHP20" s="210"/>
      <c r="AHQ20" s="210" t="s">
        <v>25</v>
      </c>
      <c r="AHR20" s="210"/>
      <c r="AHS20" s="210"/>
      <c r="AHT20" s="210"/>
      <c r="AHU20" s="210" t="s">
        <v>25</v>
      </c>
      <c r="AHV20" s="210"/>
      <c r="AHW20" s="210"/>
      <c r="AHX20" s="210"/>
      <c r="AHY20" s="210" t="s">
        <v>25</v>
      </c>
      <c r="AHZ20" s="210"/>
      <c r="AIA20" s="210"/>
      <c r="AIB20" s="210"/>
      <c r="AIC20" s="210" t="s">
        <v>25</v>
      </c>
      <c r="AID20" s="210"/>
      <c r="AIE20" s="210"/>
      <c r="AIF20" s="210"/>
      <c r="AIG20" s="210" t="s">
        <v>25</v>
      </c>
      <c r="AIH20" s="210"/>
      <c r="AII20" s="210"/>
      <c r="AIJ20" s="210"/>
      <c r="AIK20" s="210" t="s">
        <v>25</v>
      </c>
      <c r="AIL20" s="210"/>
      <c r="AIM20" s="210"/>
      <c r="AIN20" s="210"/>
      <c r="AIO20" s="210" t="s">
        <v>25</v>
      </c>
      <c r="AIP20" s="210"/>
      <c r="AIQ20" s="210"/>
      <c r="AIR20" s="210"/>
      <c r="AIS20" s="210" t="s">
        <v>25</v>
      </c>
      <c r="AIT20" s="210"/>
      <c r="AIU20" s="210"/>
      <c r="AIV20" s="210"/>
      <c r="AIW20" s="210" t="s">
        <v>25</v>
      </c>
      <c r="AIX20" s="210"/>
      <c r="AIY20" s="210"/>
      <c r="AIZ20" s="210"/>
      <c r="AJA20" s="210" t="s">
        <v>25</v>
      </c>
      <c r="AJB20" s="210"/>
      <c r="AJC20" s="210"/>
      <c r="AJD20" s="210"/>
      <c r="AJE20" s="210" t="s">
        <v>25</v>
      </c>
      <c r="AJF20" s="210"/>
      <c r="AJG20" s="210"/>
      <c r="AJH20" s="210"/>
      <c r="AJI20" s="210" t="s">
        <v>25</v>
      </c>
      <c r="AJJ20" s="210"/>
      <c r="AJK20" s="210"/>
      <c r="AJL20" s="210"/>
      <c r="AJM20" s="210" t="s">
        <v>25</v>
      </c>
      <c r="AJN20" s="210"/>
      <c r="AJO20" s="210"/>
      <c r="AJP20" s="210"/>
      <c r="AJQ20" s="210" t="s">
        <v>25</v>
      </c>
      <c r="AJR20" s="210"/>
      <c r="AJS20" s="210"/>
      <c r="AJT20" s="210"/>
      <c r="AJU20" s="210" t="s">
        <v>25</v>
      </c>
      <c r="AJV20" s="210"/>
      <c r="AJW20" s="210"/>
      <c r="AJX20" s="210"/>
      <c r="AJY20" s="210" t="s">
        <v>25</v>
      </c>
      <c r="AJZ20" s="210"/>
      <c r="AKA20" s="210"/>
      <c r="AKB20" s="210"/>
      <c r="AKC20" s="210" t="s">
        <v>25</v>
      </c>
      <c r="AKD20" s="210"/>
      <c r="AKE20" s="210"/>
      <c r="AKF20" s="210"/>
      <c r="AKG20" s="210" t="s">
        <v>25</v>
      </c>
      <c r="AKH20" s="210"/>
      <c r="AKI20" s="210"/>
      <c r="AKJ20" s="210"/>
      <c r="AKK20" s="210" t="s">
        <v>25</v>
      </c>
      <c r="AKL20" s="210"/>
      <c r="AKM20" s="210"/>
      <c r="AKN20" s="210"/>
      <c r="AKO20" s="210" t="s">
        <v>25</v>
      </c>
      <c r="AKP20" s="210"/>
      <c r="AKQ20" s="210"/>
      <c r="AKR20" s="210"/>
      <c r="AKS20" s="210" t="s">
        <v>25</v>
      </c>
      <c r="AKT20" s="210"/>
      <c r="AKU20" s="210"/>
      <c r="AKV20" s="210"/>
      <c r="AKW20" s="210" t="s">
        <v>25</v>
      </c>
      <c r="AKX20" s="210"/>
      <c r="AKY20" s="210"/>
      <c r="AKZ20" s="210"/>
      <c r="ALA20" s="210" t="s">
        <v>25</v>
      </c>
      <c r="ALB20" s="210"/>
      <c r="ALC20" s="210"/>
      <c r="ALD20" s="210"/>
      <c r="ALE20" s="210" t="s">
        <v>25</v>
      </c>
      <c r="ALF20" s="210"/>
      <c r="ALG20" s="210"/>
      <c r="ALH20" s="210"/>
      <c r="ALI20" s="210" t="s">
        <v>25</v>
      </c>
      <c r="ALJ20" s="210"/>
      <c r="ALK20" s="210"/>
      <c r="ALL20" s="210"/>
      <c r="ALM20" s="210" t="s">
        <v>25</v>
      </c>
      <c r="ALN20" s="210"/>
      <c r="ALO20" s="210"/>
      <c r="ALP20" s="210"/>
      <c r="ALQ20" s="210" t="s">
        <v>25</v>
      </c>
      <c r="ALR20" s="210"/>
      <c r="ALS20" s="210"/>
      <c r="ALT20" s="210"/>
      <c r="ALU20" s="210" t="s">
        <v>25</v>
      </c>
      <c r="ALV20" s="210"/>
      <c r="ALW20" s="210"/>
      <c r="ALX20" s="210"/>
      <c r="ALY20" s="210" t="s">
        <v>25</v>
      </c>
      <c r="ALZ20" s="210"/>
      <c r="AMA20" s="210"/>
      <c r="AMB20" s="210"/>
      <c r="AMC20" s="210" t="s">
        <v>25</v>
      </c>
      <c r="AMD20" s="210"/>
      <c r="AME20" s="210"/>
      <c r="AMF20" s="210"/>
      <c r="AMG20" s="210" t="s">
        <v>25</v>
      </c>
      <c r="AMH20" s="210"/>
      <c r="AMI20" s="210"/>
      <c r="AMJ20" s="210"/>
      <c r="AMK20" s="210" t="s">
        <v>25</v>
      </c>
      <c r="AML20" s="210"/>
      <c r="AMM20" s="210"/>
      <c r="AMN20" s="210"/>
      <c r="AMO20" s="210" t="s">
        <v>25</v>
      </c>
      <c r="AMP20" s="210"/>
      <c r="AMQ20" s="210"/>
      <c r="AMR20" s="210"/>
      <c r="AMS20" s="210" t="s">
        <v>25</v>
      </c>
      <c r="AMT20" s="210"/>
      <c r="AMU20" s="210"/>
      <c r="AMV20" s="210"/>
      <c r="AMW20" s="210" t="s">
        <v>25</v>
      </c>
      <c r="AMX20" s="210"/>
      <c r="AMY20" s="210"/>
      <c r="AMZ20" s="210"/>
      <c r="ANA20" s="210" t="s">
        <v>25</v>
      </c>
      <c r="ANB20" s="210"/>
      <c r="ANC20" s="210"/>
      <c r="AND20" s="210"/>
      <c r="ANE20" s="210" t="s">
        <v>25</v>
      </c>
      <c r="ANF20" s="210"/>
      <c r="ANG20" s="210"/>
      <c r="ANH20" s="210"/>
      <c r="ANI20" s="210" t="s">
        <v>25</v>
      </c>
      <c r="ANJ20" s="210"/>
      <c r="ANK20" s="210"/>
      <c r="ANL20" s="210"/>
      <c r="ANM20" s="210" t="s">
        <v>25</v>
      </c>
      <c r="ANN20" s="210"/>
      <c r="ANO20" s="210"/>
      <c r="ANP20" s="210"/>
      <c r="ANQ20" s="210" t="s">
        <v>25</v>
      </c>
      <c r="ANR20" s="210"/>
      <c r="ANS20" s="210"/>
      <c r="ANT20" s="210"/>
      <c r="ANU20" s="210" t="s">
        <v>25</v>
      </c>
      <c r="ANV20" s="210"/>
      <c r="ANW20" s="210"/>
      <c r="ANX20" s="210"/>
      <c r="ANY20" s="210" t="s">
        <v>25</v>
      </c>
      <c r="ANZ20" s="210"/>
      <c r="AOA20" s="210"/>
      <c r="AOB20" s="210"/>
      <c r="AOC20" s="210" t="s">
        <v>25</v>
      </c>
      <c r="AOD20" s="210"/>
      <c r="AOE20" s="210"/>
      <c r="AOF20" s="210"/>
      <c r="AOG20" s="210" t="s">
        <v>25</v>
      </c>
      <c r="AOH20" s="210"/>
      <c r="AOI20" s="210"/>
      <c r="AOJ20" s="210"/>
      <c r="AOK20" s="210" t="s">
        <v>25</v>
      </c>
      <c r="AOL20" s="210"/>
      <c r="AOM20" s="210"/>
      <c r="AON20" s="210"/>
      <c r="AOO20" s="210" t="s">
        <v>25</v>
      </c>
      <c r="AOP20" s="210"/>
      <c r="AOQ20" s="210"/>
      <c r="AOR20" s="210"/>
      <c r="AOS20" s="210" t="s">
        <v>25</v>
      </c>
      <c r="AOT20" s="210"/>
      <c r="AOU20" s="210"/>
      <c r="AOV20" s="210"/>
      <c r="AOW20" s="210" t="s">
        <v>25</v>
      </c>
      <c r="AOX20" s="210"/>
      <c r="AOY20" s="210"/>
      <c r="AOZ20" s="210"/>
      <c r="APA20" s="210" t="s">
        <v>25</v>
      </c>
      <c r="APB20" s="210"/>
      <c r="APC20" s="210"/>
      <c r="APD20" s="210"/>
      <c r="APE20" s="210" t="s">
        <v>25</v>
      </c>
      <c r="APF20" s="210"/>
      <c r="APG20" s="210"/>
      <c r="APH20" s="210"/>
      <c r="API20" s="210" t="s">
        <v>25</v>
      </c>
      <c r="APJ20" s="210"/>
      <c r="APK20" s="210"/>
      <c r="APL20" s="210"/>
      <c r="APM20" s="210" t="s">
        <v>25</v>
      </c>
      <c r="APN20" s="210"/>
      <c r="APO20" s="210"/>
      <c r="APP20" s="210"/>
      <c r="APQ20" s="210" t="s">
        <v>25</v>
      </c>
      <c r="APR20" s="210"/>
      <c r="APS20" s="210"/>
      <c r="APT20" s="210"/>
      <c r="APU20" s="210" t="s">
        <v>25</v>
      </c>
      <c r="APV20" s="210"/>
      <c r="APW20" s="210"/>
      <c r="APX20" s="210"/>
      <c r="APY20" s="210" t="s">
        <v>25</v>
      </c>
      <c r="APZ20" s="210"/>
      <c r="AQA20" s="210"/>
      <c r="AQB20" s="210"/>
      <c r="AQC20" s="210" t="s">
        <v>25</v>
      </c>
      <c r="AQD20" s="210"/>
      <c r="AQE20" s="210"/>
      <c r="AQF20" s="210"/>
      <c r="AQG20" s="210" t="s">
        <v>25</v>
      </c>
      <c r="AQH20" s="210"/>
      <c r="AQI20" s="210"/>
      <c r="AQJ20" s="210"/>
      <c r="AQK20" s="210" t="s">
        <v>25</v>
      </c>
      <c r="AQL20" s="210"/>
      <c r="AQM20" s="210"/>
      <c r="AQN20" s="210"/>
      <c r="AQO20" s="210" t="s">
        <v>25</v>
      </c>
      <c r="AQP20" s="210"/>
      <c r="AQQ20" s="210"/>
      <c r="AQR20" s="210"/>
      <c r="AQS20" s="210" t="s">
        <v>25</v>
      </c>
      <c r="AQT20" s="210"/>
      <c r="AQU20" s="210"/>
      <c r="AQV20" s="210"/>
      <c r="AQW20" s="210" t="s">
        <v>25</v>
      </c>
      <c r="AQX20" s="210"/>
      <c r="AQY20" s="210"/>
      <c r="AQZ20" s="210"/>
      <c r="ARA20" s="210" t="s">
        <v>25</v>
      </c>
      <c r="ARB20" s="210"/>
      <c r="ARC20" s="210"/>
      <c r="ARD20" s="210"/>
      <c r="ARE20" s="210" t="s">
        <v>25</v>
      </c>
      <c r="ARF20" s="210"/>
      <c r="ARG20" s="210"/>
      <c r="ARH20" s="210"/>
      <c r="ARI20" s="210" t="s">
        <v>25</v>
      </c>
      <c r="ARJ20" s="210"/>
      <c r="ARK20" s="210"/>
      <c r="ARL20" s="210"/>
      <c r="ARM20" s="210" t="s">
        <v>25</v>
      </c>
      <c r="ARN20" s="210"/>
      <c r="ARO20" s="210"/>
      <c r="ARP20" s="210"/>
      <c r="ARQ20" s="210" t="s">
        <v>25</v>
      </c>
      <c r="ARR20" s="210"/>
      <c r="ARS20" s="210"/>
      <c r="ART20" s="210"/>
      <c r="ARU20" s="210" t="s">
        <v>25</v>
      </c>
      <c r="ARV20" s="210"/>
      <c r="ARW20" s="210"/>
      <c r="ARX20" s="210"/>
      <c r="ARY20" s="210" t="s">
        <v>25</v>
      </c>
      <c r="ARZ20" s="210"/>
      <c r="ASA20" s="210"/>
      <c r="ASB20" s="210"/>
      <c r="ASC20" s="210" t="s">
        <v>25</v>
      </c>
      <c r="ASD20" s="210"/>
      <c r="ASE20" s="210"/>
      <c r="ASF20" s="210"/>
      <c r="ASG20" s="210" t="s">
        <v>25</v>
      </c>
      <c r="ASH20" s="210"/>
      <c r="ASI20" s="210"/>
      <c r="ASJ20" s="210"/>
      <c r="ASK20" s="210" t="s">
        <v>25</v>
      </c>
      <c r="ASL20" s="210"/>
      <c r="ASM20" s="210"/>
      <c r="ASN20" s="210"/>
      <c r="ASO20" s="210" t="s">
        <v>25</v>
      </c>
      <c r="ASP20" s="210"/>
      <c r="ASQ20" s="210"/>
      <c r="ASR20" s="210"/>
      <c r="ASS20" s="210" t="s">
        <v>25</v>
      </c>
      <c r="AST20" s="210"/>
      <c r="ASU20" s="210"/>
      <c r="ASV20" s="210"/>
      <c r="ASW20" s="210" t="s">
        <v>25</v>
      </c>
      <c r="ASX20" s="210"/>
      <c r="ASY20" s="210"/>
      <c r="ASZ20" s="210"/>
      <c r="ATA20" s="210" t="s">
        <v>25</v>
      </c>
      <c r="ATB20" s="210"/>
      <c r="ATC20" s="210"/>
      <c r="ATD20" s="210"/>
      <c r="ATE20" s="210" t="s">
        <v>25</v>
      </c>
      <c r="ATF20" s="210"/>
      <c r="ATG20" s="210"/>
      <c r="ATH20" s="210"/>
      <c r="ATI20" s="210" t="s">
        <v>25</v>
      </c>
      <c r="ATJ20" s="210"/>
      <c r="ATK20" s="210"/>
      <c r="ATL20" s="210"/>
      <c r="ATM20" s="210" t="s">
        <v>25</v>
      </c>
      <c r="ATN20" s="210"/>
      <c r="ATO20" s="210"/>
      <c r="ATP20" s="210"/>
      <c r="ATQ20" s="210" t="s">
        <v>25</v>
      </c>
      <c r="ATR20" s="210"/>
      <c r="ATS20" s="210"/>
      <c r="ATT20" s="210"/>
      <c r="ATU20" s="210" t="s">
        <v>25</v>
      </c>
      <c r="ATV20" s="210"/>
      <c r="ATW20" s="210"/>
      <c r="ATX20" s="210"/>
      <c r="ATY20" s="210" t="s">
        <v>25</v>
      </c>
      <c r="ATZ20" s="210"/>
      <c r="AUA20" s="210"/>
      <c r="AUB20" s="210"/>
      <c r="AUC20" s="210" t="s">
        <v>25</v>
      </c>
      <c r="AUD20" s="210"/>
      <c r="AUE20" s="210"/>
      <c r="AUF20" s="210"/>
      <c r="AUG20" s="210" t="s">
        <v>25</v>
      </c>
      <c r="AUH20" s="210"/>
      <c r="AUI20" s="210"/>
      <c r="AUJ20" s="210"/>
      <c r="AUK20" s="210" t="s">
        <v>25</v>
      </c>
      <c r="AUL20" s="210"/>
      <c r="AUM20" s="210"/>
      <c r="AUN20" s="210"/>
      <c r="AUO20" s="210" t="s">
        <v>25</v>
      </c>
      <c r="AUP20" s="210"/>
      <c r="AUQ20" s="210"/>
      <c r="AUR20" s="210"/>
      <c r="AUS20" s="210" t="s">
        <v>25</v>
      </c>
      <c r="AUT20" s="210"/>
      <c r="AUU20" s="210"/>
      <c r="AUV20" s="210"/>
      <c r="AUW20" s="210" t="s">
        <v>25</v>
      </c>
      <c r="AUX20" s="210"/>
      <c r="AUY20" s="210"/>
      <c r="AUZ20" s="210"/>
      <c r="AVA20" s="210" t="s">
        <v>25</v>
      </c>
      <c r="AVB20" s="210"/>
      <c r="AVC20" s="210"/>
      <c r="AVD20" s="210"/>
      <c r="AVE20" s="210" t="s">
        <v>25</v>
      </c>
      <c r="AVF20" s="210"/>
      <c r="AVG20" s="210"/>
      <c r="AVH20" s="210"/>
      <c r="AVI20" s="210" t="s">
        <v>25</v>
      </c>
      <c r="AVJ20" s="210"/>
      <c r="AVK20" s="210"/>
      <c r="AVL20" s="210"/>
      <c r="AVM20" s="210" t="s">
        <v>25</v>
      </c>
      <c r="AVN20" s="210"/>
      <c r="AVO20" s="210"/>
      <c r="AVP20" s="210"/>
      <c r="AVQ20" s="210" t="s">
        <v>25</v>
      </c>
      <c r="AVR20" s="210"/>
      <c r="AVS20" s="210"/>
      <c r="AVT20" s="210"/>
      <c r="AVU20" s="210" t="s">
        <v>25</v>
      </c>
      <c r="AVV20" s="210"/>
      <c r="AVW20" s="210"/>
      <c r="AVX20" s="210"/>
      <c r="AVY20" s="210" t="s">
        <v>25</v>
      </c>
      <c r="AVZ20" s="210"/>
      <c r="AWA20" s="210"/>
      <c r="AWB20" s="210"/>
      <c r="AWC20" s="210" t="s">
        <v>25</v>
      </c>
      <c r="AWD20" s="210"/>
      <c r="AWE20" s="210"/>
      <c r="AWF20" s="210"/>
      <c r="AWG20" s="210" t="s">
        <v>25</v>
      </c>
      <c r="AWH20" s="210"/>
      <c r="AWI20" s="210"/>
      <c r="AWJ20" s="210"/>
      <c r="AWK20" s="210" t="s">
        <v>25</v>
      </c>
      <c r="AWL20" s="210"/>
      <c r="AWM20" s="210"/>
      <c r="AWN20" s="210"/>
      <c r="AWO20" s="210" t="s">
        <v>25</v>
      </c>
      <c r="AWP20" s="210"/>
      <c r="AWQ20" s="210"/>
      <c r="AWR20" s="210"/>
      <c r="AWS20" s="210" t="s">
        <v>25</v>
      </c>
      <c r="AWT20" s="210"/>
      <c r="AWU20" s="210"/>
      <c r="AWV20" s="210"/>
      <c r="AWW20" s="210" t="s">
        <v>25</v>
      </c>
      <c r="AWX20" s="210"/>
      <c r="AWY20" s="210"/>
      <c r="AWZ20" s="210"/>
      <c r="AXA20" s="210" t="s">
        <v>25</v>
      </c>
      <c r="AXB20" s="210"/>
      <c r="AXC20" s="210"/>
      <c r="AXD20" s="210"/>
      <c r="AXE20" s="210" t="s">
        <v>25</v>
      </c>
      <c r="AXF20" s="210"/>
      <c r="AXG20" s="210"/>
      <c r="AXH20" s="210"/>
      <c r="AXI20" s="210" t="s">
        <v>25</v>
      </c>
      <c r="AXJ20" s="210"/>
      <c r="AXK20" s="210"/>
      <c r="AXL20" s="210"/>
      <c r="AXM20" s="210" t="s">
        <v>25</v>
      </c>
      <c r="AXN20" s="210"/>
      <c r="AXO20" s="210"/>
      <c r="AXP20" s="210"/>
      <c r="AXQ20" s="210" t="s">
        <v>25</v>
      </c>
      <c r="AXR20" s="210"/>
      <c r="AXS20" s="210"/>
      <c r="AXT20" s="210"/>
      <c r="AXU20" s="210" t="s">
        <v>25</v>
      </c>
      <c r="AXV20" s="210"/>
      <c r="AXW20" s="210"/>
      <c r="AXX20" s="210"/>
      <c r="AXY20" s="210" t="s">
        <v>25</v>
      </c>
      <c r="AXZ20" s="210"/>
      <c r="AYA20" s="210"/>
      <c r="AYB20" s="210"/>
      <c r="AYC20" s="210" t="s">
        <v>25</v>
      </c>
      <c r="AYD20" s="210"/>
      <c r="AYE20" s="210"/>
      <c r="AYF20" s="210"/>
      <c r="AYG20" s="210" t="s">
        <v>25</v>
      </c>
      <c r="AYH20" s="210"/>
      <c r="AYI20" s="210"/>
      <c r="AYJ20" s="210"/>
      <c r="AYK20" s="210" t="s">
        <v>25</v>
      </c>
      <c r="AYL20" s="210"/>
      <c r="AYM20" s="210"/>
      <c r="AYN20" s="210"/>
      <c r="AYO20" s="210" t="s">
        <v>25</v>
      </c>
      <c r="AYP20" s="210"/>
      <c r="AYQ20" s="210"/>
      <c r="AYR20" s="210"/>
      <c r="AYS20" s="210" t="s">
        <v>25</v>
      </c>
      <c r="AYT20" s="210"/>
      <c r="AYU20" s="210"/>
      <c r="AYV20" s="210"/>
      <c r="AYW20" s="210" t="s">
        <v>25</v>
      </c>
      <c r="AYX20" s="210"/>
      <c r="AYY20" s="210"/>
      <c r="AYZ20" s="210"/>
      <c r="AZA20" s="210" t="s">
        <v>25</v>
      </c>
      <c r="AZB20" s="210"/>
      <c r="AZC20" s="210"/>
      <c r="AZD20" s="210"/>
      <c r="AZE20" s="210" t="s">
        <v>25</v>
      </c>
      <c r="AZF20" s="210"/>
      <c r="AZG20" s="210"/>
      <c r="AZH20" s="210"/>
      <c r="AZI20" s="210" t="s">
        <v>25</v>
      </c>
      <c r="AZJ20" s="210"/>
      <c r="AZK20" s="210"/>
      <c r="AZL20" s="210"/>
      <c r="AZM20" s="210" t="s">
        <v>25</v>
      </c>
      <c r="AZN20" s="210"/>
      <c r="AZO20" s="210"/>
      <c r="AZP20" s="210"/>
      <c r="AZQ20" s="210" t="s">
        <v>25</v>
      </c>
      <c r="AZR20" s="210"/>
      <c r="AZS20" s="210"/>
      <c r="AZT20" s="210"/>
      <c r="AZU20" s="210" t="s">
        <v>25</v>
      </c>
      <c r="AZV20" s="210"/>
      <c r="AZW20" s="210"/>
      <c r="AZX20" s="210"/>
      <c r="AZY20" s="210" t="s">
        <v>25</v>
      </c>
      <c r="AZZ20" s="210"/>
      <c r="BAA20" s="210"/>
      <c r="BAB20" s="210"/>
      <c r="BAC20" s="210" t="s">
        <v>25</v>
      </c>
      <c r="BAD20" s="210"/>
      <c r="BAE20" s="210"/>
      <c r="BAF20" s="210"/>
      <c r="BAG20" s="210" t="s">
        <v>25</v>
      </c>
      <c r="BAH20" s="210"/>
      <c r="BAI20" s="210"/>
      <c r="BAJ20" s="210"/>
      <c r="BAK20" s="210" t="s">
        <v>25</v>
      </c>
      <c r="BAL20" s="210"/>
      <c r="BAM20" s="210"/>
      <c r="BAN20" s="210"/>
      <c r="BAO20" s="210" t="s">
        <v>25</v>
      </c>
      <c r="BAP20" s="210"/>
      <c r="BAQ20" s="210"/>
      <c r="BAR20" s="210"/>
      <c r="BAS20" s="210" t="s">
        <v>25</v>
      </c>
      <c r="BAT20" s="210"/>
      <c r="BAU20" s="210"/>
      <c r="BAV20" s="210"/>
      <c r="BAW20" s="210" t="s">
        <v>25</v>
      </c>
      <c r="BAX20" s="210"/>
      <c r="BAY20" s="210"/>
      <c r="BAZ20" s="210"/>
      <c r="BBA20" s="210" t="s">
        <v>25</v>
      </c>
      <c r="BBB20" s="210"/>
      <c r="BBC20" s="210"/>
      <c r="BBD20" s="210"/>
      <c r="BBE20" s="210" t="s">
        <v>25</v>
      </c>
      <c r="BBF20" s="210"/>
      <c r="BBG20" s="210"/>
      <c r="BBH20" s="210"/>
      <c r="BBI20" s="210" t="s">
        <v>25</v>
      </c>
      <c r="BBJ20" s="210"/>
      <c r="BBK20" s="210"/>
      <c r="BBL20" s="210"/>
      <c r="BBM20" s="210" t="s">
        <v>25</v>
      </c>
      <c r="BBN20" s="210"/>
      <c r="BBO20" s="210"/>
      <c r="BBP20" s="210"/>
      <c r="BBQ20" s="210" t="s">
        <v>25</v>
      </c>
      <c r="BBR20" s="210"/>
      <c r="BBS20" s="210"/>
      <c r="BBT20" s="210"/>
      <c r="BBU20" s="210" t="s">
        <v>25</v>
      </c>
      <c r="BBV20" s="210"/>
      <c r="BBW20" s="210"/>
      <c r="BBX20" s="210"/>
      <c r="BBY20" s="210" t="s">
        <v>25</v>
      </c>
      <c r="BBZ20" s="210"/>
      <c r="BCA20" s="210"/>
      <c r="BCB20" s="210"/>
      <c r="BCC20" s="210" t="s">
        <v>25</v>
      </c>
      <c r="BCD20" s="210"/>
      <c r="BCE20" s="210"/>
      <c r="BCF20" s="210"/>
      <c r="BCG20" s="210" t="s">
        <v>25</v>
      </c>
      <c r="BCH20" s="210"/>
      <c r="BCI20" s="210"/>
      <c r="BCJ20" s="210"/>
      <c r="BCK20" s="210" t="s">
        <v>25</v>
      </c>
      <c r="BCL20" s="210"/>
      <c r="BCM20" s="210"/>
      <c r="BCN20" s="210"/>
      <c r="BCO20" s="210" t="s">
        <v>25</v>
      </c>
      <c r="BCP20" s="210"/>
      <c r="BCQ20" s="210"/>
      <c r="BCR20" s="210"/>
      <c r="BCS20" s="210" t="s">
        <v>25</v>
      </c>
      <c r="BCT20" s="210"/>
      <c r="BCU20" s="210"/>
      <c r="BCV20" s="210"/>
      <c r="BCW20" s="210" t="s">
        <v>25</v>
      </c>
      <c r="BCX20" s="210"/>
      <c r="BCY20" s="210"/>
      <c r="BCZ20" s="210"/>
      <c r="BDA20" s="210" t="s">
        <v>25</v>
      </c>
      <c r="BDB20" s="210"/>
      <c r="BDC20" s="210"/>
      <c r="BDD20" s="210"/>
      <c r="BDE20" s="210" t="s">
        <v>25</v>
      </c>
      <c r="BDF20" s="210"/>
      <c r="BDG20" s="210"/>
      <c r="BDH20" s="210"/>
      <c r="BDI20" s="210" t="s">
        <v>25</v>
      </c>
      <c r="BDJ20" s="210"/>
      <c r="BDK20" s="210"/>
      <c r="BDL20" s="210"/>
      <c r="BDM20" s="210" t="s">
        <v>25</v>
      </c>
      <c r="BDN20" s="210"/>
      <c r="BDO20" s="210"/>
      <c r="BDP20" s="210"/>
      <c r="BDQ20" s="210" t="s">
        <v>25</v>
      </c>
      <c r="BDR20" s="210"/>
      <c r="BDS20" s="210"/>
      <c r="BDT20" s="210"/>
      <c r="BDU20" s="210" t="s">
        <v>25</v>
      </c>
      <c r="BDV20" s="210"/>
      <c r="BDW20" s="210"/>
      <c r="BDX20" s="210"/>
      <c r="BDY20" s="210" t="s">
        <v>25</v>
      </c>
      <c r="BDZ20" s="210"/>
      <c r="BEA20" s="210"/>
      <c r="BEB20" s="210"/>
      <c r="BEC20" s="210" t="s">
        <v>25</v>
      </c>
      <c r="BED20" s="210"/>
      <c r="BEE20" s="210"/>
      <c r="BEF20" s="210"/>
      <c r="BEG20" s="210" t="s">
        <v>25</v>
      </c>
      <c r="BEH20" s="210"/>
      <c r="BEI20" s="210"/>
      <c r="BEJ20" s="210"/>
      <c r="BEK20" s="210" t="s">
        <v>25</v>
      </c>
      <c r="BEL20" s="210"/>
      <c r="BEM20" s="210"/>
      <c r="BEN20" s="210"/>
      <c r="BEO20" s="210" t="s">
        <v>25</v>
      </c>
      <c r="BEP20" s="210"/>
      <c r="BEQ20" s="210"/>
      <c r="BER20" s="210"/>
      <c r="BES20" s="210" t="s">
        <v>25</v>
      </c>
      <c r="BET20" s="210"/>
      <c r="BEU20" s="210"/>
      <c r="BEV20" s="210"/>
      <c r="BEW20" s="210" t="s">
        <v>25</v>
      </c>
      <c r="BEX20" s="210"/>
      <c r="BEY20" s="210"/>
      <c r="BEZ20" s="210"/>
      <c r="BFA20" s="210" t="s">
        <v>25</v>
      </c>
      <c r="BFB20" s="210"/>
      <c r="BFC20" s="210"/>
      <c r="BFD20" s="210"/>
      <c r="BFE20" s="210" t="s">
        <v>25</v>
      </c>
      <c r="BFF20" s="210"/>
      <c r="BFG20" s="210"/>
      <c r="BFH20" s="210"/>
      <c r="BFI20" s="210" t="s">
        <v>25</v>
      </c>
      <c r="BFJ20" s="210"/>
      <c r="BFK20" s="210"/>
      <c r="BFL20" s="210"/>
      <c r="BFM20" s="210" t="s">
        <v>25</v>
      </c>
      <c r="BFN20" s="210"/>
      <c r="BFO20" s="210"/>
      <c r="BFP20" s="210"/>
      <c r="BFQ20" s="210" t="s">
        <v>25</v>
      </c>
      <c r="BFR20" s="210"/>
      <c r="BFS20" s="210"/>
      <c r="BFT20" s="210"/>
      <c r="BFU20" s="210" t="s">
        <v>25</v>
      </c>
      <c r="BFV20" s="210"/>
      <c r="BFW20" s="210"/>
      <c r="BFX20" s="210"/>
      <c r="BFY20" s="210" t="s">
        <v>25</v>
      </c>
      <c r="BFZ20" s="210"/>
      <c r="BGA20" s="210"/>
      <c r="BGB20" s="210"/>
      <c r="BGC20" s="210" t="s">
        <v>25</v>
      </c>
      <c r="BGD20" s="210"/>
      <c r="BGE20" s="210"/>
      <c r="BGF20" s="210"/>
      <c r="BGG20" s="210" t="s">
        <v>25</v>
      </c>
      <c r="BGH20" s="210"/>
      <c r="BGI20" s="210"/>
      <c r="BGJ20" s="210"/>
      <c r="BGK20" s="210" t="s">
        <v>25</v>
      </c>
      <c r="BGL20" s="210"/>
      <c r="BGM20" s="210"/>
      <c r="BGN20" s="210"/>
      <c r="BGO20" s="210" t="s">
        <v>25</v>
      </c>
      <c r="BGP20" s="210"/>
      <c r="BGQ20" s="210"/>
      <c r="BGR20" s="210"/>
      <c r="BGS20" s="210" t="s">
        <v>25</v>
      </c>
      <c r="BGT20" s="210"/>
      <c r="BGU20" s="210"/>
      <c r="BGV20" s="210"/>
      <c r="BGW20" s="210" t="s">
        <v>25</v>
      </c>
      <c r="BGX20" s="210"/>
      <c r="BGY20" s="210"/>
      <c r="BGZ20" s="210"/>
      <c r="BHA20" s="210" t="s">
        <v>25</v>
      </c>
      <c r="BHB20" s="210"/>
      <c r="BHC20" s="210"/>
      <c r="BHD20" s="210"/>
      <c r="BHE20" s="210" t="s">
        <v>25</v>
      </c>
      <c r="BHF20" s="210"/>
      <c r="BHG20" s="210"/>
      <c r="BHH20" s="210"/>
      <c r="BHI20" s="210" t="s">
        <v>25</v>
      </c>
      <c r="BHJ20" s="210"/>
      <c r="BHK20" s="210"/>
      <c r="BHL20" s="210"/>
      <c r="BHM20" s="210" t="s">
        <v>25</v>
      </c>
      <c r="BHN20" s="210"/>
      <c r="BHO20" s="210"/>
      <c r="BHP20" s="210"/>
      <c r="BHQ20" s="210" t="s">
        <v>25</v>
      </c>
      <c r="BHR20" s="210"/>
      <c r="BHS20" s="210"/>
      <c r="BHT20" s="210"/>
      <c r="BHU20" s="210" t="s">
        <v>25</v>
      </c>
      <c r="BHV20" s="210"/>
      <c r="BHW20" s="210"/>
      <c r="BHX20" s="210"/>
      <c r="BHY20" s="210" t="s">
        <v>25</v>
      </c>
      <c r="BHZ20" s="210"/>
      <c r="BIA20" s="210"/>
      <c r="BIB20" s="210"/>
      <c r="BIC20" s="210" t="s">
        <v>25</v>
      </c>
      <c r="BID20" s="210"/>
      <c r="BIE20" s="210"/>
      <c r="BIF20" s="210"/>
      <c r="BIG20" s="210" t="s">
        <v>25</v>
      </c>
      <c r="BIH20" s="210"/>
      <c r="BII20" s="210"/>
      <c r="BIJ20" s="210"/>
      <c r="BIK20" s="210" t="s">
        <v>25</v>
      </c>
      <c r="BIL20" s="210"/>
      <c r="BIM20" s="210"/>
      <c r="BIN20" s="210"/>
      <c r="BIO20" s="210" t="s">
        <v>25</v>
      </c>
      <c r="BIP20" s="210"/>
      <c r="BIQ20" s="210"/>
      <c r="BIR20" s="210"/>
      <c r="BIS20" s="210" t="s">
        <v>25</v>
      </c>
      <c r="BIT20" s="210"/>
      <c r="BIU20" s="210"/>
      <c r="BIV20" s="210"/>
      <c r="BIW20" s="210" t="s">
        <v>25</v>
      </c>
      <c r="BIX20" s="210"/>
      <c r="BIY20" s="210"/>
      <c r="BIZ20" s="210"/>
      <c r="BJA20" s="210" t="s">
        <v>25</v>
      </c>
      <c r="BJB20" s="210"/>
      <c r="BJC20" s="210"/>
      <c r="BJD20" s="210"/>
      <c r="BJE20" s="210" t="s">
        <v>25</v>
      </c>
      <c r="BJF20" s="210"/>
      <c r="BJG20" s="210"/>
      <c r="BJH20" s="210"/>
      <c r="BJI20" s="210" t="s">
        <v>25</v>
      </c>
      <c r="BJJ20" s="210"/>
      <c r="BJK20" s="210"/>
      <c r="BJL20" s="210"/>
      <c r="BJM20" s="210" t="s">
        <v>25</v>
      </c>
      <c r="BJN20" s="210"/>
      <c r="BJO20" s="210"/>
      <c r="BJP20" s="210"/>
      <c r="BJQ20" s="210" t="s">
        <v>25</v>
      </c>
      <c r="BJR20" s="210"/>
      <c r="BJS20" s="210"/>
      <c r="BJT20" s="210"/>
      <c r="BJU20" s="210" t="s">
        <v>25</v>
      </c>
      <c r="BJV20" s="210"/>
      <c r="BJW20" s="210"/>
      <c r="BJX20" s="210"/>
      <c r="BJY20" s="210" t="s">
        <v>25</v>
      </c>
      <c r="BJZ20" s="210"/>
      <c r="BKA20" s="210"/>
      <c r="BKB20" s="210"/>
      <c r="BKC20" s="210" t="s">
        <v>25</v>
      </c>
      <c r="BKD20" s="210"/>
      <c r="BKE20" s="210"/>
      <c r="BKF20" s="210"/>
      <c r="BKG20" s="210" t="s">
        <v>25</v>
      </c>
      <c r="BKH20" s="210"/>
      <c r="BKI20" s="210"/>
      <c r="BKJ20" s="210"/>
      <c r="BKK20" s="210" t="s">
        <v>25</v>
      </c>
      <c r="BKL20" s="210"/>
      <c r="BKM20" s="210"/>
      <c r="BKN20" s="210"/>
      <c r="BKO20" s="210" t="s">
        <v>25</v>
      </c>
      <c r="BKP20" s="210"/>
      <c r="BKQ20" s="210"/>
      <c r="BKR20" s="210"/>
      <c r="BKS20" s="210" t="s">
        <v>25</v>
      </c>
      <c r="BKT20" s="210"/>
      <c r="BKU20" s="210"/>
      <c r="BKV20" s="210"/>
      <c r="BKW20" s="210" t="s">
        <v>25</v>
      </c>
      <c r="BKX20" s="210"/>
      <c r="BKY20" s="210"/>
      <c r="BKZ20" s="210"/>
      <c r="BLA20" s="210" t="s">
        <v>25</v>
      </c>
      <c r="BLB20" s="210"/>
      <c r="BLC20" s="210"/>
      <c r="BLD20" s="210"/>
      <c r="BLE20" s="210" t="s">
        <v>25</v>
      </c>
      <c r="BLF20" s="210"/>
      <c r="BLG20" s="210"/>
      <c r="BLH20" s="210"/>
      <c r="BLI20" s="210" t="s">
        <v>25</v>
      </c>
      <c r="BLJ20" s="210"/>
      <c r="BLK20" s="210"/>
      <c r="BLL20" s="210"/>
      <c r="BLM20" s="210" t="s">
        <v>25</v>
      </c>
      <c r="BLN20" s="210"/>
      <c r="BLO20" s="210"/>
      <c r="BLP20" s="210"/>
      <c r="BLQ20" s="210" t="s">
        <v>25</v>
      </c>
      <c r="BLR20" s="210"/>
      <c r="BLS20" s="210"/>
      <c r="BLT20" s="210"/>
      <c r="BLU20" s="210" t="s">
        <v>25</v>
      </c>
      <c r="BLV20" s="210"/>
      <c r="BLW20" s="210"/>
      <c r="BLX20" s="210"/>
      <c r="BLY20" s="210" t="s">
        <v>25</v>
      </c>
      <c r="BLZ20" s="210"/>
      <c r="BMA20" s="210"/>
      <c r="BMB20" s="210"/>
      <c r="BMC20" s="210" t="s">
        <v>25</v>
      </c>
      <c r="BMD20" s="210"/>
      <c r="BME20" s="210"/>
      <c r="BMF20" s="210"/>
      <c r="BMG20" s="210" t="s">
        <v>25</v>
      </c>
      <c r="BMH20" s="210"/>
      <c r="BMI20" s="210"/>
      <c r="BMJ20" s="210"/>
      <c r="BMK20" s="210" t="s">
        <v>25</v>
      </c>
      <c r="BML20" s="210"/>
      <c r="BMM20" s="210"/>
      <c r="BMN20" s="210"/>
      <c r="BMO20" s="210" t="s">
        <v>25</v>
      </c>
      <c r="BMP20" s="210"/>
      <c r="BMQ20" s="210"/>
      <c r="BMR20" s="210"/>
      <c r="BMS20" s="210" t="s">
        <v>25</v>
      </c>
      <c r="BMT20" s="210"/>
      <c r="BMU20" s="210"/>
      <c r="BMV20" s="210"/>
      <c r="BMW20" s="210" t="s">
        <v>25</v>
      </c>
      <c r="BMX20" s="210"/>
      <c r="BMY20" s="210"/>
      <c r="BMZ20" s="210"/>
      <c r="BNA20" s="210" t="s">
        <v>25</v>
      </c>
      <c r="BNB20" s="210"/>
      <c r="BNC20" s="210"/>
      <c r="BND20" s="210"/>
      <c r="BNE20" s="210" t="s">
        <v>25</v>
      </c>
      <c r="BNF20" s="210"/>
      <c r="BNG20" s="210"/>
      <c r="BNH20" s="210"/>
      <c r="BNI20" s="210" t="s">
        <v>25</v>
      </c>
      <c r="BNJ20" s="210"/>
      <c r="BNK20" s="210"/>
      <c r="BNL20" s="210"/>
      <c r="BNM20" s="210" t="s">
        <v>25</v>
      </c>
      <c r="BNN20" s="210"/>
      <c r="BNO20" s="210"/>
      <c r="BNP20" s="210"/>
      <c r="BNQ20" s="210" t="s">
        <v>25</v>
      </c>
      <c r="BNR20" s="210"/>
      <c r="BNS20" s="210"/>
      <c r="BNT20" s="210"/>
      <c r="BNU20" s="210" t="s">
        <v>25</v>
      </c>
      <c r="BNV20" s="210"/>
      <c r="BNW20" s="210"/>
      <c r="BNX20" s="210"/>
      <c r="BNY20" s="210" t="s">
        <v>25</v>
      </c>
      <c r="BNZ20" s="210"/>
      <c r="BOA20" s="210"/>
      <c r="BOB20" s="210"/>
      <c r="BOC20" s="210" t="s">
        <v>25</v>
      </c>
      <c r="BOD20" s="210"/>
      <c r="BOE20" s="210"/>
      <c r="BOF20" s="210"/>
      <c r="BOG20" s="210" t="s">
        <v>25</v>
      </c>
      <c r="BOH20" s="210"/>
      <c r="BOI20" s="210"/>
      <c r="BOJ20" s="210"/>
      <c r="BOK20" s="210" t="s">
        <v>25</v>
      </c>
      <c r="BOL20" s="210"/>
      <c r="BOM20" s="210"/>
      <c r="BON20" s="210"/>
      <c r="BOO20" s="210" t="s">
        <v>25</v>
      </c>
      <c r="BOP20" s="210"/>
      <c r="BOQ20" s="210"/>
      <c r="BOR20" s="210"/>
      <c r="BOS20" s="210" t="s">
        <v>25</v>
      </c>
      <c r="BOT20" s="210"/>
      <c r="BOU20" s="210"/>
      <c r="BOV20" s="210"/>
      <c r="BOW20" s="210" t="s">
        <v>25</v>
      </c>
      <c r="BOX20" s="210"/>
      <c r="BOY20" s="210"/>
      <c r="BOZ20" s="210"/>
      <c r="BPA20" s="210" t="s">
        <v>25</v>
      </c>
      <c r="BPB20" s="210"/>
      <c r="BPC20" s="210"/>
      <c r="BPD20" s="210"/>
      <c r="BPE20" s="210" t="s">
        <v>25</v>
      </c>
      <c r="BPF20" s="210"/>
      <c r="BPG20" s="210"/>
      <c r="BPH20" s="210"/>
      <c r="BPI20" s="210" t="s">
        <v>25</v>
      </c>
      <c r="BPJ20" s="210"/>
      <c r="BPK20" s="210"/>
      <c r="BPL20" s="210"/>
      <c r="BPM20" s="210" t="s">
        <v>25</v>
      </c>
      <c r="BPN20" s="210"/>
      <c r="BPO20" s="210"/>
      <c r="BPP20" s="210"/>
      <c r="BPQ20" s="210" t="s">
        <v>25</v>
      </c>
      <c r="BPR20" s="210"/>
      <c r="BPS20" s="210"/>
      <c r="BPT20" s="210"/>
      <c r="BPU20" s="210" t="s">
        <v>25</v>
      </c>
      <c r="BPV20" s="210"/>
      <c r="BPW20" s="210"/>
      <c r="BPX20" s="210"/>
      <c r="BPY20" s="210" t="s">
        <v>25</v>
      </c>
      <c r="BPZ20" s="210"/>
      <c r="BQA20" s="210"/>
      <c r="BQB20" s="210"/>
      <c r="BQC20" s="210" t="s">
        <v>25</v>
      </c>
      <c r="BQD20" s="210"/>
      <c r="BQE20" s="210"/>
      <c r="BQF20" s="210"/>
      <c r="BQG20" s="210" t="s">
        <v>25</v>
      </c>
      <c r="BQH20" s="210"/>
      <c r="BQI20" s="210"/>
      <c r="BQJ20" s="210"/>
      <c r="BQK20" s="210" t="s">
        <v>25</v>
      </c>
      <c r="BQL20" s="210"/>
      <c r="BQM20" s="210"/>
      <c r="BQN20" s="210"/>
      <c r="BQO20" s="210" t="s">
        <v>25</v>
      </c>
      <c r="BQP20" s="210"/>
      <c r="BQQ20" s="210"/>
      <c r="BQR20" s="210"/>
      <c r="BQS20" s="210" t="s">
        <v>25</v>
      </c>
      <c r="BQT20" s="210"/>
      <c r="BQU20" s="210"/>
      <c r="BQV20" s="210"/>
      <c r="BQW20" s="210" t="s">
        <v>25</v>
      </c>
      <c r="BQX20" s="210"/>
      <c r="BQY20" s="210"/>
      <c r="BQZ20" s="210"/>
      <c r="BRA20" s="210" t="s">
        <v>25</v>
      </c>
      <c r="BRB20" s="210"/>
      <c r="BRC20" s="210"/>
      <c r="BRD20" s="210"/>
      <c r="BRE20" s="210" t="s">
        <v>25</v>
      </c>
      <c r="BRF20" s="210"/>
      <c r="BRG20" s="210"/>
      <c r="BRH20" s="210"/>
      <c r="BRI20" s="210" t="s">
        <v>25</v>
      </c>
      <c r="BRJ20" s="210"/>
      <c r="BRK20" s="210"/>
      <c r="BRL20" s="210"/>
      <c r="BRM20" s="210" t="s">
        <v>25</v>
      </c>
      <c r="BRN20" s="210"/>
      <c r="BRO20" s="210"/>
      <c r="BRP20" s="210"/>
      <c r="BRQ20" s="210" t="s">
        <v>25</v>
      </c>
      <c r="BRR20" s="210"/>
      <c r="BRS20" s="210"/>
      <c r="BRT20" s="210"/>
      <c r="BRU20" s="210" t="s">
        <v>25</v>
      </c>
      <c r="BRV20" s="210"/>
      <c r="BRW20" s="210"/>
      <c r="BRX20" s="210"/>
      <c r="BRY20" s="210" t="s">
        <v>25</v>
      </c>
      <c r="BRZ20" s="210"/>
      <c r="BSA20" s="210"/>
      <c r="BSB20" s="210"/>
      <c r="BSC20" s="210" t="s">
        <v>25</v>
      </c>
      <c r="BSD20" s="210"/>
      <c r="BSE20" s="210"/>
      <c r="BSF20" s="210"/>
      <c r="BSG20" s="210" t="s">
        <v>25</v>
      </c>
      <c r="BSH20" s="210"/>
      <c r="BSI20" s="210"/>
      <c r="BSJ20" s="210"/>
      <c r="BSK20" s="210" t="s">
        <v>25</v>
      </c>
      <c r="BSL20" s="210"/>
      <c r="BSM20" s="210"/>
      <c r="BSN20" s="210"/>
      <c r="BSO20" s="210" t="s">
        <v>25</v>
      </c>
      <c r="BSP20" s="210"/>
      <c r="BSQ20" s="210"/>
      <c r="BSR20" s="210"/>
      <c r="BSS20" s="210" t="s">
        <v>25</v>
      </c>
      <c r="BST20" s="210"/>
      <c r="BSU20" s="210"/>
      <c r="BSV20" s="210"/>
      <c r="BSW20" s="210" t="s">
        <v>25</v>
      </c>
      <c r="BSX20" s="210"/>
      <c r="BSY20" s="210"/>
      <c r="BSZ20" s="210"/>
      <c r="BTA20" s="210" t="s">
        <v>25</v>
      </c>
      <c r="BTB20" s="210"/>
      <c r="BTC20" s="210"/>
      <c r="BTD20" s="210"/>
      <c r="BTE20" s="210" t="s">
        <v>25</v>
      </c>
      <c r="BTF20" s="210"/>
      <c r="BTG20" s="210"/>
      <c r="BTH20" s="210"/>
      <c r="BTI20" s="210" t="s">
        <v>25</v>
      </c>
      <c r="BTJ20" s="210"/>
      <c r="BTK20" s="210"/>
      <c r="BTL20" s="210"/>
      <c r="BTM20" s="210" t="s">
        <v>25</v>
      </c>
      <c r="BTN20" s="210"/>
      <c r="BTO20" s="210"/>
      <c r="BTP20" s="210"/>
      <c r="BTQ20" s="210" t="s">
        <v>25</v>
      </c>
      <c r="BTR20" s="210"/>
      <c r="BTS20" s="210"/>
      <c r="BTT20" s="210"/>
      <c r="BTU20" s="210" t="s">
        <v>25</v>
      </c>
      <c r="BTV20" s="210"/>
      <c r="BTW20" s="210"/>
      <c r="BTX20" s="210"/>
      <c r="BTY20" s="210" t="s">
        <v>25</v>
      </c>
      <c r="BTZ20" s="210"/>
      <c r="BUA20" s="210"/>
      <c r="BUB20" s="210"/>
      <c r="BUC20" s="210" t="s">
        <v>25</v>
      </c>
      <c r="BUD20" s="210"/>
      <c r="BUE20" s="210"/>
      <c r="BUF20" s="210"/>
      <c r="BUG20" s="210" t="s">
        <v>25</v>
      </c>
      <c r="BUH20" s="210"/>
      <c r="BUI20" s="210"/>
      <c r="BUJ20" s="210"/>
      <c r="BUK20" s="210" t="s">
        <v>25</v>
      </c>
      <c r="BUL20" s="210"/>
      <c r="BUM20" s="210"/>
      <c r="BUN20" s="210"/>
      <c r="BUO20" s="210" t="s">
        <v>25</v>
      </c>
      <c r="BUP20" s="210"/>
      <c r="BUQ20" s="210"/>
      <c r="BUR20" s="210"/>
      <c r="BUS20" s="210" t="s">
        <v>25</v>
      </c>
      <c r="BUT20" s="210"/>
      <c r="BUU20" s="210"/>
      <c r="BUV20" s="210"/>
      <c r="BUW20" s="210" t="s">
        <v>25</v>
      </c>
      <c r="BUX20" s="210"/>
      <c r="BUY20" s="210"/>
      <c r="BUZ20" s="210"/>
      <c r="BVA20" s="210" t="s">
        <v>25</v>
      </c>
      <c r="BVB20" s="210"/>
      <c r="BVC20" s="210"/>
      <c r="BVD20" s="210"/>
      <c r="BVE20" s="210" t="s">
        <v>25</v>
      </c>
      <c r="BVF20" s="210"/>
      <c r="BVG20" s="210"/>
      <c r="BVH20" s="210"/>
      <c r="BVI20" s="210" t="s">
        <v>25</v>
      </c>
      <c r="BVJ20" s="210"/>
      <c r="BVK20" s="210"/>
      <c r="BVL20" s="210"/>
      <c r="BVM20" s="210" t="s">
        <v>25</v>
      </c>
      <c r="BVN20" s="210"/>
      <c r="BVO20" s="210"/>
      <c r="BVP20" s="210"/>
      <c r="BVQ20" s="210" t="s">
        <v>25</v>
      </c>
      <c r="BVR20" s="210"/>
      <c r="BVS20" s="210"/>
      <c r="BVT20" s="210"/>
      <c r="BVU20" s="210" t="s">
        <v>25</v>
      </c>
      <c r="BVV20" s="210"/>
      <c r="BVW20" s="210"/>
      <c r="BVX20" s="210"/>
      <c r="BVY20" s="210" t="s">
        <v>25</v>
      </c>
      <c r="BVZ20" s="210"/>
      <c r="BWA20" s="210"/>
      <c r="BWB20" s="210"/>
      <c r="BWC20" s="210" t="s">
        <v>25</v>
      </c>
      <c r="BWD20" s="210"/>
      <c r="BWE20" s="210"/>
      <c r="BWF20" s="210"/>
      <c r="BWG20" s="210" t="s">
        <v>25</v>
      </c>
      <c r="BWH20" s="210"/>
      <c r="BWI20" s="210"/>
      <c r="BWJ20" s="210"/>
      <c r="BWK20" s="210" t="s">
        <v>25</v>
      </c>
      <c r="BWL20" s="210"/>
      <c r="BWM20" s="210"/>
      <c r="BWN20" s="210"/>
      <c r="BWO20" s="210" t="s">
        <v>25</v>
      </c>
      <c r="BWP20" s="210"/>
      <c r="BWQ20" s="210"/>
      <c r="BWR20" s="210"/>
      <c r="BWS20" s="210" t="s">
        <v>25</v>
      </c>
      <c r="BWT20" s="210"/>
      <c r="BWU20" s="210"/>
      <c r="BWV20" s="210"/>
      <c r="BWW20" s="210" t="s">
        <v>25</v>
      </c>
      <c r="BWX20" s="210"/>
      <c r="BWY20" s="210"/>
      <c r="BWZ20" s="210"/>
      <c r="BXA20" s="210" t="s">
        <v>25</v>
      </c>
      <c r="BXB20" s="210"/>
      <c r="BXC20" s="210"/>
      <c r="BXD20" s="210"/>
      <c r="BXE20" s="210" t="s">
        <v>25</v>
      </c>
      <c r="BXF20" s="210"/>
      <c r="BXG20" s="210"/>
      <c r="BXH20" s="210"/>
      <c r="BXI20" s="210" t="s">
        <v>25</v>
      </c>
      <c r="BXJ20" s="210"/>
      <c r="BXK20" s="210"/>
      <c r="BXL20" s="210"/>
      <c r="BXM20" s="210" t="s">
        <v>25</v>
      </c>
      <c r="BXN20" s="210"/>
      <c r="BXO20" s="210"/>
      <c r="BXP20" s="210"/>
      <c r="BXQ20" s="210" t="s">
        <v>25</v>
      </c>
      <c r="BXR20" s="210"/>
      <c r="BXS20" s="210"/>
      <c r="BXT20" s="210"/>
      <c r="BXU20" s="210" t="s">
        <v>25</v>
      </c>
      <c r="BXV20" s="210"/>
      <c r="BXW20" s="210"/>
      <c r="BXX20" s="210"/>
      <c r="BXY20" s="210" t="s">
        <v>25</v>
      </c>
      <c r="BXZ20" s="210"/>
      <c r="BYA20" s="210"/>
      <c r="BYB20" s="210"/>
      <c r="BYC20" s="210" t="s">
        <v>25</v>
      </c>
      <c r="BYD20" s="210"/>
      <c r="BYE20" s="210"/>
      <c r="BYF20" s="210"/>
      <c r="BYG20" s="210" t="s">
        <v>25</v>
      </c>
      <c r="BYH20" s="210"/>
      <c r="BYI20" s="210"/>
      <c r="BYJ20" s="210"/>
      <c r="BYK20" s="210" t="s">
        <v>25</v>
      </c>
      <c r="BYL20" s="210"/>
      <c r="BYM20" s="210"/>
      <c r="BYN20" s="210"/>
      <c r="BYO20" s="210" t="s">
        <v>25</v>
      </c>
      <c r="BYP20" s="210"/>
      <c r="BYQ20" s="210"/>
      <c r="BYR20" s="210"/>
      <c r="BYS20" s="210" t="s">
        <v>25</v>
      </c>
      <c r="BYT20" s="210"/>
      <c r="BYU20" s="210"/>
      <c r="BYV20" s="210"/>
      <c r="BYW20" s="210" t="s">
        <v>25</v>
      </c>
      <c r="BYX20" s="210"/>
      <c r="BYY20" s="210"/>
      <c r="BYZ20" s="210"/>
      <c r="BZA20" s="210" t="s">
        <v>25</v>
      </c>
      <c r="BZB20" s="210"/>
      <c r="BZC20" s="210"/>
      <c r="BZD20" s="210"/>
      <c r="BZE20" s="210" t="s">
        <v>25</v>
      </c>
      <c r="BZF20" s="210"/>
      <c r="BZG20" s="210"/>
      <c r="BZH20" s="210"/>
      <c r="BZI20" s="210" t="s">
        <v>25</v>
      </c>
      <c r="BZJ20" s="210"/>
      <c r="BZK20" s="210"/>
      <c r="BZL20" s="210"/>
      <c r="BZM20" s="210" t="s">
        <v>25</v>
      </c>
      <c r="BZN20" s="210"/>
      <c r="BZO20" s="210"/>
      <c r="BZP20" s="210"/>
      <c r="BZQ20" s="210" t="s">
        <v>25</v>
      </c>
      <c r="BZR20" s="210"/>
      <c r="BZS20" s="210"/>
      <c r="BZT20" s="210"/>
      <c r="BZU20" s="210" t="s">
        <v>25</v>
      </c>
      <c r="BZV20" s="210"/>
      <c r="BZW20" s="210"/>
      <c r="BZX20" s="210"/>
      <c r="BZY20" s="210" t="s">
        <v>25</v>
      </c>
      <c r="BZZ20" s="210"/>
      <c r="CAA20" s="210"/>
      <c r="CAB20" s="210"/>
      <c r="CAC20" s="210" t="s">
        <v>25</v>
      </c>
      <c r="CAD20" s="210"/>
      <c r="CAE20" s="210"/>
      <c r="CAF20" s="210"/>
      <c r="CAG20" s="210" t="s">
        <v>25</v>
      </c>
      <c r="CAH20" s="210"/>
      <c r="CAI20" s="210"/>
      <c r="CAJ20" s="210"/>
      <c r="CAK20" s="210" t="s">
        <v>25</v>
      </c>
      <c r="CAL20" s="210"/>
      <c r="CAM20" s="210"/>
      <c r="CAN20" s="210"/>
      <c r="CAO20" s="210" t="s">
        <v>25</v>
      </c>
      <c r="CAP20" s="210"/>
      <c r="CAQ20" s="210"/>
      <c r="CAR20" s="210"/>
      <c r="CAS20" s="210" t="s">
        <v>25</v>
      </c>
      <c r="CAT20" s="210"/>
      <c r="CAU20" s="210"/>
      <c r="CAV20" s="210"/>
      <c r="CAW20" s="210" t="s">
        <v>25</v>
      </c>
      <c r="CAX20" s="210"/>
      <c r="CAY20" s="210"/>
      <c r="CAZ20" s="210"/>
      <c r="CBA20" s="210" t="s">
        <v>25</v>
      </c>
      <c r="CBB20" s="210"/>
      <c r="CBC20" s="210"/>
      <c r="CBD20" s="210"/>
      <c r="CBE20" s="210" t="s">
        <v>25</v>
      </c>
      <c r="CBF20" s="210"/>
      <c r="CBG20" s="210"/>
      <c r="CBH20" s="210"/>
      <c r="CBI20" s="210" t="s">
        <v>25</v>
      </c>
      <c r="CBJ20" s="210"/>
      <c r="CBK20" s="210"/>
      <c r="CBL20" s="210"/>
      <c r="CBM20" s="210" t="s">
        <v>25</v>
      </c>
      <c r="CBN20" s="210"/>
      <c r="CBO20" s="210"/>
      <c r="CBP20" s="210"/>
      <c r="CBQ20" s="210" t="s">
        <v>25</v>
      </c>
      <c r="CBR20" s="210"/>
      <c r="CBS20" s="210"/>
      <c r="CBT20" s="210"/>
      <c r="CBU20" s="210" t="s">
        <v>25</v>
      </c>
      <c r="CBV20" s="210"/>
      <c r="CBW20" s="210"/>
      <c r="CBX20" s="210"/>
      <c r="CBY20" s="210" t="s">
        <v>25</v>
      </c>
      <c r="CBZ20" s="210"/>
      <c r="CCA20" s="210"/>
      <c r="CCB20" s="210"/>
      <c r="CCC20" s="210" t="s">
        <v>25</v>
      </c>
      <c r="CCD20" s="210"/>
      <c r="CCE20" s="210"/>
      <c r="CCF20" s="210"/>
      <c r="CCG20" s="210" t="s">
        <v>25</v>
      </c>
      <c r="CCH20" s="210"/>
      <c r="CCI20" s="210"/>
      <c r="CCJ20" s="210"/>
      <c r="CCK20" s="210" t="s">
        <v>25</v>
      </c>
      <c r="CCL20" s="210"/>
      <c r="CCM20" s="210"/>
      <c r="CCN20" s="210"/>
      <c r="CCO20" s="210" t="s">
        <v>25</v>
      </c>
      <c r="CCP20" s="210"/>
      <c r="CCQ20" s="210"/>
      <c r="CCR20" s="210"/>
      <c r="CCS20" s="210" t="s">
        <v>25</v>
      </c>
      <c r="CCT20" s="210"/>
      <c r="CCU20" s="210"/>
      <c r="CCV20" s="210"/>
      <c r="CCW20" s="210" t="s">
        <v>25</v>
      </c>
      <c r="CCX20" s="210"/>
      <c r="CCY20" s="210"/>
      <c r="CCZ20" s="210"/>
      <c r="CDA20" s="210" t="s">
        <v>25</v>
      </c>
      <c r="CDB20" s="210"/>
      <c r="CDC20" s="210"/>
      <c r="CDD20" s="210"/>
      <c r="CDE20" s="210" t="s">
        <v>25</v>
      </c>
      <c r="CDF20" s="210"/>
      <c r="CDG20" s="210"/>
      <c r="CDH20" s="210"/>
      <c r="CDI20" s="210" t="s">
        <v>25</v>
      </c>
      <c r="CDJ20" s="210"/>
      <c r="CDK20" s="210"/>
      <c r="CDL20" s="210"/>
      <c r="CDM20" s="210" t="s">
        <v>25</v>
      </c>
      <c r="CDN20" s="210"/>
      <c r="CDO20" s="210"/>
      <c r="CDP20" s="210"/>
      <c r="CDQ20" s="210" t="s">
        <v>25</v>
      </c>
      <c r="CDR20" s="210"/>
      <c r="CDS20" s="210"/>
      <c r="CDT20" s="210"/>
      <c r="CDU20" s="210" t="s">
        <v>25</v>
      </c>
      <c r="CDV20" s="210"/>
      <c r="CDW20" s="210"/>
      <c r="CDX20" s="210"/>
      <c r="CDY20" s="210" t="s">
        <v>25</v>
      </c>
      <c r="CDZ20" s="210"/>
      <c r="CEA20" s="210"/>
      <c r="CEB20" s="210"/>
      <c r="CEC20" s="210" t="s">
        <v>25</v>
      </c>
      <c r="CED20" s="210"/>
      <c r="CEE20" s="210"/>
      <c r="CEF20" s="210"/>
      <c r="CEG20" s="210" t="s">
        <v>25</v>
      </c>
      <c r="CEH20" s="210"/>
      <c r="CEI20" s="210"/>
      <c r="CEJ20" s="210"/>
      <c r="CEK20" s="210" t="s">
        <v>25</v>
      </c>
      <c r="CEL20" s="210"/>
      <c r="CEM20" s="210"/>
      <c r="CEN20" s="210"/>
      <c r="CEO20" s="210" t="s">
        <v>25</v>
      </c>
      <c r="CEP20" s="210"/>
      <c r="CEQ20" s="210"/>
      <c r="CER20" s="210"/>
      <c r="CES20" s="210" t="s">
        <v>25</v>
      </c>
      <c r="CET20" s="210"/>
      <c r="CEU20" s="210"/>
      <c r="CEV20" s="210"/>
      <c r="CEW20" s="210" t="s">
        <v>25</v>
      </c>
      <c r="CEX20" s="210"/>
      <c r="CEY20" s="210"/>
      <c r="CEZ20" s="210"/>
      <c r="CFA20" s="210" t="s">
        <v>25</v>
      </c>
      <c r="CFB20" s="210"/>
      <c r="CFC20" s="210"/>
      <c r="CFD20" s="210"/>
      <c r="CFE20" s="210" t="s">
        <v>25</v>
      </c>
      <c r="CFF20" s="210"/>
      <c r="CFG20" s="210"/>
      <c r="CFH20" s="210"/>
      <c r="CFI20" s="210" t="s">
        <v>25</v>
      </c>
      <c r="CFJ20" s="210"/>
      <c r="CFK20" s="210"/>
      <c r="CFL20" s="210"/>
      <c r="CFM20" s="210" t="s">
        <v>25</v>
      </c>
      <c r="CFN20" s="210"/>
      <c r="CFO20" s="210"/>
      <c r="CFP20" s="210"/>
      <c r="CFQ20" s="210" t="s">
        <v>25</v>
      </c>
      <c r="CFR20" s="210"/>
      <c r="CFS20" s="210"/>
      <c r="CFT20" s="210"/>
      <c r="CFU20" s="210" t="s">
        <v>25</v>
      </c>
      <c r="CFV20" s="210"/>
      <c r="CFW20" s="210"/>
      <c r="CFX20" s="210"/>
      <c r="CFY20" s="210" t="s">
        <v>25</v>
      </c>
      <c r="CFZ20" s="210"/>
      <c r="CGA20" s="210"/>
      <c r="CGB20" s="210"/>
      <c r="CGC20" s="210" t="s">
        <v>25</v>
      </c>
      <c r="CGD20" s="210"/>
      <c r="CGE20" s="210"/>
      <c r="CGF20" s="210"/>
      <c r="CGG20" s="210" t="s">
        <v>25</v>
      </c>
      <c r="CGH20" s="210"/>
      <c r="CGI20" s="210"/>
      <c r="CGJ20" s="210"/>
      <c r="CGK20" s="210" t="s">
        <v>25</v>
      </c>
      <c r="CGL20" s="210"/>
      <c r="CGM20" s="210"/>
      <c r="CGN20" s="210"/>
      <c r="CGO20" s="210" t="s">
        <v>25</v>
      </c>
      <c r="CGP20" s="210"/>
      <c r="CGQ20" s="210"/>
      <c r="CGR20" s="210"/>
      <c r="CGS20" s="210" t="s">
        <v>25</v>
      </c>
      <c r="CGT20" s="210"/>
      <c r="CGU20" s="210"/>
      <c r="CGV20" s="210"/>
      <c r="CGW20" s="210" t="s">
        <v>25</v>
      </c>
      <c r="CGX20" s="210"/>
      <c r="CGY20" s="210"/>
      <c r="CGZ20" s="210"/>
      <c r="CHA20" s="210" t="s">
        <v>25</v>
      </c>
      <c r="CHB20" s="210"/>
      <c r="CHC20" s="210"/>
      <c r="CHD20" s="210"/>
      <c r="CHE20" s="210" t="s">
        <v>25</v>
      </c>
      <c r="CHF20" s="210"/>
      <c r="CHG20" s="210"/>
      <c r="CHH20" s="210"/>
      <c r="CHI20" s="210" t="s">
        <v>25</v>
      </c>
      <c r="CHJ20" s="210"/>
      <c r="CHK20" s="210"/>
      <c r="CHL20" s="210"/>
      <c r="CHM20" s="210" t="s">
        <v>25</v>
      </c>
      <c r="CHN20" s="210"/>
      <c r="CHO20" s="210"/>
      <c r="CHP20" s="210"/>
      <c r="CHQ20" s="210" t="s">
        <v>25</v>
      </c>
      <c r="CHR20" s="210"/>
      <c r="CHS20" s="210"/>
      <c r="CHT20" s="210"/>
      <c r="CHU20" s="210" t="s">
        <v>25</v>
      </c>
      <c r="CHV20" s="210"/>
      <c r="CHW20" s="210"/>
      <c r="CHX20" s="210"/>
      <c r="CHY20" s="210" t="s">
        <v>25</v>
      </c>
      <c r="CHZ20" s="210"/>
      <c r="CIA20" s="210"/>
      <c r="CIB20" s="210"/>
      <c r="CIC20" s="210" t="s">
        <v>25</v>
      </c>
      <c r="CID20" s="210"/>
      <c r="CIE20" s="210"/>
      <c r="CIF20" s="210"/>
      <c r="CIG20" s="210" t="s">
        <v>25</v>
      </c>
      <c r="CIH20" s="210"/>
      <c r="CII20" s="210"/>
      <c r="CIJ20" s="210"/>
      <c r="CIK20" s="210" t="s">
        <v>25</v>
      </c>
      <c r="CIL20" s="210"/>
      <c r="CIM20" s="210"/>
      <c r="CIN20" s="210"/>
      <c r="CIO20" s="210" t="s">
        <v>25</v>
      </c>
      <c r="CIP20" s="210"/>
      <c r="CIQ20" s="210"/>
      <c r="CIR20" s="210"/>
      <c r="CIS20" s="210" t="s">
        <v>25</v>
      </c>
      <c r="CIT20" s="210"/>
      <c r="CIU20" s="210"/>
      <c r="CIV20" s="210"/>
      <c r="CIW20" s="210" t="s">
        <v>25</v>
      </c>
      <c r="CIX20" s="210"/>
      <c r="CIY20" s="210"/>
      <c r="CIZ20" s="210"/>
      <c r="CJA20" s="210" t="s">
        <v>25</v>
      </c>
      <c r="CJB20" s="210"/>
      <c r="CJC20" s="210"/>
      <c r="CJD20" s="210"/>
      <c r="CJE20" s="210" t="s">
        <v>25</v>
      </c>
      <c r="CJF20" s="210"/>
      <c r="CJG20" s="210"/>
      <c r="CJH20" s="210"/>
      <c r="CJI20" s="210" t="s">
        <v>25</v>
      </c>
      <c r="CJJ20" s="210"/>
      <c r="CJK20" s="210"/>
      <c r="CJL20" s="210"/>
      <c r="CJM20" s="210" t="s">
        <v>25</v>
      </c>
      <c r="CJN20" s="210"/>
      <c r="CJO20" s="210"/>
      <c r="CJP20" s="210"/>
      <c r="CJQ20" s="210" t="s">
        <v>25</v>
      </c>
      <c r="CJR20" s="210"/>
      <c r="CJS20" s="210"/>
      <c r="CJT20" s="210"/>
      <c r="CJU20" s="210" t="s">
        <v>25</v>
      </c>
      <c r="CJV20" s="210"/>
      <c r="CJW20" s="210"/>
      <c r="CJX20" s="210"/>
      <c r="CJY20" s="210" t="s">
        <v>25</v>
      </c>
      <c r="CJZ20" s="210"/>
      <c r="CKA20" s="210"/>
      <c r="CKB20" s="210"/>
      <c r="CKC20" s="210" t="s">
        <v>25</v>
      </c>
      <c r="CKD20" s="210"/>
      <c r="CKE20" s="210"/>
      <c r="CKF20" s="210"/>
      <c r="CKG20" s="210" t="s">
        <v>25</v>
      </c>
      <c r="CKH20" s="210"/>
      <c r="CKI20" s="210"/>
      <c r="CKJ20" s="210"/>
      <c r="CKK20" s="210" t="s">
        <v>25</v>
      </c>
      <c r="CKL20" s="210"/>
      <c r="CKM20" s="210"/>
      <c r="CKN20" s="210"/>
      <c r="CKO20" s="210" t="s">
        <v>25</v>
      </c>
      <c r="CKP20" s="210"/>
      <c r="CKQ20" s="210"/>
      <c r="CKR20" s="210"/>
      <c r="CKS20" s="210" t="s">
        <v>25</v>
      </c>
      <c r="CKT20" s="210"/>
      <c r="CKU20" s="210"/>
      <c r="CKV20" s="210"/>
      <c r="CKW20" s="210" t="s">
        <v>25</v>
      </c>
      <c r="CKX20" s="210"/>
      <c r="CKY20" s="210"/>
      <c r="CKZ20" s="210"/>
      <c r="CLA20" s="210" t="s">
        <v>25</v>
      </c>
      <c r="CLB20" s="210"/>
      <c r="CLC20" s="210"/>
      <c r="CLD20" s="210"/>
      <c r="CLE20" s="210" t="s">
        <v>25</v>
      </c>
      <c r="CLF20" s="210"/>
      <c r="CLG20" s="210"/>
      <c r="CLH20" s="210"/>
      <c r="CLI20" s="210" t="s">
        <v>25</v>
      </c>
      <c r="CLJ20" s="210"/>
      <c r="CLK20" s="210"/>
      <c r="CLL20" s="210"/>
      <c r="CLM20" s="210" t="s">
        <v>25</v>
      </c>
      <c r="CLN20" s="210"/>
      <c r="CLO20" s="210"/>
      <c r="CLP20" s="210"/>
      <c r="CLQ20" s="210" t="s">
        <v>25</v>
      </c>
      <c r="CLR20" s="210"/>
      <c r="CLS20" s="210"/>
      <c r="CLT20" s="210"/>
      <c r="CLU20" s="210" t="s">
        <v>25</v>
      </c>
      <c r="CLV20" s="210"/>
      <c r="CLW20" s="210"/>
      <c r="CLX20" s="210"/>
      <c r="CLY20" s="210" t="s">
        <v>25</v>
      </c>
      <c r="CLZ20" s="210"/>
      <c r="CMA20" s="210"/>
      <c r="CMB20" s="210"/>
      <c r="CMC20" s="210" t="s">
        <v>25</v>
      </c>
      <c r="CMD20" s="210"/>
      <c r="CME20" s="210"/>
      <c r="CMF20" s="210"/>
      <c r="CMG20" s="210" t="s">
        <v>25</v>
      </c>
      <c r="CMH20" s="210"/>
      <c r="CMI20" s="210"/>
      <c r="CMJ20" s="210"/>
      <c r="CMK20" s="210" t="s">
        <v>25</v>
      </c>
      <c r="CML20" s="210"/>
      <c r="CMM20" s="210"/>
      <c r="CMN20" s="210"/>
      <c r="CMO20" s="210" t="s">
        <v>25</v>
      </c>
      <c r="CMP20" s="210"/>
      <c r="CMQ20" s="210"/>
      <c r="CMR20" s="210"/>
      <c r="CMS20" s="210" t="s">
        <v>25</v>
      </c>
      <c r="CMT20" s="210"/>
      <c r="CMU20" s="210"/>
      <c r="CMV20" s="210"/>
      <c r="CMW20" s="210" t="s">
        <v>25</v>
      </c>
      <c r="CMX20" s="210"/>
      <c r="CMY20" s="210"/>
      <c r="CMZ20" s="210"/>
      <c r="CNA20" s="210" t="s">
        <v>25</v>
      </c>
      <c r="CNB20" s="210"/>
      <c r="CNC20" s="210"/>
      <c r="CND20" s="210"/>
      <c r="CNE20" s="210" t="s">
        <v>25</v>
      </c>
      <c r="CNF20" s="210"/>
      <c r="CNG20" s="210"/>
      <c r="CNH20" s="210"/>
      <c r="CNI20" s="210" t="s">
        <v>25</v>
      </c>
      <c r="CNJ20" s="210"/>
      <c r="CNK20" s="210"/>
      <c r="CNL20" s="210"/>
      <c r="CNM20" s="210" t="s">
        <v>25</v>
      </c>
      <c r="CNN20" s="210"/>
      <c r="CNO20" s="210"/>
      <c r="CNP20" s="210"/>
      <c r="CNQ20" s="210" t="s">
        <v>25</v>
      </c>
      <c r="CNR20" s="210"/>
      <c r="CNS20" s="210"/>
      <c r="CNT20" s="210"/>
      <c r="CNU20" s="210" t="s">
        <v>25</v>
      </c>
      <c r="CNV20" s="210"/>
      <c r="CNW20" s="210"/>
      <c r="CNX20" s="210"/>
      <c r="CNY20" s="210" t="s">
        <v>25</v>
      </c>
      <c r="CNZ20" s="210"/>
      <c r="COA20" s="210"/>
      <c r="COB20" s="210"/>
      <c r="COC20" s="210" t="s">
        <v>25</v>
      </c>
      <c r="COD20" s="210"/>
      <c r="COE20" s="210"/>
      <c r="COF20" s="210"/>
      <c r="COG20" s="210" t="s">
        <v>25</v>
      </c>
      <c r="COH20" s="210"/>
      <c r="COI20" s="210"/>
      <c r="COJ20" s="210"/>
      <c r="COK20" s="210" t="s">
        <v>25</v>
      </c>
      <c r="COL20" s="210"/>
      <c r="COM20" s="210"/>
      <c r="CON20" s="210"/>
      <c r="COO20" s="210" t="s">
        <v>25</v>
      </c>
      <c r="COP20" s="210"/>
      <c r="COQ20" s="210"/>
      <c r="COR20" s="210"/>
      <c r="COS20" s="210" t="s">
        <v>25</v>
      </c>
      <c r="COT20" s="210"/>
      <c r="COU20" s="210"/>
      <c r="COV20" s="210"/>
      <c r="COW20" s="210" t="s">
        <v>25</v>
      </c>
      <c r="COX20" s="210"/>
      <c r="COY20" s="210"/>
      <c r="COZ20" s="210"/>
      <c r="CPA20" s="210" t="s">
        <v>25</v>
      </c>
      <c r="CPB20" s="210"/>
      <c r="CPC20" s="210"/>
      <c r="CPD20" s="210"/>
      <c r="CPE20" s="210" t="s">
        <v>25</v>
      </c>
      <c r="CPF20" s="210"/>
      <c r="CPG20" s="210"/>
      <c r="CPH20" s="210"/>
      <c r="CPI20" s="210" t="s">
        <v>25</v>
      </c>
      <c r="CPJ20" s="210"/>
      <c r="CPK20" s="210"/>
      <c r="CPL20" s="210"/>
      <c r="CPM20" s="210" t="s">
        <v>25</v>
      </c>
      <c r="CPN20" s="210"/>
      <c r="CPO20" s="210"/>
      <c r="CPP20" s="210"/>
      <c r="CPQ20" s="210" t="s">
        <v>25</v>
      </c>
      <c r="CPR20" s="210"/>
      <c r="CPS20" s="210"/>
      <c r="CPT20" s="210"/>
      <c r="CPU20" s="210" t="s">
        <v>25</v>
      </c>
      <c r="CPV20" s="210"/>
      <c r="CPW20" s="210"/>
      <c r="CPX20" s="210"/>
      <c r="CPY20" s="210" t="s">
        <v>25</v>
      </c>
      <c r="CPZ20" s="210"/>
      <c r="CQA20" s="210"/>
      <c r="CQB20" s="210"/>
      <c r="CQC20" s="210" t="s">
        <v>25</v>
      </c>
      <c r="CQD20" s="210"/>
      <c r="CQE20" s="210"/>
      <c r="CQF20" s="210"/>
      <c r="CQG20" s="210" t="s">
        <v>25</v>
      </c>
      <c r="CQH20" s="210"/>
      <c r="CQI20" s="210"/>
      <c r="CQJ20" s="210"/>
      <c r="CQK20" s="210" t="s">
        <v>25</v>
      </c>
      <c r="CQL20" s="210"/>
      <c r="CQM20" s="210"/>
      <c r="CQN20" s="210"/>
      <c r="CQO20" s="210" t="s">
        <v>25</v>
      </c>
      <c r="CQP20" s="210"/>
      <c r="CQQ20" s="210"/>
      <c r="CQR20" s="210"/>
      <c r="CQS20" s="210" t="s">
        <v>25</v>
      </c>
      <c r="CQT20" s="210"/>
      <c r="CQU20" s="210"/>
      <c r="CQV20" s="210"/>
      <c r="CQW20" s="210" t="s">
        <v>25</v>
      </c>
      <c r="CQX20" s="210"/>
      <c r="CQY20" s="210"/>
      <c r="CQZ20" s="210"/>
      <c r="CRA20" s="210" t="s">
        <v>25</v>
      </c>
      <c r="CRB20" s="210"/>
      <c r="CRC20" s="210"/>
      <c r="CRD20" s="210"/>
      <c r="CRE20" s="210" t="s">
        <v>25</v>
      </c>
      <c r="CRF20" s="210"/>
      <c r="CRG20" s="210"/>
      <c r="CRH20" s="210"/>
      <c r="CRI20" s="210" t="s">
        <v>25</v>
      </c>
      <c r="CRJ20" s="210"/>
      <c r="CRK20" s="210"/>
      <c r="CRL20" s="210"/>
      <c r="CRM20" s="210" t="s">
        <v>25</v>
      </c>
      <c r="CRN20" s="210"/>
      <c r="CRO20" s="210"/>
      <c r="CRP20" s="210"/>
      <c r="CRQ20" s="210" t="s">
        <v>25</v>
      </c>
      <c r="CRR20" s="210"/>
      <c r="CRS20" s="210"/>
      <c r="CRT20" s="210"/>
      <c r="CRU20" s="210" t="s">
        <v>25</v>
      </c>
      <c r="CRV20" s="210"/>
      <c r="CRW20" s="210"/>
      <c r="CRX20" s="210"/>
      <c r="CRY20" s="210" t="s">
        <v>25</v>
      </c>
      <c r="CRZ20" s="210"/>
      <c r="CSA20" s="210"/>
      <c r="CSB20" s="210"/>
      <c r="CSC20" s="210" t="s">
        <v>25</v>
      </c>
      <c r="CSD20" s="210"/>
      <c r="CSE20" s="210"/>
      <c r="CSF20" s="210"/>
      <c r="CSG20" s="210" t="s">
        <v>25</v>
      </c>
      <c r="CSH20" s="210"/>
      <c r="CSI20" s="210"/>
      <c r="CSJ20" s="210"/>
      <c r="CSK20" s="210" t="s">
        <v>25</v>
      </c>
      <c r="CSL20" s="210"/>
      <c r="CSM20" s="210"/>
      <c r="CSN20" s="210"/>
      <c r="CSO20" s="210" t="s">
        <v>25</v>
      </c>
      <c r="CSP20" s="210"/>
      <c r="CSQ20" s="210"/>
      <c r="CSR20" s="210"/>
      <c r="CSS20" s="210" t="s">
        <v>25</v>
      </c>
      <c r="CST20" s="210"/>
      <c r="CSU20" s="210"/>
      <c r="CSV20" s="210"/>
      <c r="CSW20" s="210" t="s">
        <v>25</v>
      </c>
      <c r="CSX20" s="210"/>
      <c r="CSY20" s="210"/>
      <c r="CSZ20" s="210"/>
      <c r="CTA20" s="210" t="s">
        <v>25</v>
      </c>
      <c r="CTB20" s="210"/>
      <c r="CTC20" s="210"/>
      <c r="CTD20" s="210"/>
      <c r="CTE20" s="210" t="s">
        <v>25</v>
      </c>
      <c r="CTF20" s="210"/>
      <c r="CTG20" s="210"/>
      <c r="CTH20" s="210"/>
      <c r="CTI20" s="210" t="s">
        <v>25</v>
      </c>
      <c r="CTJ20" s="210"/>
      <c r="CTK20" s="210"/>
      <c r="CTL20" s="210"/>
      <c r="CTM20" s="210" t="s">
        <v>25</v>
      </c>
      <c r="CTN20" s="210"/>
      <c r="CTO20" s="210"/>
      <c r="CTP20" s="210"/>
      <c r="CTQ20" s="210" t="s">
        <v>25</v>
      </c>
      <c r="CTR20" s="210"/>
      <c r="CTS20" s="210"/>
      <c r="CTT20" s="210"/>
      <c r="CTU20" s="210" t="s">
        <v>25</v>
      </c>
      <c r="CTV20" s="210"/>
      <c r="CTW20" s="210"/>
      <c r="CTX20" s="210"/>
      <c r="CTY20" s="210" t="s">
        <v>25</v>
      </c>
      <c r="CTZ20" s="210"/>
      <c r="CUA20" s="210"/>
      <c r="CUB20" s="210"/>
      <c r="CUC20" s="210" t="s">
        <v>25</v>
      </c>
      <c r="CUD20" s="210"/>
      <c r="CUE20" s="210"/>
      <c r="CUF20" s="210"/>
      <c r="CUG20" s="210" t="s">
        <v>25</v>
      </c>
      <c r="CUH20" s="210"/>
      <c r="CUI20" s="210"/>
      <c r="CUJ20" s="210"/>
      <c r="CUK20" s="210" t="s">
        <v>25</v>
      </c>
      <c r="CUL20" s="210"/>
      <c r="CUM20" s="210"/>
      <c r="CUN20" s="210"/>
      <c r="CUO20" s="210" t="s">
        <v>25</v>
      </c>
      <c r="CUP20" s="210"/>
      <c r="CUQ20" s="210"/>
      <c r="CUR20" s="210"/>
      <c r="CUS20" s="210" t="s">
        <v>25</v>
      </c>
      <c r="CUT20" s="210"/>
      <c r="CUU20" s="210"/>
      <c r="CUV20" s="210"/>
      <c r="CUW20" s="210" t="s">
        <v>25</v>
      </c>
      <c r="CUX20" s="210"/>
      <c r="CUY20" s="210"/>
      <c r="CUZ20" s="210"/>
      <c r="CVA20" s="210" t="s">
        <v>25</v>
      </c>
      <c r="CVB20" s="210"/>
      <c r="CVC20" s="210"/>
      <c r="CVD20" s="210"/>
      <c r="CVE20" s="210" t="s">
        <v>25</v>
      </c>
      <c r="CVF20" s="210"/>
      <c r="CVG20" s="210"/>
      <c r="CVH20" s="210"/>
      <c r="CVI20" s="210" t="s">
        <v>25</v>
      </c>
      <c r="CVJ20" s="210"/>
      <c r="CVK20" s="210"/>
      <c r="CVL20" s="210"/>
      <c r="CVM20" s="210" t="s">
        <v>25</v>
      </c>
      <c r="CVN20" s="210"/>
      <c r="CVO20" s="210"/>
      <c r="CVP20" s="210"/>
      <c r="CVQ20" s="210" t="s">
        <v>25</v>
      </c>
      <c r="CVR20" s="210"/>
      <c r="CVS20" s="210"/>
      <c r="CVT20" s="210"/>
      <c r="CVU20" s="210" t="s">
        <v>25</v>
      </c>
      <c r="CVV20" s="210"/>
      <c r="CVW20" s="210"/>
      <c r="CVX20" s="210"/>
      <c r="CVY20" s="210" t="s">
        <v>25</v>
      </c>
      <c r="CVZ20" s="210"/>
      <c r="CWA20" s="210"/>
      <c r="CWB20" s="210"/>
      <c r="CWC20" s="210" t="s">
        <v>25</v>
      </c>
      <c r="CWD20" s="210"/>
      <c r="CWE20" s="210"/>
      <c r="CWF20" s="210"/>
      <c r="CWG20" s="210" t="s">
        <v>25</v>
      </c>
      <c r="CWH20" s="210"/>
      <c r="CWI20" s="210"/>
      <c r="CWJ20" s="210"/>
      <c r="CWK20" s="210" t="s">
        <v>25</v>
      </c>
      <c r="CWL20" s="210"/>
      <c r="CWM20" s="210"/>
      <c r="CWN20" s="210"/>
      <c r="CWO20" s="210" t="s">
        <v>25</v>
      </c>
      <c r="CWP20" s="210"/>
      <c r="CWQ20" s="210"/>
      <c r="CWR20" s="210"/>
      <c r="CWS20" s="210" t="s">
        <v>25</v>
      </c>
      <c r="CWT20" s="210"/>
      <c r="CWU20" s="210"/>
      <c r="CWV20" s="210"/>
      <c r="CWW20" s="210" t="s">
        <v>25</v>
      </c>
      <c r="CWX20" s="210"/>
      <c r="CWY20" s="210"/>
      <c r="CWZ20" s="210"/>
      <c r="CXA20" s="210" t="s">
        <v>25</v>
      </c>
      <c r="CXB20" s="210"/>
      <c r="CXC20" s="210"/>
      <c r="CXD20" s="210"/>
      <c r="CXE20" s="210" t="s">
        <v>25</v>
      </c>
      <c r="CXF20" s="210"/>
      <c r="CXG20" s="210"/>
      <c r="CXH20" s="210"/>
      <c r="CXI20" s="210" t="s">
        <v>25</v>
      </c>
      <c r="CXJ20" s="210"/>
      <c r="CXK20" s="210"/>
      <c r="CXL20" s="210"/>
      <c r="CXM20" s="210" t="s">
        <v>25</v>
      </c>
      <c r="CXN20" s="210"/>
      <c r="CXO20" s="210"/>
      <c r="CXP20" s="210"/>
      <c r="CXQ20" s="210" t="s">
        <v>25</v>
      </c>
      <c r="CXR20" s="210"/>
      <c r="CXS20" s="210"/>
      <c r="CXT20" s="210"/>
      <c r="CXU20" s="210" t="s">
        <v>25</v>
      </c>
      <c r="CXV20" s="210"/>
      <c r="CXW20" s="210"/>
      <c r="CXX20" s="210"/>
      <c r="CXY20" s="210" t="s">
        <v>25</v>
      </c>
      <c r="CXZ20" s="210"/>
      <c r="CYA20" s="210"/>
      <c r="CYB20" s="210"/>
      <c r="CYC20" s="210" t="s">
        <v>25</v>
      </c>
      <c r="CYD20" s="210"/>
      <c r="CYE20" s="210"/>
      <c r="CYF20" s="210"/>
      <c r="CYG20" s="210" t="s">
        <v>25</v>
      </c>
      <c r="CYH20" s="210"/>
      <c r="CYI20" s="210"/>
      <c r="CYJ20" s="210"/>
      <c r="CYK20" s="210" t="s">
        <v>25</v>
      </c>
      <c r="CYL20" s="210"/>
      <c r="CYM20" s="210"/>
      <c r="CYN20" s="210"/>
      <c r="CYO20" s="210" t="s">
        <v>25</v>
      </c>
      <c r="CYP20" s="210"/>
      <c r="CYQ20" s="210"/>
      <c r="CYR20" s="210"/>
      <c r="CYS20" s="210" t="s">
        <v>25</v>
      </c>
      <c r="CYT20" s="210"/>
      <c r="CYU20" s="210"/>
      <c r="CYV20" s="210"/>
      <c r="CYW20" s="210" t="s">
        <v>25</v>
      </c>
      <c r="CYX20" s="210"/>
      <c r="CYY20" s="210"/>
      <c r="CYZ20" s="210"/>
      <c r="CZA20" s="210" t="s">
        <v>25</v>
      </c>
      <c r="CZB20" s="210"/>
      <c r="CZC20" s="210"/>
      <c r="CZD20" s="210"/>
      <c r="CZE20" s="210" t="s">
        <v>25</v>
      </c>
      <c r="CZF20" s="210"/>
      <c r="CZG20" s="210"/>
      <c r="CZH20" s="210"/>
      <c r="CZI20" s="210" t="s">
        <v>25</v>
      </c>
      <c r="CZJ20" s="210"/>
      <c r="CZK20" s="210"/>
      <c r="CZL20" s="210"/>
      <c r="CZM20" s="210" t="s">
        <v>25</v>
      </c>
      <c r="CZN20" s="210"/>
      <c r="CZO20" s="210"/>
      <c r="CZP20" s="210"/>
      <c r="CZQ20" s="210" t="s">
        <v>25</v>
      </c>
      <c r="CZR20" s="210"/>
      <c r="CZS20" s="210"/>
      <c r="CZT20" s="210"/>
      <c r="CZU20" s="210" t="s">
        <v>25</v>
      </c>
      <c r="CZV20" s="210"/>
      <c r="CZW20" s="210"/>
      <c r="CZX20" s="210"/>
      <c r="CZY20" s="210" t="s">
        <v>25</v>
      </c>
      <c r="CZZ20" s="210"/>
      <c r="DAA20" s="210"/>
      <c r="DAB20" s="210"/>
      <c r="DAC20" s="210" t="s">
        <v>25</v>
      </c>
      <c r="DAD20" s="210"/>
      <c r="DAE20" s="210"/>
      <c r="DAF20" s="210"/>
      <c r="DAG20" s="210" t="s">
        <v>25</v>
      </c>
      <c r="DAH20" s="210"/>
      <c r="DAI20" s="210"/>
      <c r="DAJ20" s="210"/>
      <c r="DAK20" s="210" t="s">
        <v>25</v>
      </c>
      <c r="DAL20" s="210"/>
      <c r="DAM20" s="210"/>
      <c r="DAN20" s="210"/>
      <c r="DAO20" s="210" t="s">
        <v>25</v>
      </c>
      <c r="DAP20" s="210"/>
      <c r="DAQ20" s="210"/>
      <c r="DAR20" s="210"/>
      <c r="DAS20" s="210" t="s">
        <v>25</v>
      </c>
      <c r="DAT20" s="210"/>
      <c r="DAU20" s="210"/>
      <c r="DAV20" s="210"/>
      <c r="DAW20" s="210" t="s">
        <v>25</v>
      </c>
      <c r="DAX20" s="210"/>
      <c r="DAY20" s="210"/>
      <c r="DAZ20" s="210"/>
      <c r="DBA20" s="210" t="s">
        <v>25</v>
      </c>
      <c r="DBB20" s="210"/>
      <c r="DBC20" s="210"/>
      <c r="DBD20" s="210"/>
      <c r="DBE20" s="210" t="s">
        <v>25</v>
      </c>
      <c r="DBF20" s="210"/>
      <c r="DBG20" s="210"/>
      <c r="DBH20" s="210"/>
      <c r="DBI20" s="210" t="s">
        <v>25</v>
      </c>
      <c r="DBJ20" s="210"/>
      <c r="DBK20" s="210"/>
      <c r="DBL20" s="210"/>
      <c r="DBM20" s="210" t="s">
        <v>25</v>
      </c>
      <c r="DBN20" s="210"/>
      <c r="DBO20" s="210"/>
      <c r="DBP20" s="210"/>
      <c r="DBQ20" s="210" t="s">
        <v>25</v>
      </c>
      <c r="DBR20" s="210"/>
      <c r="DBS20" s="210"/>
      <c r="DBT20" s="210"/>
      <c r="DBU20" s="210" t="s">
        <v>25</v>
      </c>
      <c r="DBV20" s="210"/>
      <c r="DBW20" s="210"/>
      <c r="DBX20" s="210"/>
      <c r="DBY20" s="210" t="s">
        <v>25</v>
      </c>
      <c r="DBZ20" s="210"/>
      <c r="DCA20" s="210"/>
      <c r="DCB20" s="210"/>
      <c r="DCC20" s="210" t="s">
        <v>25</v>
      </c>
      <c r="DCD20" s="210"/>
      <c r="DCE20" s="210"/>
      <c r="DCF20" s="210"/>
      <c r="DCG20" s="210" t="s">
        <v>25</v>
      </c>
      <c r="DCH20" s="210"/>
      <c r="DCI20" s="210"/>
      <c r="DCJ20" s="210"/>
      <c r="DCK20" s="210" t="s">
        <v>25</v>
      </c>
      <c r="DCL20" s="210"/>
      <c r="DCM20" s="210"/>
      <c r="DCN20" s="210"/>
      <c r="DCO20" s="210" t="s">
        <v>25</v>
      </c>
      <c r="DCP20" s="210"/>
      <c r="DCQ20" s="210"/>
      <c r="DCR20" s="210"/>
      <c r="DCS20" s="210" t="s">
        <v>25</v>
      </c>
      <c r="DCT20" s="210"/>
      <c r="DCU20" s="210"/>
      <c r="DCV20" s="210"/>
      <c r="DCW20" s="210" t="s">
        <v>25</v>
      </c>
      <c r="DCX20" s="210"/>
      <c r="DCY20" s="210"/>
      <c r="DCZ20" s="210"/>
      <c r="DDA20" s="210" t="s">
        <v>25</v>
      </c>
      <c r="DDB20" s="210"/>
      <c r="DDC20" s="210"/>
      <c r="DDD20" s="210"/>
      <c r="DDE20" s="210" t="s">
        <v>25</v>
      </c>
      <c r="DDF20" s="210"/>
      <c r="DDG20" s="210"/>
      <c r="DDH20" s="210"/>
      <c r="DDI20" s="210" t="s">
        <v>25</v>
      </c>
      <c r="DDJ20" s="210"/>
      <c r="DDK20" s="210"/>
      <c r="DDL20" s="210"/>
      <c r="DDM20" s="210" t="s">
        <v>25</v>
      </c>
      <c r="DDN20" s="210"/>
      <c r="DDO20" s="210"/>
      <c r="DDP20" s="210"/>
      <c r="DDQ20" s="210" t="s">
        <v>25</v>
      </c>
      <c r="DDR20" s="210"/>
      <c r="DDS20" s="210"/>
      <c r="DDT20" s="210"/>
      <c r="DDU20" s="210" t="s">
        <v>25</v>
      </c>
      <c r="DDV20" s="210"/>
      <c r="DDW20" s="210"/>
      <c r="DDX20" s="210"/>
      <c r="DDY20" s="210" t="s">
        <v>25</v>
      </c>
      <c r="DDZ20" s="210"/>
      <c r="DEA20" s="210"/>
      <c r="DEB20" s="210"/>
      <c r="DEC20" s="210" t="s">
        <v>25</v>
      </c>
      <c r="DED20" s="210"/>
      <c r="DEE20" s="210"/>
      <c r="DEF20" s="210"/>
      <c r="DEG20" s="210" t="s">
        <v>25</v>
      </c>
      <c r="DEH20" s="210"/>
      <c r="DEI20" s="210"/>
      <c r="DEJ20" s="210"/>
      <c r="DEK20" s="210" t="s">
        <v>25</v>
      </c>
      <c r="DEL20" s="210"/>
      <c r="DEM20" s="210"/>
      <c r="DEN20" s="210"/>
      <c r="DEO20" s="210" t="s">
        <v>25</v>
      </c>
      <c r="DEP20" s="210"/>
      <c r="DEQ20" s="210"/>
      <c r="DER20" s="210"/>
      <c r="DES20" s="210" t="s">
        <v>25</v>
      </c>
      <c r="DET20" s="210"/>
      <c r="DEU20" s="210"/>
      <c r="DEV20" s="210"/>
      <c r="DEW20" s="210" t="s">
        <v>25</v>
      </c>
      <c r="DEX20" s="210"/>
      <c r="DEY20" s="210"/>
      <c r="DEZ20" s="210"/>
      <c r="DFA20" s="210" t="s">
        <v>25</v>
      </c>
      <c r="DFB20" s="210"/>
      <c r="DFC20" s="210"/>
      <c r="DFD20" s="210"/>
      <c r="DFE20" s="210" t="s">
        <v>25</v>
      </c>
      <c r="DFF20" s="210"/>
      <c r="DFG20" s="210"/>
      <c r="DFH20" s="210"/>
      <c r="DFI20" s="210" t="s">
        <v>25</v>
      </c>
      <c r="DFJ20" s="210"/>
      <c r="DFK20" s="210"/>
      <c r="DFL20" s="210"/>
      <c r="DFM20" s="210" t="s">
        <v>25</v>
      </c>
      <c r="DFN20" s="210"/>
      <c r="DFO20" s="210"/>
      <c r="DFP20" s="210"/>
      <c r="DFQ20" s="210" t="s">
        <v>25</v>
      </c>
      <c r="DFR20" s="210"/>
      <c r="DFS20" s="210"/>
      <c r="DFT20" s="210"/>
      <c r="DFU20" s="210" t="s">
        <v>25</v>
      </c>
      <c r="DFV20" s="210"/>
      <c r="DFW20" s="210"/>
      <c r="DFX20" s="210"/>
      <c r="DFY20" s="210" t="s">
        <v>25</v>
      </c>
      <c r="DFZ20" s="210"/>
      <c r="DGA20" s="210"/>
      <c r="DGB20" s="210"/>
      <c r="DGC20" s="210" t="s">
        <v>25</v>
      </c>
      <c r="DGD20" s="210"/>
      <c r="DGE20" s="210"/>
      <c r="DGF20" s="210"/>
      <c r="DGG20" s="210" t="s">
        <v>25</v>
      </c>
      <c r="DGH20" s="210"/>
      <c r="DGI20" s="210"/>
      <c r="DGJ20" s="210"/>
      <c r="DGK20" s="210" t="s">
        <v>25</v>
      </c>
      <c r="DGL20" s="210"/>
      <c r="DGM20" s="210"/>
      <c r="DGN20" s="210"/>
      <c r="DGO20" s="210" t="s">
        <v>25</v>
      </c>
      <c r="DGP20" s="210"/>
      <c r="DGQ20" s="210"/>
      <c r="DGR20" s="210"/>
      <c r="DGS20" s="210" t="s">
        <v>25</v>
      </c>
      <c r="DGT20" s="210"/>
      <c r="DGU20" s="210"/>
      <c r="DGV20" s="210"/>
      <c r="DGW20" s="210" t="s">
        <v>25</v>
      </c>
      <c r="DGX20" s="210"/>
      <c r="DGY20" s="210"/>
      <c r="DGZ20" s="210"/>
      <c r="DHA20" s="210" t="s">
        <v>25</v>
      </c>
      <c r="DHB20" s="210"/>
      <c r="DHC20" s="210"/>
      <c r="DHD20" s="210"/>
      <c r="DHE20" s="210" t="s">
        <v>25</v>
      </c>
      <c r="DHF20" s="210"/>
      <c r="DHG20" s="210"/>
      <c r="DHH20" s="210"/>
      <c r="DHI20" s="210" t="s">
        <v>25</v>
      </c>
      <c r="DHJ20" s="210"/>
      <c r="DHK20" s="210"/>
      <c r="DHL20" s="210"/>
      <c r="DHM20" s="210" t="s">
        <v>25</v>
      </c>
      <c r="DHN20" s="210"/>
      <c r="DHO20" s="210"/>
      <c r="DHP20" s="210"/>
      <c r="DHQ20" s="210" t="s">
        <v>25</v>
      </c>
      <c r="DHR20" s="210"/>
      <c r="DHS20" s="210"/>
      <c r="DHT20" s="210"/>
      <c r="DHU20" s="210" t="s">
        <v>25</v>
      </c>
      <c r="DHV20" s="210"/>
      <c r="DHW20" s="210"/>
      <c r="DHX20" s="210"/>
      <c r="DHY20" s="210" t="s">
        <v>25</v>
      </c>
      <c r="DHZ20" s="210"/>
      <c r="DIA20" s="210"/>
      <c r="DIB20" s="210"/>
      <c r="DIC20" s="210" t="s">
        <v>25</v>
      </c>
      <c r="DID20" s="210"/>
      <c r="DIE20" s="210"/>
      <c r="DIF20" s="210"/>
      <c r="DIG20" s="210" t="s">
        <v>25</v>
      </c>
      <c r="DIH20" s="210"/>
      <c r="DII20" s="210"/>
      <c r="DIJ20" s="210"/>
      <c r="DIK20" s="210" t="s">
        <v>25</v>
      </c>
      <c r="DIL20" s="210"/>
      <c r="DIM20" s="210"/>
      <c r="DIN20" s="210"/>
      <c r="DIO20" s="210" t="s">
        <v>25</v>
      </c>
      <c r="DIP20" s="210"/>
      <c r="DIQ20" s="210"/>
      <c r="DIR20" s="210"/>
      <c r="DIS20" s="210" t="s">
        <v>25</v>
      </c>
      <c r="DIT20" s="210"/>
      <c r="DIU20" s="210"/>
      <c r="DIV20" s="210"/>
      <c r="DIW20" s="210" t="s">
        <v>25</v>
      </c>
      <c r="DIX20" s="210"/>
      <c r="DIY20" s="210"/>
      <c r="DIZ20" s="210"/>
      <c r="DJA20" s="210" t="s">
        <v>25</v>
      </c>
      <c r="DJB20" s="210"/>
      <c r="DJC20" s="210"/>
      <c r="DJD20" s="210"/>
      <c r="DJE20" s="210" t="s">
        <v>25</v>
      </c>
      <c r="DJF20" s="210"/>
      <c r="DJG20" s="210"/>
      <c r="DJH20" s="210"/>
      <c r="DJI20" s="210" t="s">
        <v>25</v>
      </c>
      <c r="DJJ20" s="210"/>
      <c r="DJK20" s="210"/>
      <c r="DJL20" s="210"/>
      <c r="DJM20" s="210" t="s">
        <v>25</v>
      </c>
      <c r="DJN20" s="210"/>
      <c r="DJO20" s="210"/>
      <c r="DJP20" s="210"/>
      <c r="DJQ20" s="210" t="s">
        <v>25</v>
      </c>
      <c r="DJR20" s="210"/>
      <c r="DJS20" s="210"/>
      <c r="DJT20" s="210"/>
      <c r="DJU20" s="210" t="s">
        <v>25</v>
      </c>
      <c r="DJV20" s="210"/>
      <c r="DJW20" s="210"/>
      <c r="DJX20" s="210"/>
      <c r="DJY20" s="210" t="s">
        <v>25</v>
      </c>
      <c r="DJZ20" s="210"/>
      <c r="DKA20" s="210"/>
      <c r="DKB20" s="210"/>
      <c r="DKC20" s="210" t="s">
        <v>25</v>
      </c>
      <c r="DKD20" s="210"/>
      <c r="DKE20" s="210"/>
      <c r="DKF20" s="210"/>
      <c r="DKG20" s="210" t="s">
        <v>25</v>
      </c>
      <c r="DKH20" s="210"/>
      <c r="DKI20" s="210"/>
      <c r="DKJ20" s="210"/>
      <c r="DKK20" s="210" t="s">
        <v>25</v>
      </c>
      <c r="DKL20" s="210"/>
      <c r="DKM20" s="210"/>
      <c r="DKN20" s="210"/>
      <c r="DKO20" s="210" t="s">
        <v>25</v>
      </c>
      <c r="DKP20" s="210"/>
      <c r="DKQ20" s="210"/>
      <c r="DKR20" s="210"/>
      <c r="DKS20" s="210" t="s">
        <v>25</v>
      </c>
      <c r="DKT20" s="210"/>
      <c r="DKU20" s="210"/>
      <c r="DKV20" s="210"/>
      <c r="DKW20" s="210" t="s">
        <v>25</v>
      </c>
      <c r="DKX20" s="210"/>
      <c r="DKY20" s="210"/>
      <c r="DKZ20" s="210"/>
      <c r="DLA20" s="210" t="s">
        <v>25</v>
      </c>
      <c r="DLB20" s="210"/>
      <c r="DLC20" s="210"/>
      <c r="DLD20" s="210"/>
      <c r="DLE20" s="210" t="s">
        <v>25</v>
      </c>
      <c r="DLF20" s="210"/>
      <c r="DLG20" s="210"/>
      <c r="DLH20" s="210"/>
      <c r="DLI20" s="210" t="s">
        <v>25</v>
      </c>
      <c r="DLJ20" s="210"/>
      <c r="DLK20" s="210"/>
      <c r="DLL20" s="210"/>
      <c r="DLM20" s="210" t="s">
        <v>25</v>
      </c>
      <c r="DLN20" s="210"/>
      <c r="DLO20" s="210"/>
      <c r="DLP20" s="210"/>
      <c r="DLQ20" s="210" t="s">
        <v>25</v>
      </c>
      <c r="DLR20" s="210"/>
      <c r="DLS20" s="210"/>
      <c r="DLT20" s="210"/>
      <c r="DLU20" s="210" t="s">
        <v>25</v>
      </c>
      <c r="DLV20" s="210"/>
      <c r="DLW20" s="210"/>
      <c r="DLX20" s="210"/>
      <c r="DLY20" s="210" t="s">
        <v>25</v>
      </c>
      <c r="DLZ20" s="210"/>
      <c r="DMA20" s="210"/>
      <c r="DMB20" s="210"/>
      <c r="DMC20" s="210" t="s">
        <v>25</v>
      </c>
      <c r="DMD20" s="210"/>
      <c r="DME20" s="210"/>
      <c r="DMF20" s="210"/>
      <c r="DMG20" s="210" t="s">
        <v>25</v>
      </c>
      <c r="DMH20" s="210"/>
      <c r="DMI20" s="210"/>
      <c r="DMJ20" s="210"/>
      <c r="DMK20" s="210" t="s">
        <v>25</v>
      </c>
      <c r="DML20" s="210"/>
      <c r="DMM20" s="210"/>
      <c r="DMN20" s="210"/>
      <c r="DMO20" s="210" t="s">
        <v>25</v>
      </c>
      <c r="DMP20" s="210"/>
      <c r="DMQ20" s="210"/>
      <c r="DMR20" s="210"/>
      <c r="DMS20" s="210" t="s">
        <v>25</v>
      </c>
      <c r="DMT20" s="210"/>
      <c r="DMU20" s="210"/>
      <c r="DMV20" s="210"/>
      <c r="DMW20" s="210" t="s">
        <v>25</v>
      </c>
      <c r="DMX20" s="210"/>
      <c r="DMY20" s="210"/>
      <c r="DMZ20" s="210"/>
      <c r="DNA20" s="210" t="s">
        <v>25</v>
      </c>
      <c r="DNB20" s="210"/>
      <c r="DNC20" s="210"/>
      <c r="DND20" s="210"/>
      <c r="DNE20" s="210" t="s">
        <v>25</v>
      </c>
      <c r="DNF20" s="210"/>
      <c r="DNG20" s="210"/>
      <c r="DNH20" s="210"/>
      <c r="DNI20" s="210" t="s">
        <v>25</v>
      </c>
      <c r="DNJ20" s="210"/>
      <c r="DNK20" s="210"/>
      <c r="DNL20" s="210"/>
      <c r="DNM20" s="210" t="s">
        <v>25</v>
      </c>
      <c r="DNN20" s="210"/>
      <c r="DNO20" s="210"/>
      <c r="DNP20" s="210"/>
      <c r="DNQ20" s="210" t="s">
        <v>25</v>
      </c>
      <c r="DNR20" s="210"/>
      <c r="DNS20" s="210"/>
      <c r="DNT20" s="210"/>
      <c r="DNU20" s="210" t="s">
        <v>25</v>
      </c>
      <c r="DNV20" s="210"/>
      <c r="DNW20" s="210"/>
      <c r="DNX20" s="210"/>
      <c r="DNY20" s="210" t="s">
        <v>25</v>
      </c>
      <c r="DNZ20" s="210"/>
      <c r="DOA20" s="210"/>
      <c r="DOB20" s="210"/>
      <c r="DOC20" s="210" t="s">
        <v>25</v>
      </c>
      <c r="DOD20" s="210"/>
      <c r="DOE20" s="210"/>
      <c r="DOF20" s="210"/>
      <c r="DOG20" s="210" t="s">
        <v>25</v>
      </c>
      <c r="DOH20" s="210"/>
      <c r="DOI20" s="210"/>
      <c r="DOJ20" s="210"/>
      <c r="DOK20" s="210" t="s">
        <v>25</v>
      </c>
      <c r="DOL20" s="210"/>
      <c r="DOM20" s="210"/>
      <c r="DON20" s="210"/>
      <c r="DOO20" s="210" t="s">
        <v>25</v>
      </c>
      <c r="DOP20" s="210"/>
      <c r="DOQ20" s="210"/>
      <c r="DOR20" s="210"/>
      <c r="DOS20" s="210" t="s">
        <v>25</v>
      </c>
      <c r="DOT20" s="210"/>
      <c r="DOU20" s="210"/>
      <c r="DOV20" s="210"/>
      <c r="DOW20" s="210" t="s">
        <v>25</v>
      </c>
      <c r="DOX20" s="210"/>
      <c r="DOY20" s="210"/>
      <c r="DOZ20" s="210"/>
      <c r="DPA20" s="210" t="s">
        <v>25</v>
      </c>
      <c r="DPB20" s="210"/>
      <c r="DPC20" s="210"/>
      <c r="DPD20" s="210"/>
      <c r="DPE20" s="210" t="s">
        <v>25</v>
      </c>
      <c r="DPF20" s="210"/>
      <c r="DPG20" s="210"/>
      <c r="DPH20" s="210"/>
      <c r="DPI20" s="210" t="s">
        <v>25</v>
      </c>
      <c r="DPJ20" s="210"/>
      <c r="DPK20" s="210"/>
      <c r="DPL20" s="210"/>
      <c r="DPM20" s="210" t="s">
        <v>25</v>
      </c>
      <c r="DPN20" s="210"/>
      <c r="DPO20" s="210"/>
      <c r="DPP20" s="210"/>
      <c r="DPQ20" s="210" t="s">
        <v>25</v>
      </c>
      <c r="DPR20" s="210"/>
      <c r="DPS20" s="210"/>
      <c r="DPT20" s="210"/>
      <c r="DPU20" s="210" t="s">
        <v>25</v>
      </c>
      <c r="DPV20" s="210"/>
      <c r="DPW20" s="210"/>
      <c r="DPX20" s="210"/>
      <c r="DPY20" s="210" t="s">
        <v>25</v>
      </c>
      <c r="DPZ20" s="210"/>
      <c r="DQA20" s="210"/>
      <c r="DQB20" s="210"/>
      <c r="DQC20" s="210" t="s">
        <v>25</v>
      </c>
      <c r="DQD20" s="210"/>
      <c r="DQE20" s="210"/>
      <c r="DQF20" s="210"/>
      <c r="DQG20" s="210" t="s">
        <v>25</v>
      </c>
      <c r="DQH20" s="210"/>
      <c r="DQI20" s="210"/>
      <c r="DQJ20" s="210"/>
      <c r="DQK20" s="210" t="s">
        <v>25</v>
      </c>
      <c r="DQL20" s="210"/>
      <c r="DQM20" s="210"/>
      <c r="DQN20" s="210"/>
      <c r="DQO20" s="210" t="s">
        <v>25</v>
      </c>
      <c r="DQP20" s="210"/>
      <c r="DQQ20" s="210"/>
      <c r="DQR20" s="210"/>
      <c r="DQS20" s="210" t="s">
        <v>25</v>
      </c>
      <c r="DQT20" s="210"/>
      <c r="DQU20" s="210"/>
      <c r="DQV20" s="210"/>
      <c r="DQW20" s="210" t="s">
        <v>25</v>
      </c>
      <c r="DQX20" s="210"/>
      <c r="DQY20" s="210"/>
      <c r="DQZ20" s="210"/>
      <c r="DRA20" s="210" t="s">
        <v>25</v>
      </c>
      <c r="DRB20" s="210"/>
      <c r="DRC20" s="210"/>
      <c r="DRD20" s="210"/>
      <c r="DRE20" s="210" t="s">
        <v>25</v>
      </c>
      <c r="DRF20" s="210"/>
      <c r="DRG20" s="210"/>
      <c r="DRH20" s="210"/>
      <c r="DRI20" s="210" t="s">
        <v>25</v>
      </c>
      <c r="DRJ20" s="210"/>
      <c r="DRK20" s="210"/>
      <c r="DRL20" s="210"/>
      <c r="DRM20" s="210" t="s">
        <v>25</v>
      </c>
      <c r="DRN20" s="210"/>
      <c r="DRO20" s="210"/>
      <c r="DRP20" s="210"/>
      <c r="DRQ20" s="210" t="s">
        <v>25</v>
      </c>
      <c r="DRR20" s="210"/>
      <c r="DRS20" s="210"/>
      <c r="DRT20" s="210"/>
      <c r="DRU20" s="210" t="s">
        <v>25</v>
      </c>
      <c r="DRV20" s="210"/>
      <c r="DRW20" s="210"/>
      <c r="DRX20" s="210"/>
      <c r="DRY20" s="210" t="s">
        <v>25</v>
      </c>
      <c r="DRZ20" s="210"/>
      <c r="DSA20" s="210"/>
      <c r="DSB20" s="210"/>
      <c r="DSC20" s="210" t="s">
        <v>25</v>
      </c>
      <c r="DSD20" s="210"/>
      <c r="DSE20" s="210"/>
      <c r="DSF20" s="210"/>
      <c r="DSG20" s="210" t="s">
        <v>25</v>
      </c>
      <c r="DSH20" s="210"/>
      <c r="DSI20" s="210"/>
      <c r="DSJ20" s="210"/>
      <c r="DSK20" s="210" t="s">
        <v>25</v>
      </c>
      <c r="DSL20" s="210"/>
      <c r="DSM20" s="210"/>
      <c r="DSN20" s="210"/>
      <c r="DSO20" s="210" t="s">
        <v>25</v>
      </c>
      <c r="DSP20" s="210"/>
      <c r="DSQ20" s="210"/>
      <c r="DSR20" s="210"/>
      <c r="DSS20" s="210" t="s">
        <v>25</v>
      </c>
      <c r="DST20" s="210"/>
      <c r="DSU20" s="210"/>
      <c r="DSV20" s="210"/>
      <c r="DSW20" s="210" t="s">
        <v>25</v>
      </c>
      <c r="DSX20" s="210"/>
      <c r="DSY20" s="210"/>
      <c r="DSZ20" s="210"/>
      <c r="DTA20" s="210" t="s">
        <v>25</v>
      </c>
      <c r="DTB20" s="210"/>
      <c r="DTC20" s="210"/>
      <c r="DTD20" s="210"/>
      <c r="DTE20" s="210" t="s">
        <v>25</v>
      </c>
      <c r="DTF20" s="210"/>
      <c r="DTG20" s="210"/>
      <c r="DTH20" s="210"/>
      <c r="DTI20" s="210" t="s">
        <v>25</v>
      </c>
      <c r="DTJ20" s="210"/>
      <c r="DTK20" s="210"/>
      <c r="DTL20" s="210"/>
      <c r="DTM20" s="210" t="s">
        <v>25</v>
      </c>
      <c r="DTN20" s="210"/>
      <c r="DTO20" s="210"/>
      <c r="DTP20" s="210"/>
      <c r="DTQ20" s="210" t="s">
        <v>25</v>
      </c>
      <c r="DTR20" s="210"/>
      <c r="DTS20" s="210"/>
      <c r="DTT20" s="210"/>
      <c r="DTU20" s="210" t="s">
        <v>25</v>
      </c>
      <c r="DTV20" s="210"/>
      <c r="DTW20" s="210"/>
      <c r="DTX20" s="210"/>
      <c r="DTY20" s="210" t="s">
        <v>25</v>
      </c>
      <c r="DTZ20" s="210"/>
      <c r="DUA20" s="210"/>
      <c r="DUB20" s="210"/>
      <c r="DUC20" s="210" t="s">
        <v>25</v>
      </c>
      <c r="DUD20" s="210"/>
      <c r="DUE20" s="210"/>
      <c r="DUF20" s="210"/>
      <c r="DUG20" s="210" t="s">
        <v>25</v>
      </c>
      <c r="DUH20" s="210"/>
      <c r="DUI20" s="210"/>
      <c r="DUJ20" s="210"/>
      <c r="DUK20" s="210" t="s">
        <v>25</v>
      </c>
      <c r="DUL20" s="210"/>
      <c r="DUM20" s="210"/>
      <c r="DUN20" s="210"/>
      <c r="DUO20" s="210" t="s">
        <v>25</v>
      </c>
      <c r="DUP20" s="210"/>
      <c r="DUQ20" s="210"/>
      <c r="DUR20" s="210"/>
      <c r="DUS20" s="210" t="s">
        <v>25</v>
      </c>
      <c r="DUT20" s="210"/>
      <c r="DUU20" s="210"/>
      <c r="DUV20" s="210"/>
      <c r="DUW20" s="210" t="s">
        <v>25</v>
      </c>
      <c r="DUX20" s="210"/>
      <c r="DUY20" s="210"/>
      <c r="DUZ20" s="210"/>
      <c r="DVA20" s="210" t="s">
        <v>25</v>
      </c>
      <c r="DVB20" s="210"/>
      <c r="DVC20" s="210"/>
      <c r="DVD20" s="210"/>
      <c r="DVE20" s="210" t="s">
        <v>25</v>
      </c>
      <c r="DVF20" s="210"/>
      <c r="DVG20" s="210"/>
      <c r="DVH20" s="210"/>
      <c r="DVI20" s="210" t="s">
        <v>25</v>
      </c>
      <c r="DVJ20" s="210"/>
      <c r="DVK20" s="210"/>
      <c r="DVL20" s="210"/>
      <c r="DVM20" s="210" t="s">
        <v>25</v>
      </c>
      <c r="DVN20" s="210"/>
      <c r="DVO20" s="210"/>
      <c r="DVP20" s="210"/>
      <c r="DVQ20" s="210" t="s">
        <v>25</v>
      </c>
      <c r="DVR20" s="210"/>
      <c r="DVS20" s="210"/>
      <c r="DVT20" s="210"/>
      <c r="DVU20" s="210" t="s">
        <v>25</v>
      </c>
      <c r="DVV20" s="210"/>
      <c r="DVW20" s="210"/>
      <c r="DVX20" s="210"/>
      <c r="DVY20" s="210" t="s">
        <v>25</v>
      </c>
      <c r="DVZ20" s="210"/>
      <c r="DWA20" s="210"/>
      <c r="DWB20" s="210"/>
      <c r="DWC20" s="210" t="s">
        <v>25</v>
      </c>
      <c r="DWD20" s="210"/>
      <c r="DWE20" s="210"/>
      <c r="DWF20" s="210"/>
      <c r="DWG20" s="210" t="s">
        <v>25</v>
      </c>
      <c r="DWH20" s="210"/>
      <c r="DWI20" s="210"/>
      <c r="DWJ20" s="210"/>
      <c r="DWK20" s="210" t="s">
        <v>25</v>
      </c>
      <c r="DWL20" s="210"/>
      <c r="DWM20" s="210"/>
      <c r="DWN20" s="210"/>
      <c r="DWO20" s="210" t="s">
        <v>25</v>
      </c>
      <c r="DWP20" s="210"/>
      <c r="DWQ20" s="210"/>
      <c r="DWR20" s="210"/>
      <c r="DWS20" s="210" t="s">
        <v>25</v>
      </c>
      <c r="DWT20" s="210"/>
      <c r="DWU20" s="210"/>
      <c r="DWV20" s="210"/>
      <c r="DWW20" s="210" t="s">
        <v>25</v>
      </c>
      <c r="DWX20" s="210"/>
      <c r="DWY20" s="210"/>
      <c r="DWZ20" s="210"/>
      <c r="DXA20" s="210" t="s">
        <v>25</v>
      </c>
      <c r="DXB20" s="210"/>
      <c r="DXC20" s="210"/>
      <c r="DXD20" s="210"/>
      <c r="DXE20" s="210" t="s">
        <v>25</v>
      </c>
      <c r="DXF20" s="210"/>
      <c r="DXG20" s="210"/>
      <c r="DXH20" s="210"/>
      <c r="DXI20" s="210" t="s">
        <v>25</v>
      </c>
      <c r="DXJ20" s="210"/>
      <c r="DXK20" s="210"/>
      <c r="DXL20" s="210"/>
      <c r="DXM20" s="210" t="s">
        <v>25</v>
      </c>
      <c r="DXN20" s="210"/>
      <c r="DXO20" s="210"/>
      <c r="DXP20" s="210"/>
      <c r="DXQ20" s="210" t="s">
        <v>25</v>
      </c>
      <c r="DXR20" s="210"/>
      <c r="DXS20" s="210"/>
      <c r="DXT20" s="210"/>
      <c r="DXU20" s="210" t="s">
        <v>25</v>
      </c>
      <c r="DXV20" s="210"/>
      <c r="DXW20" s="210"/>
      <c r="DXX20" s="210"/>
      <c r="DXY20" s="210" t="s">
        <v>25</v>
      </c>
      <c r="DXZ20" s="210"/>
      <c r="DYA20" s="210"/>
      <c r="DYB20" s="210"/>
      <c r="DYC20" s="210" t="s">
        <v>25</v>
      </c>
      <c r="DYD20" s="210"/>
      <c r="DYE20" s="210"/>
      <c r="DYF20" s="210"/>
      <c r="DYG20" s="210" t="s">
        <v>25</v>
      </c>
      <c r="DYH20" s="210"/>
      <c r="DYI20" s="210"/>
      <c r="DYJ20" s="210"/>
      <c r="DYK20" s="210" t="s">
        <v>25</v>
      </c>
      <c r="DYL20" s="210"/>
      <c r="DYM20" s="210"/>
      <c r="DYN20" s="210"/>
      <c r="DYO20" s="210" t="s">
        <v>25</v>
      </c>
      <c r="DYP20" s="210"/>
      <c r="DYQ20" s="210"/>
      <c r="DYR20" s="210"/>
      <c r="DYS20" s="210" t="s">
        <v>25</v>
      </c>
      <c r="DYT20" s="210"/>
      <c r="DYU20" s="210"/>
      <c r="DYV20" s="210"/>
      <c r="DYW20" s="210" t="s">
        <v>25</v>
      </c>
      <c r="DYX20" s="210"/>
      <c r="DYY20" s="210"/>
      <c r="DYZ20" s="210"/>
      <c r="DZA20" s="210" t="s">
        <v>25</v>
      </c>
      <c r="DZB20" s="210"/>
      <c r="DZC20" s="210"/>
      <c r="DZD20" s="210"/>
      <c r="DZE20" s="210" t="s">
        <v>25</v>
      </c>
      <c r="DZF20" s="210"/>
      <c r="DZG20" s="210"/>
      <c r="DZH20" s="210"/>
      <c r="DZI20" s="210" t="s">
        <v>25</v>
      </c>
      <c r="DZJ20" s="210"/>
      <c r="DZK20" s="210"/>
      <c r="DZL20" s="210"/>
      <c r="DZM20" s="210" t="s">
        <v>25</v>
      </c>
      <c r="DZN20" s="210"/>
      <c r="DZO20" s="210"/>
      <c r="DZP20" s="210"/>
      <c r="DZQ20" s="210" t="s">
        <v>25</v>
      </c>
      <c r="DZR20" s="210"/>
      <c r="DZS20" s="210"/>
      <c r="DZT20" s="210"/>
      <c r="DZU20" s="210" t="s">
        <v>25</v>
      </c>
      <c r="DZV20" s="210"/>
      <c r="DZW20" s="210"/>
      <c r="DZX20" s="210"/>
      <c r="DZY20" s="210" t="s">
        <v>25</v>
      </c>
      <c r="DZZ20" s="210"/>
      <c r="EAA20" s="210"/>
      <c r="EAB20" s="210"/>
      <c r="EAC20" s="210" t="s">
        <v>25</v>
      </c>
      <c r="EAD20" s="210"/>
      <c r="EAE20" s="210"/>
      <c r="EAF20" s="210"/>
      <c r="EAG20" s="210" t="s">
        <v>25</v>
      </c>
      <c r="EAH20" s="210"/>
      <c r="EAI20" s="210"/>
      <c r="EAJ20" s="210"/>
      <c r="EAK20" s="210" t="s">
        <v>25</v>
      </c>
      <c r="EAL20" s="210"/>
      <c r="EAM20" s="210"/>
      <c r="EAN20" s="210"/>
      <c r="EAO20" s="210" t="s">
        <v>25</v>
      </c>
      <c r="EAP20" s="210"/>
      <c r="EAQ20" s="210"/>
      <c r="EAR20" s="210"/>
      <c r="EAS20" s="210" t="s">
        <v>25</v>
      </c>
      <c r="EAT20" s="210"/>
      <c r="EAU20" s="210"/>
      <c r="EAV20" s="210"/>
      <c r="EAW20" s="210" t="s">
        <v>25</v>
      </c>
      <c r="EAX20" s="210"/>
      <c r="EAY20" s="210"/>
      <c r="EAZ20" s="210"/>
      <c r="EBA20" s="210" t="s">
        <v>25</v>
      </c>
      <c r="EBB20" s="210"/>
      <c r="EBC20" s="210"/>
      <c r="EBD20" s="210"/>
      <c r="EBE20" s="210" t="s">
        <v>25</v>
      </c>
      <c r="EBF20" s="210"/>
      <c r="EBG20" s="210"/>
      <c r="EBH20" s="210"/>
      <c r="EBI20" s="210" t="s">
        <v>25</v>
      </c>
      <c r="EBJ20" s="210"/>
      <c r="EBK20" s="210"/>
      <c r="EBL20" s="210"/>
      <c r="EBM20" s="210" t="s">
        <v>25</v>
      </c>
      <c r="EBN20" s="210"/>
      <c r="EBO20" s="210"/>
      <c r="EBP20" s="210"/>
      <c r="EBQ20" s="210" t="s">
        <v>25</v>
      </c>
      <c r="EBR20" s="210"/>
      <c r="EBS20" s="210"/>
      <c r="EBT20" s="210"/>
      <c r="EBU20" s="210" t="s">
        <v>25</v>
      </c>
      <c r="EBV20" s="210"/>
      <c r="EBW20" s="210"/>
      <c r="EBX20" s="210"/>
      <c r="EBY20" s="210" t="s">
        <v>25</v>
      </c>
      <c r="EBZ20" s="210"/>
      <c r="ECA20" s="210"/>
      <c r="ECB20" s="210"/>
      <c r="ECC20" s="210" t="s">
        <v>25</v>
      </c>
      <c r="ECD20" s="210"/>
      <c r="ECE20" s="210"/>
      <c r="ECF20" s="210"/>
      <c r="ECG20" s="210" t="s">
        <v>25</v>
      </c>
      <c r="ECH20" s="210"/>
      <c r="ECI20" s="210"/>
      <c r="ECJ20" s="210"/>
      <c r="ECK20" s="210" t="s">
        <v>25</v>
      </c>
      <c r="ECL20" s="210"/>
      <c r="ECM20" s="210"/>
      <c r="ECN20" s="210"/>
      <c r="ECO20" s="210" t="s">
        <v>25</v>
      </c>
      <c r="ECP20" s="210"/>
      <c r="ECQ20" s="210"/>
      <c r="ECR20" s="210"/>
      <c r="ECS20" s="210" t="s">
        <v>25</v>
      </c>
      <c r="ECT20" s="210"/>
      <c r="ECU20" s="210"/>
      <c r="ECV20" s="210"/>
      <c r="ECW20" s="210" t="s">
        <v>25</v>
      </c>
      <c r="ECX20" s="210"/>
      <c r="ECY20" s="210"/>
      <c r="ECZ20" s="210"/>
      <c r="EDA20" s="210" t="s">
        <v>25</v>
      </c>
      <c r="EDB20" s="210"/>
      <c r="EDC20" s="210"/>
      <c r="EDD20" s="210"/>
      <c r="EDE20" s="210" t="s">
        <v>25</v>
      </c>
      <c r="EDF20" s="210"/>
      <c r="EDG20" s="210"/>
      <c r="EDH20" s="210"/>
      <c r="EDI20" s="210" t="s">
        <v>25</v>
      </c>
      <c r="EDJ20" s="210"/>
      <c r="EDK20" s="210"/>
      <c r="EDL20" s="210"/>
      <c r="EDM20" s="210" t="s">
        <v>25</v>
      </c>
      <c r="EDN20" s="210"/>
      <c r="EDO20" s="210"/>
      <c r="EDP20" s="210"/>
      <c r="EDQ20" s="210" t="s">
        <v>25</v>
      </c>
      <c r="EDR20" s="210"/>
      <c r="EDS20" s="210"/>
      <c r="EDT20" s="210"/>
      <c r="EDU20" s="210" t="s">
        <v>25</v>
      </c>
      <c r="EDV20" s="210"/>
      <c r="EDW20" s="210"/>
      <c r="EDX20" s="210"/>
      <c r="EDY20" s="210" t="s">
        <v>25</v>
      </c>
      <c r="EDZ20" s="210"/>
      <c r="EEA20" s="210"/>
      <c r="EEB20" s="210"/>
      <c r="EEC20" s="210" t="s">
        <v>25</v>
      </c>
      <c r="EED20" s="210"/>
      <c r="EEE20" s="210"/>
      <c r="EEF20" s="210"/>
      <c r="EEG20" s="210" t="s">
        <v>25</v>
      </c>
      <c r="EEH20" s="210"/>
      <c r="EEI20" s="210"/>
      <c r="EEJ20" s="210"/>
      <c r="EEK20" s="210" t="s">
        <v>25</v>
      </c>
      <c r="EEL20" s="210"/>
      <c r="EEM20" s="210"/>
      <c r="EEN20" s="210"/>
      <c r="EEO20" s="210" t="s">
        <v>25</v>
      </c>
      <c r="EEP20" s="210"/>
      <c r="EEQ20" s="210"/>
      <c r="EER20" s="210"/>
      <c r="EES20" s="210" t="s">
        <v>25</v>
      </c>
      <c r="EET20" s="210"/>
      <c r="EEU20" s="210"/>
      <c r="EEV20" s="210"/>
      <c r="EEW20" s="210" t="s">
        <v>25</v>
      </c>
      <c r="EEX20" s="210"/>
      <c r="EEY20" s="210"/>
      <c r="EEZ20" s="210"/>
      <c r="EFA20" s="210" t="s">
        <v>25</v>
      </c>
      <c r="EFB20" s="210"/>
      <c r="EFC20" s="210"/>
      <c r="EFD20" s="210"/>
      <c r="EFE20" s="210" t="s">
        <v>25</v>
      </c>
      <c r="EFF20" s="210"/>
      <c r="EFG20" s="210"/>
      <c r="EFH20" s="210"/>
      <c r="EFI20" s="210" t="s">
        <v>25</v>
      </c>
      <c r="EFJ20" s="210"/>
      <c r="EFK20" s="210"/>
      <c r="EFL20" s="210"/>
      <c r="EFM20" s="210" t="s">
        <v>25</v>
      </c>
      <c r="EFN20" s="210"/>
      <c r="EFO20" s="210"/>
      <c r="EFP20" s="210"/>
      <c r="EFQ20" s="210" t="s">
        <v>25</v>
      </c>
      <c r="EFR20" s="210"/>
      <c r="EFS20" s="210"/>
      <c r="EFT20" s="210"/>
      <c r="EFU20" s="210" t="s">
        <v>25</v>
      </c>
      <c r="EFV20" s="210"/>
      <c r="EFW20" s="210"/>
      <c r="EFX20" s="210"/>
      <c r="EFY20" s="210" t="s">
        <v>25</v>
      </c>
      <c r="EFZ20" s="210"/>
      <c r="EGA20" s="210"/>
      <c r="EGB20" s="210"/>
      <c r="EGC20" s="210" t="s">
        <v>25</v>
      </c>
      <c r="EGD20" s="210"/>
      <c r="EGE20" s="210"/>
      <c r="EGF20" s="210"/>
      <c r="EGG20" s="210" t="s">
        <v>25</v>
      </c>
      <c r="EGH20" s="210"/>
      <c r="EGI20" s="210"/>
      <c r="EGJ20" s="210"/>
      <c r="EGK20" s="210" t="s">
        <v>25</v>
      </c>
      <c r="EGL20" s="210"/>
      <c r="EGM20" s="210"/>
      <c r="EGN20" s="210"/>
      <c r="EGO20" s="210" t="s">
        <v>25</v>
      </c>
      <c r="EGP20" s="210"/>
      <c r="EGQ20" s="210"/>
      <c r="EGR20" s="210"/>
      <c r="EGS20" s="210" t="s">
        <v>25</v>
      </c>
      <c r="EGT20" s="210"/>
      <c r="EGU20" s="210"/>
      <c r="EGV20" s="210"/>
      <c r="EGW20" s="210" t="s">
        <v>25</v>
      </c>
      <c r="EGX20" s="210"/>
      <c r="EGY20" s="210"/>
      <c r="EGZ20" s="210"/>
      <c r="EHA20" s="210" t="s">
        <v>25</v>
      </c>
      <c r="EHB20" s="210"/>
      <c r="EHC20" s="210"/>
      <c r="EHD20" s="210"/>
      <c r="EHE20" s="210" t="s">
        <v>25</v>
      </c>
      <c r="EHF20" s="210"/>
      <c r="EHG20" s="210"/>
      <c r="EHH20" s="210"/>
      <c r="EHI20" s="210" t="s">
        <v>25</v>
      </c>
      <c r="EHJ20" s="210"/>
      <c r="EHK20" s="210"/>
      <c r="EHL20" s="210"/>
      <c r="EHM20" s="210" t="s">
        <v>25</v>
      </c>
      <c r="EHN20" s="210"/>
      <c r="EHO20" s="210"/>
      <c r="EHP20" s="210"/>
      <c r="EHQ20" s="210" t="s">
        <v>25</v>
      </c>
      <c r="EHR20" s="210"/>
      <c r="EHS20" s="210"/>
      <c r="EHT20" s="210"/>
      <c r="EHU20" s="210" t="s">
        <v>25</v>
      </c>
      <c r="EHV20" s="210"/>
      <c r="EHW20" s="210"/>
      <c r="EHX20" s="210"/>
      <c r="EHY20" s="210" t="s">
        <v>25</v>
      </c>
      <c r="EHZ20" s="210"/>
      <c r="EIA20" s="210"/>
      <c r="EIB20" s="210"/>
      <c r="EIC20" s="210" t="s">
        <v>25</v>
      </c>
      <c r="EID20" s="210"/>
      <c r="EIE20" s="210"/>
      <c r="EIF20" s="210"/>
      <c r="EIG20" s="210" t="s">
        <v>25</v>
      </c>
      <c r="EIH20" s="210"/>
      <c r="EII20" s="210"/>
      <c r="EIJ20" s="210"/>
      <c r="EIK20" s="210" t="s">
        <v>25</v>
      </c>
      <c r="EIL20" s="210"/>
      <c r="EIM20" s="210"/>
      <c r="EIN20" s="210"/>
      <c r="EIO20" s="210" t="s">
        <v>25</v>
      </c>
      <c r="EIP20" s="210"/>
      <c r="EIQ20" s="210"/>
      <c r="EIR20" s="210"/>
      <c r="EIS20" s="210" t="s">
        <v>25</v>
      </c>
      <c r="EIT20" s="210"/>
      <c r="EIU20" s="210"/>
      <c r="EIV20" s="210"/>
      <c r="EIW20" s="210" t="s">
        <v>25</v>
      </c>
      <c r="EIX20" s="210"/>
      <c r="EIY20" s="210"/>
      <c r="EIZ20" s="210"/>
      <c r="EJA20" s="210" t="s">
        <v>25</v>
      </c>
      <c r="EJB20" s="210"/>
      <c r="EJC20" s="210"/>
      <c r="EJD20" s="210"/>
      <c r="EJE20" s="210" t="s">
        <v>25</v>
      </c>
      <c r="EJF20" s="210"/>
      <c r="EJG20" s="210"/>
      <c r="EJH20" s="210"/>
      <c r="EJI20" s="210" t="s">
        <v>25</v>
      </c>
      <c r="EJJ20" s="210"/>
      <c r="EJK20" s="210"/>
      <c r="EJL20" s="210"/>
      <c r="EJM20" s="210" t="s">
        <v>25</v>
      </c>
      <c r="EJN20" s="210"/>
      <c r="EJO20" s="210"/>
      <c r="EJP20" s="210"/>
      <c r="EJQ20" s="210" t="s">
        <v>25</v>
      </c>
      <c r="EJR20" s="210"/>
      <c r="EJS20" s="210"/>
      <c r="EJT20" s="210"/>
      <c r="EJU20" s="210" t="s">
        <v>25</v>
      </c>
      <c r="EJV20" s="210"/>
      <c r="EJW20" s="210"/>
      <c r="EJX20" s="210"/>
      <c r="EJY20" s="210" t="s">
        <v>25</v>
      </c>
      <c r="EJZ20" s="210"/>
      <c r="EKA20" s="210"/>
      <c r="EKB20" s="210"/>
      <c r="EKC20" s="210" t="s">
        <v>25</v>
      </c>
      <c r="EKD20" s="210"/>
      <c r="EKE20" s="210"/>
      <c r="EKF20" s="210"/>
      <c r="EKG20" s="210" t="s">
        <v>25</v>
      </c>
      <c r="EKH20" s="210"/>
      <c r="EKI20" s="210"/>
      <c r="EKJ20" s="210"/>
      <c r="EKK20" s="210" t="s">
        <v>25</v>
      </c>
      <c r="EKL20" s="210"/>
      <c r="EKM20" s="210"/>
      <c r="EKN20" s="210"/>
      <c r="EKO20" s="210" t="s">
        <v>25</v>
      </c>
      <c r="EKP20" s="210"/>
      <c r="EKQ20" s="210"/>
      <c r="EKR20" s="210"/>
      <c r="EKS20" s="210" t="s">
        <v>25</v>
      </c>
      <c r="EKT20" s="210"/>
      <c r="EKU20" s="210"/>
      <c r="EKV20" s="210"/>
      <c r="EKW20" s="210" t="s">
        <v>25</v>
      </c>
      <c r="EKX20" s="210"/>
      <c r="EKY20" s="210"/>
      <c r="EKZ20" s="210"/>
      <c r="ELA20" s="210" t="s">
        <v>25</v>
      </c>
      <c r="ELB20" s="210"/>
      <c r="ELC20" s="210"/>
      <c r="ELD20" s="210"/>
      <c r="ELE20" s="210" t="s">
        <v>25</v>
      </c>
      <c r="ELF20" s="210"/>
      <c r="ELG20" s="210"/>
      <c r="ELH20" s="210"/>
      <c r="ELI20" s="210" t="s">
        <v>25</v>
      </c>
      <c r="ELJ20" s="210"/>
      <c r="ELK20" s="210"/>
      <c r="ELL20" s="210"/>
      <c r="ELM20" s="210" t="s">
        <v>25</v>
      </c>
      <c r="ELN20" s="210"/>
      <c r="ELO20" s="210"/>
      <c r="ELP20" s="210"/>
      <c r="ELQ20" s="210" t="s">
        <v>25</v>
      </c>
      <c r="ELR20" s="210"/>
      <c r="ELS20" s="210"/>
      <c r="ELT20" s="210"/>
      <c r="ELU20" s="210" t="s">
        <v>25</v>
      </c>
      <c r="ELV20" s="210"/>
      <c r="ELW20" s="210"/>
      <c r="ELX20" s="210"/>
      <c r="ELY20" s="210" t="s">
        <v>25</v>
      </c>
      <c r="ELZ20" s="210"/>
      <c r="EMA20" s="210"/>
      <c r="EMB20" s="210"/>
      <c r="EMC20" s="210" t="s">
        <v>25</v>
      </c>
      <c r="EMD20" s="210"/>
      <c r="EME20" s="210"/>
      <c r="EMF20" s="210"/>
      <c r="EMG20" s="210" t="s">
        <v>25</v>
      </c>
      <c r="EMH20" s="210"/>
      <c r="EMI20" s="210"/>
      <c r="EMJ20" s="210"/>
      <c r="EMK20" s="210" t="s">
        <v>25</v>
      </c>
      <c r="EML20" s="210"/>
      <c r="EMM20" s="210"/>
      <c r="EMN20" s="210"/>
      <c r="EMO20" s="210" t="s">
        <v>25</v>
      </c>
      <c r="EMP20" s="210"/>
      <c r="EMQ20" s="210"/>
      <c r="EMR20" s="210"/>
      <c r="EMS20" s="210" t="s">
        <v>25</v>
      </c>
      <c r="EMT20" s="210"/>
      <c r="EMU20" s="210"/>
      <c r="EMV20" s="210"/>
      <c r="EMW20" s="210" t="s">
        <v>25</v>
      </c>
      <c r="EMX20" s="210"/>
      <c r="EMY20" s="210"/>
      <c r="EMZ20" s="210"/>
      <c r="ENA20" s="210" t="s">
        <v>25</v>
      </c>
      <c r="ENB20" s="210"/>
      <c r="ENC20" s="210"/>
      <c r="END20" s="210"/>
      <c r="ENE20" s="210" t="s">
        <v>25</v>
      </c>
      <c r="ENF20" s="210"/>
      <c r="ENG20" s="210"/>
      <c r="ENH20" s="210"/>
      <c r="ENI20" s="210" t="s">
        <v>25</v>
      </c>
      <c r="ENJ20" s="210"/>
      <c r="ENK20" s="210"/>
      <c r="ENL20" s="210"/>
      <c r="ENM20" s="210" t="s">
        <v>25</v>
      </c>
      <c r="ENN20" s="210"/>
      <c r="ENO20" s="210"/>
      <c r="ENP20" s="210"/>
      <c r="ENQ20" s="210" t="s">
        <v>25</v>
      </c>
      <c r="ENR20" s="210"/>
      <c r="ENS20" s="210"/>
      <c r="ENT20" s="210"/>
      <c r="ENU20" s="210" t="s">
        <v>25</v>
      </c>
      <c r="ENV20" s="210"/>
      <c r="ENW20" s="210"/>
      <c r="ENX20" s="210"/>
      <c r="ENY20" s="210" t="s">
        <v>25</v>
      </c>
      <c r="ENZ20" s="210"/>
      <c r="EOA20" s="210"/>
      <c r="EOB20" s="210"/>
      <c r="EOC20" s="210" t="s">
        <v>25</v>
      </c>
      <c r="EOD20" s="210"/>
      <c r="EOE20" s="210"/>
      <c r="EOF20" s="210"/>
      <c r="EOG20" s="210" t="s">
        <v>25</v>
      </c>
      <c r="EOH20" s="210"/>
      <c r="EOI20" s="210"/>
      <c r="EOJ20" s="210"/>
      <c r="EOK20" s="210" t="s">
        <v>25</v>
      </c>
      <c r="EOL20" s="210"/>
      <c r="EOM20" s="210"/>
      <c r="EON20" s="210"/>
      <c r="EOO20" s="210" t="s">
        <v>25</v>
      </c>
      <c r="EOP20" s="210"/>
      <c r="EOQ20" s="210"/>
      <c r="EOR20" s="210"/>
      <c r="EOS20" s="210" t="s">
        <v>25</v>
      </c>
      <c r="EOT20" s="210"/>
      <c r="EOU20" s="210"/>
      <c r="EOV20" s="210"/>
      <c r="EOW20" s="210" t="s">
        <v>25</v>
      </c>
      <c r="EOX20" s="210"/>
      <c r="EOY20" s="210"/>
      <c r="EOZ20" s="210"/>
      <c r="EPA20" s="210" t="s">
        <v>25</v>
      </c>
      <c r="EPB20" s="210"/>
      <c r="EPC20" s="210"/>
      <c r="EPD20" s="210"/>
      <c r="EPE20" s="210" t="s">
        <v>25</v>
      </c>
      <c r="EPF20" s="210"/>
      <c r="EPG20" s="210"/>
      <c r="EPH20" s="210"/>
      <c r="EPI20" s="210" t="s">
        <v>25</v>
      </c>
      <c r="EPJ20" s="210"/>
      <c r="EPK20" s="210"/>
      <c r="EPL20" s="210"/>
      <c r="EPM20" s="210" t="s">
        <v>25</v>
      </c>
      <c r="EPN20" s="210"/>
      <c r="EPO20" s="210"/>
      <c r="EPP20" s="210"/>
      <c r="EPQ20" s="210" t="s">
        <v>25</v>
      </c>
      <c r="EPR20" s="210"/>
      <c r="EPS20" s="210"/>
      <c r="EPT20" s="210"/>
      <c r="EPU20" s="210" t="s">
        <v>25</v>
      </c>
      <c r="EPV20" s="210"/>
      <c r="EPW20" s="210"/>
      <c r="EPX20" s="210"/>
      <c r="EPY20" s="210" t="s">
        <v>25</v>
      </c>
      <c r="EPZ20" s="210"/>
      <c r="EQA20" s="210"/>
      <c r="EQB20" s="210"/>
      <c r="EQC20" s="210" t="s">
        <v>25</v>
      </c>
      <c r="EQD20" s="210"/>
      <c r="EQE20" s="210"/>
      <c r="EQF20" s="210"/>
      <c r="EQG20" s="210" t="s">
        <v>25</v>
      </c>
      <c r="EQH20" s="210"/>
      <c r="EQI20" s="210"/>
      <c r="EQJ20" s="210"/>
      <c r="EQK20" s="210" t="s">
        <v>25</v>
      </c>
      <c r="EQL20" s="210"/>
      <c r="EQM20" s="210"/>
      <c r="EQN20" s="210"/>
      <c r="EQO20" s="210" t="s">
        <v>25</v>
      </c>
      <c r="EQP20" s="210"/>
      <c r="EQQ20" s="210"/>
      <c r="EQR20" s="210"/>
      <c r="EQS20" s="210" t="s">
        <v>25</v>
      </c>
      <c r="EQT20" s="210"/>
      <c r="EQU20" s="210"/>
      <c r="EQV20" s="210"/>
      <c r="EQW20" s="210" t="s">
        <v>25</v>
      </c>
      <c r="EQX20" s="210"/>
      <c r="EQY20" s="210"/>
      <c r="EQZ20" s="210"/>
      <c r="ERA20" s="210" t="s">
        <v>25</v>
      </c>
      <c r="ERB20" s="210"/>
      <c r="ERC20" s="210"/>
      <c r="ERD20" s="210"/>
      <c r="ERE20" s="210" t="s">
        <v>25</v>
      </c>
      <c r="ERF20" s="210"/>
      <c r="ERG20" s="210"/>
      <c r="ERH20" s="210"/>
      <c r="ERI20" s="210" t="s">
        <v>25</v>
      </c>
      <c r="ERJ20" s="210"/>
      <c r="ERK20" s="210"/>
      <c r="ERL20" s="210"/>
      <c r="ERM20" s="210" t="s">
        <v>25</v>
      </c>
      <c r="ERN20" s="210"/>
      <c r="ERO20" s="210"/>
      <c r="ERP20" s="210"/>
      <c r="ERQ20" s="210" t="s">
        <v>25</v>
      </c>
      <c r="ERR20" s="210"/>
      <c r="ERS20" s="210"/>
      <c r="ERT20" s="210"/>
      <c r="ERU20" s="210" t="s">
        <v>25</v>
      </c>
      <c r="ERV20" s="210"/>
      <c r="ERW20" s="210"/>
      <c r="ERX20" s="210"/>
      <c r="ERY20" s="210" t="s">
        <v>25</v>
      </c>
      <c r="ERZ20" s="210"/>
      <c r="ESA20" s="210"/>
      <c r="ESB20" s="210"/>
      <c r="ESC20" s="210" t="s">
        <v>25</v>
      </c>
      <c r="ESD20" s="210"/>
      <c r="ESE20" s="210"/>
      <c r="ESF20" s="210"/>
      <c r="ESG20" s="210" t="s">
        <v>25</v>
      </c>
      <c r="ESH20" s="210"/>
      <c r="ESI20" s="210"/>
      <c r="ESJ20" s="210"/>
      <c r="ESK20" s="210" t="s">
        <v>25</v>
      </c>
      <c r="ESL20" s="210"/>
      <c r="ESM20" s="210"/>
      <c r="ESN20" s="210"/>
      <c r="ESO20" s="210" t="s">
        <v>25</v>
      </c>
      <c r="ESP20" s="210"/>
      <c r="ESQ20" s="210"/>
      <c r="ESR20" s="210"/>
      <c r="ESS20" s="210" t="s">
        <v>25</v>
      </c>
      <c r="EST20" s="210"/>
      <c r="ESU20" s="210"/>
      <c r="ESV20" s="210"/>
      <c r="ESW20" s="210" t="s">
        <v>25</v>
      </c>
      <c r="ESX20" s="210"/>
      <c r="ESY20" s="210"/>
      <c r="ESZ20" s="210"/>
      <c r="ETA20" s="210" t="s">
        <v>25</v>
      </c>
      <c r="ETB20" s="210"/>
      <c r="ETC20" s="210"/>
      <c r="ETD20" s="210"/>
      <c r="ETE20" s="210" t="s">
        <v>25</v>
      </c>
      <c r="ETF20" s="210"/>
      <c r="ETG20" s="210"/>
      <c r="ETH20" s="210"/>
      <c r="ETI20" s="210" t="s">
        <v>25</v>
      </c>
      <c r="ETJ20" s="210"/>
      <c r="ETK20" s="210"/>
      <c r="ETL20" s="210"/>
      <c r="ETM20" s="210" t="s">
        <v>25</v>
      </c>
      <c r="ETN20" s="210"/>
      <c r="ETO20" s="210"/>
      <c r="ETP20" s="210"/>
      <c r="ETQ20" s="210" t="s">
        <v>25</v>
      </c>
      <c r="ETR20" s="210"/>
      <c r="ETS20" s="210"/>
      <c r="ETT20" s="210"/>
      <c r="ETU20" s="210" t="s">
        <v>25</v>
      </c>
      <c r="ETV20" s="210"/>
      <c r="ETW20" s="210"/>
      <c r="ETX20" s="210"/>
      <c r="ETY20" s="210" t="s">
        <v>25</v>
      </c>
      <c r="ETZ20" s="210"/>
      <c r="EUA20" s="210"/>
      <c r="EUB20" s="210"/>
      <c r="EUC20" s="210" t="s">
        <v>25</v>
      </c>
      <c r="EUD20" s="210"/>
      <c r="EUE20" s="210"/>
      <c r="EUF20" s="210"/>
      <c r="EUG20" s="210" t="s">
        <v>25</v>
      </c>
      <c r="EUH20" s="210"/>
      <c r="EUI20" s="210"/>
      <c r="EUJ20" s="210"/>
      <c r="EUK20" s="210" t="s">
        <v>25</v>
      </c>
      <c r="EUL20" s="210"/>
      <c r="EUM20" s="210"/>
      <c r="EUN20" s="210"/>
      <c r="EUO20" s="210" t="s">
        <v>25</v>
      </c>
      <c r="EUP20" s="210"/>
      <c r="EUQ20" s="210"/>
      <c r="EUR20" s="210"/>
      <c r="EUS20" s="210" t="s">
        <v>25</v>
      </c>
      <c r="EUT20" s="210"/>
      <c r="EUU20" s="210"/>
      <c r="EUV20" s="210"/>
      <c r="EUW20" s="210" t="s">
        <v>25</v>
      </c>
      <c r="EUX20" s="210"/>
      <c r="EUY20" s="210"/>
      <c r="EUZ20" s="210"/>
      <c r="EVA20" s="210" t="s">
        <v>25</v>
      </c>
      <c r="EVB20" s="210"/>
      <c r="EVC20" s="210"/>
      <c r="EVD20" s="210"/>
      <c r="EVE20" s="210" t="s">
        <v>25</v>
      </c>
      <c r="EVF20" s="210"/>
      <c r="EVG20" s="210"/>
      <c r="EVH20" s="210"/>
      <c r="EVI20" s="210" t="s">
        <v>25</v>
      </c>
      <c r="EVJ20" s="210"/>
      <c r="EVK20" s="210"/>
      <c r="EVL20" s="210"/>
      <c r="EVM20" s="210" t="s">
        <v>25</v>
      </c>
      <c r="EVN20" s="210"/>
      <c r="EVO20" s="210"/>
      <c r="EVP20" s="210"/>
      <c r="EVQ20" s="210" t="s">
        <v>25</v>
      </c>
      <c r="EVR20" s="210"/>
      <c r="EVS20" s="210"/>
      <c r="EVT20" s="210"/>
      <c r="EVU20" s="210" t="s">
        <v>25</v>
      </c>
      <c r="EVV20" s="210"/>
      <c r="EVW20" s="210"/>
      <c r="EVX20" s="210"/>
      <c r="EVY20" s="210" t="s">
        <v>25</v>
      </c>
      <c r="EVZ20" s="210"/>
      <c r="EWA20" s="210"/>
      <c r="EWB20" s="210"/>
      <c r="EWC20" s="210" t="s">
        <v>25</v>
      </c>
      <c r="EWD20" s="210"/>
      <c r="EWE20" s="210"/>
      <c r="EWF20" s="210"/>
      <c r="EWG20" s="210" t="s">
        <v>25</v>
      </c>
      <c r="EWH20" s="210"/>
      <c r="EWI20" s="210"/>
      <c r="EWJ20" s="210"/>
      <c r="EWK20" s="210" t="s">
        <v>25</v>
      </c>
      <c r="EWL20" s="210"/>
      <c r="EWM20" s="210"/>
      <c r="EWN20" s="210"/>
      <c r="EWO20" s="210" t="s">
        <v>25</v>
      </c>
      <c r="EWP20" s="210"/>
      <c r="EWQ20" s="210"/>
      <c r="EWR20" s="210"/>
      <c r="EWS20" s="210" t="s">
        <v>25</v>
      </c>
      <c r="EWT20" s="210"/>
      <c r="EWU20" s="210"/>
      <c r="EWV20" s="210"/>
      <c r="EWW20" s="210" t="s">
        <v>25</v>
      </c>
      <c r="EWX20" s="210"/>
      <c r="EWY20" s="210"/>
      <c r="EWZ20" s="210"/>
      <c r="EXA20" s="210" t="s">
        <v>25</v>
      </c>
      <c r="EXB20" s="210"/>
      <c r="EXC20" s="210"/>
      <c r="EXD20" s="210"/>
      <c r="EXE20" s="210" t="s">
        <v>25</v>
      </c>
      <c r="EXF20" s="210"/>
      <c r="EXG20" s="210"/>
      <c r="EXH20" s="210"/>
      <c r="EXI20" s="210" t="s">
        <v>25</v>
      </c>
      <c r="EXJ20" s="210"/>
      <c r="EXK20" s="210"/>
      <c r="EXL20" s="210"/>
      <c r="EXM20" s="210" t="s">
        <v>25</v>
      </c>
      <c r="EXN20" s="210"/>
      <c r="EXO20" s="210"/>
      <c r="EXP20" s="210"/>
      <c r="EXQ20" s="210" t="s">
        <v>25</v>
      </c>
      <c r="EXR20" s="210"/>
      <c r="EXS20" s="210"/>
      <c r="EXT20" s="210"/>
      <c r="EXU20" s="210" t="s">
        <v>25</v>
      </c>
      <c r="EXV20" s="210"/>
      <c r="EXW20" s="210"/>
      <c r="EXX20" s="210"/>
      <c r="EXY20" s="210" t="s">
        <v>25</v>
      </c>
      <c r="EXZ20" s="210"/>
      <c r="EYA20" s="210"/>
      <c r="EYB20" s="210"/>
      <c r="EYC20" s="210" t="s">
        <v>25</v>
      </c>
      <c r="EYD20" s="210"/>
      <c r="EYE20" s="210"/>
      <c r="EYF20" s="210"/>
      <c r="EYG20" s="210" t="s">
        <v>25</v>
      </c>
      <c r="EYH20" s="210"/>
      <c r="EYI20" s="210"/>
      <c r="EYJ20" s="210"/>
      <c r="EYK20" s="210" t="s">
        <v>25</v>
      </c>
      <c r="EYL20" s="210"/>
      <c r="EYM20" s="210"/>
      <c r="EYN20" s="210"/>
      <c r="EYO20" s="210" t="s">
        <v>25</v>
      </c>
      <c r="EYP20" s="210"/>
      <c r="EYQ20" s="210"/>
      <c r="EYR20" s="210"/>
      <c r="EYS20" s="210" t="s">
        <v>25</v>
      </c>
      <c r="EYT20" s="210"/>
      <c r="EYU20" s="210"/>
      <c r="EYV20" s="210"/>
      <c r="EYW20" s="210" t="s">
        <v>25</v>
      </c>
      <c r="EYX20" s="210"/>
      <c r="EYY20" s="210"/>
      <c r="EYZ20" s="210"/>
      <c r="EZA20" s="210" t="s">
        <v>25</v>
      </c>
      <c r="EZB20" s="210"/>
      <c r="EZC20" s="210"/>
      <c r="EZD20" s="210"/>
      <c r="EZE20" s="210" t="s">
        <v>25</v>
      </c>
      <c r="EZF20" s="210"/>
      <c r="EZG20" s="210"/>
      <c r="EZH20" s="210"/>
      <c r="EZI20" s="210" t="s">
        <v>25</v>
      </c>
      <c r="EZJ20" s="210"/>
      <c r="EZK20" s="210"/>
      <c r="EZL20" s="210"/>
      <c r="EZM20" s="210" t="s">
        <v>25</v>
      </c>
      <c r="EZN20" s="210"/>
      <c r="EZO20" s="210"/>
      <c r="EZP20" s="210"/>
      <c r="EZQ20" s="210" t="s">
        <v>25</v>
      </c>
      <c r="EZR20" s="210"/>
      <c r="EZS20" s="210"/>
      <c r="EZT20" s="210"/>
      <c r="EZU20" s="210" t="s">
        <v>25</v>
      </c>
      <c r="EZV20" s="210"/>
      <c r="EZW20" s="210"/>
      <c r="EZX20" s="210"/>
      <c r="EZY20" s="210" t="s">
        <v>25</v>
      </c>
      <c r="EZZ20" s="210"/>
      <c r="FAA20" s="210"/>
      <c r="FAB20" s="210"/>
      <c r="FAC20" s="210" t="s">
        <v>25</v>
      </c>
      <c r="FAD20" s="210"/>
      <c r="FAE20" s="210"/>
      <c r="FAF20" s="210"/>
      <c r="FAG20" s="210" t="s">
        <v>25</v>
      </c>
      <c r="FAH20" s="210"/>
      <c r="FAI20" s="210"/>
      <c r="FAJ20" s="210"/>
      <c r="FAK20" s="210" t="s">
        <v>25</v>
      </c>
      <c r="FAL20" s="210"/>
      <c r="FAM20" s="210"/>
      <c r="FAN20" s="210"/>
      <c r="FAO20" s="210" t="s">
        <v>25</v>
      </c>
      <c r="FAP20" s="210"/>
      <c r="FAQ20" s="210"/>
      <c r="FAR20" s="210"/>
      <c r="FAS20" s="210" t="s">
        <v>25</v>
      </c>
      <c r="FAT20" s="210"/>
      <c r="FAU20" s="210"/>
      <c r="FAV20" s="210"/>
      <c r="FAW20" s="210" t="s">
        <v>25</v>
      </c>
      <c r="FAX20" s="210"/>
      <c r="FAY20" s="210"/>
      <c r="FAZ20" s="210"/>
      <c r="FBA20" s="210" t="s">
        <v>25</v>
      </c>
      <c r="FBB20" s="210"/>
      <c r="FBC20" s="210"/>
      <c r="FBD20" s="210"/>
      <c r="FBE20" s="210" t="s">
        <v>25</v>
      </c>
      <c r="FBF20" s="210"/>
      <c r="FBG20" s="210"/>
      <c r="FBH20" s="210"/>
      <c r="FBI20" s="210" t="s">
        <v>25</v>
      </c>
      <c r="FBJ20" s="210"/>
      <c r="FBK20" s="210"/>
      <c r="FBL20" s="210"/>
      <c r="FBM20" s="210" t="s">
        <v>25</v>
      </c>
      <c r="FBN20" s="210"/>
      <c r="FBO20" s="210"/>
      <c r="FBP20" s="210"/>
      <c r="FBQ20" s="210" t="s">
        <v>25</v>
      </c>
      <c r="FBR20" s="210"/>
      <c r="FBS20" s="210"/>
      <c r="FBT20" s="210"/>
      <c r="FBU20" s="210" t="s">
        <v>25</v>
      </c>
      <c r="FBV20" s="210"/>
      <c r="FBW20" s="210"/>
      <c r="FBX20" s="210"/>
      <c r="FBY20" s="210" t="s">
        <v>25</v>
      </c>
      <c r="FBZ20" s="210"/>
      <c r="FCA20" s="210"/>
      <c r="FCB20" s="210"/>
      <c r="FCC20" s="210" t="s">
        <v>25</v>
      </c>
      <c r="FCD20" s="210"/>
      <c r="FCE20" s="210"/>
      <c r="FCF20" s="210"/>
      <c r="FCG20" s="210" t="s">
        <v>25</v>
      </c>
      <c r="FCH20" s="210"/>
      <c r="FCI20" s="210"/>
      <c r="FCJ20" s="210"/>
      <c r="FCK20" s="210" t="s">
        <v>25</v>
      </c>
      <c r="FCL20" s="210"/>
      <c r="FCM20" s="210"/>
      <c r="FCN20" s="210"/>
      <c r="FCO20" s="210" t="s">
        <v>25</v>
      </c>
      <c r="FCP20" s="210"/>
      <c r="FCQ20" s="210"/>
      <c r="FCR20" s="210"/>
      <c r="FCS20" s="210" t="s">
        <v>25</v>
      </c>
      <c r="FCT20" s="210"/>
      <c r="FCU20" s="210"/>
      <c r="FCV20" s="210"/>
      <c r="FCW20" s="210" t="s">
        <v>25</v>
      </c>
      <c r="FCX20" s="210"/>
      <c r="FCY20" s="210"/>
      <c r="FCZ20" s="210"/>
      <c r="FDA20" s="210" t="s">
        <v>25</v>
      </c>
      <c r="FDB20" s="210"/>
      <c r="FDC20" s="210"/>
      <c r="FDD20" s="210"/>
      <c r="FDE20" s="210" t="s">
        <v>25</v>
      </c>
      <c r="FDF20" s="210"/>
      <c r="FDG20" s="210"/>
      <c r="FDH20" s="210"/>
      <c r="FDI20" s="210" t="s">
        <v>25</v>
      </c>
      <c r="FDJ20" s="210"/>
      <c r="FDK20" s="210"/>
      <c r="FDL20" s="210"/>
      <c r="FDM20" s="210" t="s">
        <v>25</v>
      </c>
      <c r="FDN20" s="210"/>
      <c r="FDO20" s="210"/>
      <c r="FDP20" s="210"/>
      <c r="FDQ20" s="210" t="s">
        <v>25</v>
      </c>
      <c r="FDR20" s="210"/>
      <c r="FDS20" s="210"/>
      <c r="FDT20" s="210"/>
      <c r="FDU20" s="210" t="s">
        <v>25</v>
      </c>
      <c r="FDV20" s="210"/>
      <c r="FDW20" s="210"/>
      <c r="FDX20" s="210"/>
      <c r="FDY20" s="210" t="s">
        <v>25</v>
      </c>
      <c r="FDZ20" s="210"/>
      <c r="FEA20" s="210"/>
      <c r="FEB20" s="210"/>
      <c r="FEC20" s="210" t="s">
        <v>25</v>
      </c>
      <c r="FED20" s="210"/>
      <c r="FEE20" s="210"/>
      <c r="FEF20" s="210"/>
      <c r="FEG20" s="210" t="s">
        <v>25</v>
      </c>
      <c r="FEH20" s="210"/>
      <c r="FEI20" s="210"/>
      <c r="FEJ20" s="210"/>
      <c r="FEK20" s="210" t="s">
        <v>25</v>
      </c>
      <c r="FEL20" s="210"/>
      <c r="FEM20" s="210"/>
      <c r="FEN20" s="210"/>
      <c r="FEO20" s="210" t="s">
        <v>25</v>
      </c>
      <c r="FEP20" s="210"/>
      <c r="FEQ20" s="210"/>
      <c r="FER20" s="210"/>
      <c r="FES20" s="210" t="s">
        <v>25</v>
      </c>
      <c r="FET20" s="210"/>
      <c r="FEU20" s="210"/>
      <c r="FEV20" s="210"/>
      <c r="FEW20" s="210" t="s">
        <v>25</v>
      </c>
      <c r="FEX20" s="210"/>
      <c r="FEY20" s="210"/>
      <c r="FEZ20" s="210"/>
      <c r="FFA20" s="210" t="s">
        <v>25</v>
      </c>
      <c r="FFB20" s="210"/>
      <c r="FFC20" s="210"/>
      <c r="FFD20" s="210"/>
      <c r="FFE20" s="210" t="s">
        <v>25</v>
      </c>
      <c r="FFF20" s="210"/>
      <c r="FFG20" s="210"/>
      <c r="FFH20" s="210"/>
      <c r="FFI20" s="210" t="s">
        <v>25</v>
      </c>
      <c r="FFJ20" s="210"/>
      <c r="FFK20" s="210"/>
      <c r="FFL20" s="210"/>
      <c r="FFM20" s="210" t="s">
        <v>25</v>
      </c>
      <c r="FFN20" s="210"/>
      <c r="FFO20" s="210"/>
      <c r="FFP20" s="210"/>
      <c r="FFQ20" s="210" t="s">
        <v>25</v>
      </c>
      <c r="FFR20" s="210"/>
      <c r="FFS20" s="210"/>
      <c r="FFT20" s="210"/>
      <c r="FFU20" s="210" t="s">
        <v>25</v>
      </c>
      <c r="FFV20" s="210"/>
      <c r="FFW20" s="210"/>
      <c r="FFX20" s="210"/>
      <c r="FFY20" s="210" t="s">
        <v>25</v>
      </c>
      <c r="FFZ20" s="210"/>
      <c r="FGA20" s="210"/>
      <c r="FGB20" s="210"/>
      <c r="FGC20" s="210" t="s">
        <v>25</v>
      </c>
      <c r="FGD20" s="210"/>
      <c r="FGE20" s="210"/>
      <c r="FGF20" s="210"/>
      <c r="FGG20" s="210" t="s">
        <v>25</v>
      </c>
      <c r="FGH20" s="210"/>
      <c r="FGI20" s="210"/>
      <c r="FGJ20" s="210"/>
      <c r="FGK20" s="210" t="s">
        <v>25</v>
      </c>
      <c r="FGL20" s="210"/>
      <c r="FGM20" s="210"/>
      <c r="FGN20" s="210"/>
      <c r="FGO20" s="210" t="s">
        <v>25</v>
      </c>
      <c r="FGP20" s="210"/>
      <c r="FGQ20" s="210"/>
      <c r="FGR20" s="210"/>
      <c r="FGS20" s="210" t="s">
        <v>25</v>
      </c>
      <c r="FGT20" s="210"/>
      <c r="FGU20" s="210"/>
      <c r="FGV20" s="210"/>
      <c r="FGW20" s="210" t="s">
        <v>25</v>
      </c>
      <c r="FGX20" s="210"/>
      <c r="FGY20" s="210"/>
      <c r="FGZ20" s="210"/>
      <c r="FHA20" s="210" t="s">
        <v>25</v>
      </c>
      <c r="FHB20" s="210"/>
      <c r="FHC20" s="210"/>
      <c r="FHD20" s="210"/>
      <c r="FHE20" s="210" t="s">
        <v>25</v>
      </c>
      <c r="FHF20" s="210"/>
      <c r="FHG20" s="210"/>
      <c r="FHH20" s="210"/>
      <c r="FHI20" s="210" t="s">
        <v>25</v>
      </c>
      <c r="FHJ20" s="210"/>
      <c r="FHK20" s="210"/>
      <c r="FHL20" s="210"/>
      <c r="FHM20" s="210" t="s">
        <v>25</v>
      </c>
      <c r="FHN20" s="210"/>
      <c r="FHO20" s="210"/>
      <c r="FHP20" s="210"/>
      <c r="FHQ20" s="210" t="s">
        <v>25</v>
      </c>
      <c r="FHR20" s="210"/>
      <c r="FHS20" s="210"/>
      <c r="FHT20" s="210"/>
      <c r="FHU20" s="210" t="s">
        <v>25</v>
      </c>
      <c r="FHV20" s="210"/>
      <c r="FHW20" s="210"/>
      <c r="FHX20" s="210"/>
      <c r="FHY20" s="210" t="s">
        <v>25</v>
      </c>
      <c r="FHZ20" s="210"/>
      <c r="FIA20" s="210"/>
      <c r="FIB20" s="210"/>
      <c r="FIC20" s="210" t="s">
        <v>25</v>
      </c>
      <c r="FID20" s="210"/>
      <c r="FIE20" s="210"/>
      <c r="FIF20" s="210"/>
      <c r="FIG20" s="210" t="s">
        <v>25</v>
      </c>
      <c r="FIH20" s="210"/>
      <c r="FII20" s="210"/>
      <c r="FIJ20" s="210"/>
      <c r="FIK20" s="210" t="s">
        <v>25</v>
      </c>
      <c r="FIL20" s="210"/>
      <c r="FIM20" s="210"/>
      <c r="FIN20" s="210"/>
      <c r="FIO20" s="210" t="s">
        <v>25</v>
      </c>
      <c r="FIP20" s="210"/>
      <c r="FIQ20" s="210"/>
      <c r="FIR20" s="210"/>
      <c r="FIS20" s="210" t="s">
        <v>25</v>
      </c>
      <c r="FIT20" s="210"/>
      <c r="FIU20" s="210"/>
      <c r="FIV20" s="210"/>
      <c r="FIW20" s="210" t="s">
        <v>25</v>
      </c>
      <c r="FIX20" s="210"/>
      <c r="FIY20" s="210"/>
      <c r="FIZ20" s="210"/>
      <c r="FJA20" s="210" t="s">
        <v>25</v>
      </c>
      <c r="FJB20" s="210"/>
      <c r="FJC20" s="210"/>
      <c r="FJD20" s="210"/>
      <c r="FJE20" s="210" t="s">
        <v>25</v>
      </c>
      <c r="FJF20" s="210"/>
      <c r="FJG20" s="210"/>
      <c r="FJH20" s="210"/>
      <c r="FJI20" s="210" t="s">
        <v>25</v>
      </c>
      <c r="FJJ20" s="210"/>
      <c r="FJK20" s="210"/>
      <c r="FJL20" s="210"/>
      <c r="FJM20" s="210" t="s">
        <v>25</v>
      </c>
      <c r="FJN20" s="210"/>
      <c r="FJO20" s="210"/>
      <c r="FJP20" s="210"/>
      <c r="FJQ20" s="210" t="s">
        <v>25</v>
      </c>
      <c r="FJR20" s="210"/>
      <c r="FJS20" s="210"/>
      <c r="FJT20" s="210"/>
      <c r="FJU20" s="210" t="s">
        <v>25</v>
      </c>
      <c r="FJV20" s="210"/>
      <c r="FJW20" s="210"/>
      <c r="FJX20" s="210"/>
      <c r="FJY20" s="210" t="s">
        <v>25</v>
      </c>
      <c r="FJZ20" s="210"/>
      <c r="FKA20" s="210"/>
      <c r="FKB20" s="210"/>
      <c r="FKC20" s="210" t="s">
        <v>25</v>
      </c>
      <c r="FKD20" s="210"/>
      <c r="FKE20" s="210"/>
      <c r="FKF20" s="210"/>
      <c r="FKG20" s="210" t="s">
        <v>25</v>
      </c>
      <c r="FKH20" s="210"/>
      <c r="FKI20" s="210"/>
      <c r="FKJ20" s="210"/>
      <c r="FKK20" s="210" t="s">
        <v>25</v>
      </c>
      <c r="FKL20" s="210"/>
      <c r="FKM20" s="210"/>
      <c r="FKN20" s="210"/>
      <c r="FKO20" s="210" t="s">
        <v>25</v>
      </c>
      <c r="FKP20" s="210"/>
      <c r="FKQ20" s="210"/>
      <c r="FKR20" s="210"/>
      <c r="FKS20" s="210" t="s">
        <v>25</v>
      </c>
      <c r="FKT20" s="210"/>
      <c r="FKU20" s="210"/>
      <c r="FKV20" s="210"/>
      <c r="FKW20" s="210" t="s">
        <v>25</v>
      </c>
      <c r="FKX20" s="210"/>
      <c r="FKY20" s="210"/>
      <c r="FKZ20" s="210"/>
      <c r="FLA20" s="210" t="s">
        <v>25</v>
      </c>
      <c r="FLB20" s="210"/>
      <c r="FLC20" s="210"/>
      <c r="FLD20" s="210"/>
      <c r="FLE20" s="210" t="s">
        <v>25</v>
      </c>
      <c r="FLF20" s="210"/>
      <c r="FLG20" s="210"/>
      <c r="FLH20" s="210"/>
      <c r="FLI20" s="210" t="s">
        <v>25</v>
      </c>
      <c r="FLJ20" s="210"/>
      <c r="FLK20" s="210"/>
      <c r="FLL20" s="210"/>
      <c r="FLM20" s="210" t="s">
        <v>25</v>
      </c>
      <c r="FLN20" s="210"/>
      <c r="FLO20" s="210"/>
      <c r="FLP20" s="210"/>
      <c r="FLQ20" s="210" t="s">
        <v>25</v>
      </c>
      <c r="FLR20" s="210"/>
      <c r="FLS20" s="210"/>
      <c r="FLT20" s="210"/>
      <c r="FLU20" s="210" t="s">
        <v>25</v>
      </c>
      <c r="FLV20" s="210"/>
      <c r="FLW20" s="210"/>
      <c r="FLX20" s="210"/>
      <c r="FLY20" s="210" t="s">
        <v>25</v>
      </c>
      <c r="FLZ20" s="210"/>
      <c r="FMA20" s="210"/>
      <c r="FMB20" s="210"/>
      <c r="FMC20" s="210" t="s">
        <v>25</v>
      </c>
      <c r="FMD20" s="210"/>
      <c r="FME20" s="210"/>
      <c r="FMF20" s="210"/>
      <c r="FMG20" s="210" t="s">
        <v>25</v>
      </c>
      <c r="FMH20" s="210"/>
      <c r="FMI20" s="210"/>
      <c r="FMJ20" s="210"/>
      <c r="FMK20" s="210" t="s">
        <v>25</v>
      </c>
      <c r="FML20" s="210"/>
      <c r="FMM20" s="210"/>
      <c r="FMN20" s="210"/>
      <c r="FMO20" s="210" t="s">
        <v>25</v>
      </c>
      <c r="FMP20" s="210"/>
      <c r="FMQ20" s="210"/>
      <c r="FMR20" s="210"/>
      <c r="FMS20" s="210" t="s">
        <v>25</v>
      </c>
      <c r="FMT20" s="210"/>
      <c r="FMU20" s="210"/>
      <c r="FMV20" s="210"/>
      <c r="FMW20" s="210" t="s">
        <v>25</v>
      </c>
      <c r="FMX20" s="210"/>
      <c r="FMY20" s="210"/>
      <c r="FMZ20" s="210"/>
      <c r="FNA20" s="210" t="s">
        <v>25</v>
      </c>
      <c r="FNB20" s="210"/>
      <c r="FNC20" s="210"/>
      <c r="FND20" s="210"/>
      <c r="FNE20" s="210" t="s">
        <v>25</v>
      </c>
      <c r="FNF20" s="210"/>
      <c r="FNG20" s="210"/>
      <c r="FNH20" s="210"/>
      <c r="FNI20" s="210" t="s">
        <v>25</v>
      </c>
      <c r="FNJ20" s="210"/>
      <c r="FNK20" s="210"/>
      <c r="FNL20" s="210"/>
      <c r="FNM20" s="210" t="s">
        <v>25</v>
      </c>
      <c r="FNN20" s="210"/>
      <c r="FNO20" s="210"/>
      <c r="FNP20" s="210"/>
      <c r="FNQ20" s="210" t="s">
        <v>25</v>
      </c>
      <c r="FNR20" s="210"/>
      <c r="FNS20" s="210"/>
      <c r="FNT20" s="210"/>
      <c r="FNU20" s="210" t="s">
        <v>25</v>
      </c>
      <c r="FNV20" s="210"/>
      <c r="FNW20" s="210"/>
      <c r="FNX20" s="210"/>
      <c r="FNY20" s="210" t="s">
        <v>25</v>
      </c>
      <c r="FNZ20" s="210"/>
      <c r="FOA20" s="210"/>
      <c r="FOB20" s="210"/>
      <c r="FOC20" s="210" t="s">
        <v>25</v>
      </c>
      <c r="FOD20" s="210"/>
      <c r="FOE20" s="210"/>
      <c r="FOF20" s="210"/>
      <c r="FOG20" s="210" t="s">
        <v>25</v>
      </c>
      <c r="FOH20" s="210"/>
      <c r="FOI20" s="210"/>
      <c r="FOJ20" s="210"/>
      <c r="FOK20" s="210" t="s">
        <v>25</v>
      </c>
      <c r="FOL20" s="210"/>
      <c r="FOM20" s="210"/>
      <c r="FON20" s="210"/>
      <c r="FOO20" s="210" t="s">
        <v>25</v>
      </c>
      <c r="FOP20" s="210"/>
      <c r="FOQ20" s="210"/>
      <c r="FOR20" s="210"/>
      <c r="FOS20" s="210" t="s">
        <v>25</v>
      </c>
      <c r="FOT20" s="210"/>
      <c r="FOU20" s="210"/>
      <c r="FOV20" s="210"/>
      <c r="FOW20" s="210" t="s">
        <v>25</v>
      </c>
      <c r="FOX20" s="210"/>
      <c r="FOY20" s="210"/>
      <c r="FOZ20" s="210"/>
      <c r="FPA20" s="210" t="s">
        <v>25</v>
      </c>
      <c r="FPB20" s="210"/>
      <c r="FPC20" s="210"/>
      <c r="FPD20" s="210"/>
      <c r="FPE20" s="210" t="s">
        <v>25</v>
      </c>
      <c r="FPF20" s="210"/>
      <c r="FPG20" s="210"/>
      <c r="FPH20" s="210"/>
      <c r="FPI20" s="210" t="s">
        <v>25</v>
      </c>
      <c r="FPJ20" s="210"/>
      <c r="FPK20" s="210"/>
      <c r="FPL20" s="210"/>
      <c r="FPM20" s="210" t="s">
        <v>25</v>
      </c>
      <c r="FPN20" s="210"/>
      <c r="FPO20" s="210"/>
      <c r="FPP20" s="210"/>
      <c r="FPQ20" s="210" t="s">
        <v>25</v>
      </c>
      <c r="FPR20" s="210"/>
      <c r="FPS20" s="210"/>
      <c r="FPT20" s="210"/>
      <c r="FPU20" s="210" t="s">
        <v>25</v>
      </c>
      <c r="FPV20" s="210"/>
      <c r="FPW20" s="210"/>
      <c r="FPX20" s="210"/>
      <c r="FPY20" s="210" t="s">
        <v>25</v>
      </c>
      <c r="FPZ20" s="210"/>
      <c r="FQA20" s="210"/>
      <c r="FQB20" s="210"/>
      <c r="FQC20" s="210" t="s">
        <v>25</v>
      </c>
      <c r="FQD20" s="210"/>
      <c r="FQE20" s="210"/>
      <c r="FQF20" s="210"/>
      <c r="FQG20" s="210" t="s">
        <v>25</v>
      </c>
      <c r="FQH20" s="210"/>
      <c r="FQI20" s="210"/>
      <c r="FQJ20" s="210"/>
      <c r="FQK20" s="210" t="s">
        <v>25</v>
      </c>
      <c r="FQL20" s="210"/>
      <c r="FQM20" s="210"/>
      <c r="FQN20" s="210"/>
      <c r="FQO20" s="210" t="s">
        <v>25</v>
      </c>
      <c r="FQP20" s="210"/>
      <c r="FQQ20" s="210"/>
      <c r="FQR20" s="210"/>
      <c r="FQS20" s="210" t="s">
        <v>25</v>
      </c>
      <c r="FQT20" s="210"/>
      <c r="FQU20" s="210"/>
      <c r="FQV20" s="210"/>
      <c r="FQW20" s="210" t="s">
        <v>25</v>
      </c>
      <c r="FQX20" s="210"/>
      <c r="FQY20" s="210"/>
      <c r="FQZ20" s="210"/>
      <c r="FRA20" s="210" t="s">
        <v>25</v>
      </c>
      <c r="FRB20" s="210"/>
      <c r="FRC20" s="210"/>
      <c r="FRD20" s="210"/>
      <c r="FRE20" s="210" t="s">
        <v>25</v>
      </c>
      <c r="FRF20" s="210"/>
      <c r="FRG20" s="210"/>
      <c r="FRH20" s="210"/>
      <c r="FRI20" s="210" t="s">
        <v>25</v>
      </c>
      <c r="FRJ20" s="210"/>
      <c r="FRK20" s="210"/>
      <c r="FRL20" s="210"/>
      <c r="FRM20" s="210" t="s">
        <v>25</v>
      </c>
      <c r="FRN20" s="210"/>
      <c r="FRO20" s="210"/>
      <c r="FRP20" s="210"/>
      <c r="FRQ20" s="210" t="s">
        <v>25</v>
      </c>
      <c r="FRR20" s="210"/>
      <c r="FRS20" s="210"/>
      <c r="FRT20" s="210"/>
      <c r="FRU20" s="210" t="s">
        <v>25</v>
      </c>
      <c r="FRV20" s="210"/>
      <c r="FRW20" s="210"/>
      <c r="FRX20" s="210"/>
      <c r="FRY20" s="210" t="s">
        <v>25</v>
      </c>
      <c r="FRZ20" s="210"/>
      <c r="FSA20" s="210"/>
      <c r="FSB20" s="210"/>
      <c r="FSC20" s="210" t="s">
        <v>25</v>
      </c>
      <c r="FSD20" s="210"/>
      <c r="FSE20" s="210"/>
      <c r="FSF20" s="210"/>
      <c r="FSG20" s="210" t="s">
        <v>25</v>
      </c>
      <c r="FSH20" s="210"/>
      <c r="FSI20" s="210"/>
      <c r="FSJ20" s="210"/>
      <c r="FSK20" s="210" t="s">
        <v>25</v>
      </c>
      <c r="FSL20" s="210"/>
      <c r="FSM20" s="210"/>
      <c r="FSN20" s="210"/>
      <c r="FSO20" s="210" t="s">
        <v>25</v>
      </c>
      <c r="FSP20" s="210"/>
      <c r="FSQ20" s="210"/>
      <c r="FSR20" s="210"/>
      <c r="FSS20" s="210" t="s">
        <v>25</v>
      </c>
      <c r="FST20" s="210"/>
      <c r="FSU20" s="210"/>
      <c r="FSV20" s="210"/>
      <c r="FSW20" s="210" t="s">
        <v>25</v>
      </c>
      <c r="FSX20" s="210"/>
      <c r="FSY20" s="210"/>
      <c r="FSZ20" s="210"/>
      <c r="FTA20" s="210" t="s">
        <v>25</v>
      </c>
      <c r="FTB20" s="210"/>
      <c r="FTC20" s="210"/>
      <c r="FTD20" s="210"/>
      <c r="FTE20" s="210" t="s">
        <v>25</v>
      </c>
      <c r="FTF20" s="210"/>
      <c r="FTG20" s="210"/>
      <c r="FTH20" s="210"/>
      <c r="FTI20" s="210" t="s">
        <v>25</v>
      </c>
      <c r="FTJ20" s="210"/>
      <c r="FTK20" s="210"/>
      <c r="FTL20" s="210"/>
      <c r="FTM20" s="210" t="s">
        <v>25</v>
      </c>
      <c r="FTN20" s="210"/>
      <c r="FTO20" s="210"/>
      <c r="FTP20" s="210"/>
      <c r="FTQ20" s="210" t="s">
        <v>25</v>
      </c>
      <c r="FTR20" s="210"/>
      <c r="FTS20" s="210"/>
      <c r="FTT20" s="210"/>
      <c r="FTU20" s="210" t="s">
        <v>25</v>
      </c>
      <c r="FTV20" s="210"/>
      <c r="FTW20" s="210"/>
      <c r="FTX20" s="210"/>
      <c r="FTY20" s="210" t="s">
        <v>25</v>
      </c>
      <c r="FTZ20" s="210"/>
      <c r="FUA20" s="210"/>
      <c r="FUB20" s="210"/>
      <c r="FUC20" s="210" t="s">
        <v>25</v>
      </c>
      <c r="FUD20" s="210"/>
      <c r="FUE20" s="210"/>
      <c r="FUF20" s="210"/>
      <c r="FUG20" s="210" t="s">
        <v>25</v>
      </c>
      <c r="FUH20" s="210"/>
      <c r="FUI20" s="210"/>
      <c r="FUJ20" s="210"/>
      <c r="FUK20" s="210" t="s">
        <v>25</v>
      </c>
      <c r="FUL20" s="210"/>
      <c r="FUM20" s="210"/>
      <c r="FUN20" s="210"/>
      <c r="FUO20" s="210" t="s">
        <v>25</v>
      </c>
      <c r="FUP20" s="210"/>
      <c r="FUQ20" s="210"/>
      <c r="FUR20" s="210"/>
      <c r="FUS20" s="210" t="s">
        <v>25</v>
      </c>
      <c r="FUT20" s="210"/>
      <c r="FUU20" s="210"/>
      <c r="FUV20" s="210"/>
      <c r="FUW20" s="210" t="s">
        <v>25</v>
      </c>
      <c r="FUX20" s="210"/>
      <c r="FUY20" s="210"/>
      <c r="FUZ20" s="210"/>
      <c r="FVA20" s="210" t="s">
        <v>25</v>
      </c>
      <c r="FVB20" s="210"/>
      <c r="FVC20" s="210"/>
      <c r="FVD20" s="210"/>
      <c r="FVE20" s="210" t="s">
        <v>25</v>
      </c>
      <c r="FVF20" s="210"/>
      <c r="FVG20" s="210"/>
      <c r="FVH20" s="210"/>
      <c r="FVI20" s="210" t="s">
        <v>25</v>
      </c>
      <c r="FVJ20" s="210"/>
      <c r="FVK20" s="210"/>
      <c r="FVL20" s="210"/>
      <c r="FVM20" s="210" t="s">
        <v>25</v>
      </c>
      <c r="FVN20" s="210"/>
      <c r="FVO20" s="210"/>
      <c r="FVP20" s="210"/>
      <c r="FVQ20" s="210" t="s">
        <v>25</v>
      </c>
      <c r="FVR20" s="210"/>
      <c r="FVS20" s="210"/>
      <c r="FVT20" s="210"/>
      <c r="FVU20" s="210" t="s">
        <v>25</v>
      </c>
      <c r="FVV20" s="210"/>
      <c r="FVW20" s="210"/>
      <c r="FVX20" s="210"/>
      <c r="FVY20" s="210" t="s">
        <v>25</v>
      </c>
      <c r="FVZ20" s="210"/>
      <c r="FWA20" s="210"/>
      <c r="FWB20" s="210"/>
      <c r="FWC20" s="210" t="s">
        <v>25</v>
      </c>
      <c r="FWD20" s="210"/>
      <c r="FWE20" s="210"/>
      <c r="FWF20" s="210"/>
      <c r="FWG20" s="210" t="s">
        <v>25</v>
      </c>
      <c r="FWH20" s="210"/>
      <c r="FWI20" s="210"/>
      <c r="FWJ20" s="210"/>
      <c r="FWK20" s="210" t="s">
        <v>25</v>
      </c>
      <c r="FWL20" s="210"/>
      <c r="FWM20" s="210"/>
      <c r="FWN20" s="210"/>
      <c r="FWO20" s="210" t="s">
        <v>25</v>
      </c>
      <c r="FWP20" s="210"/>
      <c r="FWQ20" s="210"/>
      <c r="FWR20" s="210"/>
      <c r="FWS20" s="210" t="s">
        <v>25</v>
      </c>
      <c r="FWT20" s="210"/>
      <c r="FWU20" s="210"/>
      <c r="FWV20" s="210"/>
      <c r="FWW20" s="210" t="s">
        <v>25</v>
      </c>
      <c r="FWX20" s="210"/>
      <c r="FWY20" s="210"/>
      <c r="FWZ20" s="210"/>
      <c r="FXA20" s="210" t="s">
        <v>25</v>
      </c>
      <c r="FXB20" s="210"/>
      <c r="FXC20" s="210"/>
      <c r="FXD20" s="210"/>
      <c r="FXE20" s="210" t="s">
        <v>25</v>
      </c>
      <c r="FXF20" s="210"/>
      <c r="FXG20" s="210"/>
      <c r="FXH20" s="210"/>
      <c r="FXI20" s="210" t="s">
        <v>25</v>
      </c>
      <c r="FXJ20" s="210"/>
      <c r="FXK20" s="210"/>
      <c r="FXL20" s="210"/>
      <c r="FXM20" s="210" t="s">
        <v>25</v>
      </c>
      <c r="FXN20" s="210"/>
      <c r="FXO20" s="210"/>
      <c r="FXP20" s="210"/>
      <c r="FXQ20" s="210" t="s">
        <v>25</v>
      </c>
      <c r="FXR20" s="210"/>
      <c r="FXS20" s="210"/>
      <c r="FXT20" s="210"/>
      <c r="FXU20" s="210" t="s">
        <v>25</v>
      </c>
      <c r="FXV20" s="210"/>
      <c r="FXW20" s="210"/>
      <c r="FXX20" s="210"/>
      <c r="FXY20" s="210" t="s">
        <v>25</v>
      </c>
      <c r="FXZ20" s="210"/>
      <c r="FYA20" s="210"/>
      <c r="FYB20" s="210"/>
      <c r="FYC20" s="210" t="s">
        <v>25</v>
      </c>
      <c r="FYD20" s="210"/>
      <c r="FYE20" s="210"/>
      <c r="FYF20" s="210"/>
      <c r="FYG20" s="210" t="s">
        <v>25</v>
      </c>
      <c r="FYH20" s="210"/>
      <c r="FYI20" s="210"/>
      <c r="FYJ20" s="210"/>
      <c r="FYK20" s="210" t="s">
        <v>25</v>
      </c>
      <c r="FYL20" s="210"/>
      <c r="FYM20" s="210"/>
      <c r="FYN20" s="210"/>
      <c r="FYO20" s="210" t="s">
        <v>25</v>
      </c>
      <c r="FYP20" s="210"/>
      <c r="FYQ20" s="210"/>
      <c r="FYR20" s="210"/>
      <c r="FYS20" s="210" t="s">
        <v>25</v>
      </c>
      <c r="FYT20" s="210"/>
      <c r="FYU20" s="210"/>
      <c r="FYV20" s="210"/>
      <c r="FYW20" s="210" t="s">
        <v>25</v>
      </c>
      <c r="FYX20" s="210"/>
      <c r="FYY20" s="210"/>
      <c r="FYZ20" s="210"/>
      <c r="FZA20" s="210" t="s">
        <v>25</v>
      </c>
      <c r="FZB20" s="210"/>
      <c r="FZC20" s="210"/>
      <c r="FZD20" s="210"/>
      <c r="FZE20" s="210" t="s">
        <v>25</v>
      </c>
      <c r="FZF20" s="210"/>
      <c r="FZG20" s="210"/>
      <c r="FZH20" s="210"/>
      <c r="FZI20" s="210" t="s">
        <v>25</v>
      </c>
      <c r="FZJ20" s="210"/>
      <c r="FZK20" s="210"/>
      <c r="FZL20" s="210"/>
      <c r="FZM20" s="210" t="s">
        <v>25</v>
      </c>
      <c r="FZN20" s="210"/>
      <c r="FZO20" s="210"/>
      <c r="FZP20" s="210"/>
      <c r="FZQ20" s="210" t="s">
        <v>25</v>
      </c>
      <c r="FZR20" s="210"/>
      <c r="FZS20" s="210"/>
      <c r="FZT20" s="210"/>
      <c r="FZU20" s="210" t="s">
        <v>25</v>
      </c>
      <c r="FZV20" s="210"/>
      <c r="FZW20" s="210"/>
      <c r="FZX20" s="210"/>
      <c r="FZY20" s="210" t="s">
        <v>25</v>
      </c>
      <c r="FZZ20" s="210"/>
      <c r="GAA20" s="210"/>
      <c r="GAB20" s="210"/>
      <c r="GAC20" s="210" t="s">
        <v>25</v>
      </c>
      <c r="GAD20" s="210"/>
      <c r="GAE20" s="210"/>
      <c r="GAF20" s="210"/>
      <c r="GAG20" s="210" t="s">
        <v>25</v>
      </c>
      <c r="GAH20" s="210"/>
      <c r="GAI20" s="210"/>
      <c r="GAJ20" s="210"/>
      <c r="GAK20" s="210" t="s">
        <v>25</v>
      </c>
      <c r="GAL20" s="210"/>
      <c r="GAM20" s="210"/>
      <c r="GAN20" s="210"/>
      <c r="GAO20" s="210" t="s">
        <v>25</v>
      </c>
      <c r="GAP20" s="210"/>
      <c r="GAQ20" s="210"/>
      <c r="GAR20" s="210"/>
      <c r="GAS20" s="210" t="s">
        <v>25</v>
      </c>
      <c r="GAT20" s="210"/>
      <c r="GAU20" s="210"/>
      <c r="GAV20" s="210"/>
      <c r="GAW20" s="210" t="s">
        <v>25</v>
      </c>
      <c r="GAX20" s="210"/>
      <c r="GAY20" s="210"/>
      <c r="GAZ20" s="210"/>
      <c r="GBA20" s="210" t="s">
        <v>25</v>
      </c>
      <c r="GBB20" s="210"/>
      <c r="GBC20" s="210"/>
      <c r="GBD20" s="210"/>
      <c r="GBE20" s="210" t="s">
        <v>25</v>
      </c>
      <c r="GBF20" s="210"/>
      <c r="GBG20" s="210"/>
      <c r="GBH20" s="210"/>
      <c r="GBI20" s="210" t="s">
        <v>25</v>
      </c>
      <c r="GBJ20" s="210"/>
      <c r="GBK20" s="210"/>
      <c r="GBL20" s="210"/>
      <c r="GBM20" s="210" t="s">
        <v>25</v>
      </c>
      <c r="GBN20" s="210"/>
      <c r="GBO20" s="210"/>
      <c r="GBP20" s="210"/>
      <c r="GBQ20" s="210" t="s">
        <v>25</v>
      </c>
      <c r="GBR20" s="210"/>
      <c r="GBS20" s="210"/>
      <c r="GBT20" s="210"/>
      <c r="GBU20" s="210" t="s">
        <v>25</v>
      </c>
      <c r="GBV20" s="210"/>
      <c r="GBW20" s="210"/>
      <c r="GBX20" s="210"/>
      <c r="GBY20" s="210" t="s">
        <v>25</v>
      </c>
      <c r="GBZ20" s="210"/>
      <c r="GCA20" s="210"/>
      <c r="GCB20" s="210"/>
      <c r="GCC20" s="210" t="s">
        <v>25</v>
      </c>
      <c r="GCD20" s="210"/>
      <c r="GCE20" s="210"/>
      <c r="GCF20" s="210"/>
      <c r="GCG20" s="210" t="s">
        <v>25</v>
      </c>
      <c r="GCH20" s="210"/>
      <c r="GCI20" s="210"/>
      <c r="GCJ20" s="210"/>
      <c r="GCK20" s="210" t="s">
        <v>25</v>
      </c>
      <c r="GCL20" s="210"/>
      <c r="GCM20" s="210"/>
      <c r="GCN20" s="210"/>
      <c r="GCO20" s="210" t="s">
        <v>25</v>
      </c>
      <c r="GCP20" s="210"/>
      <c r="GCQ20" s="210"/>
      <c r="GCR20" s="210"/>
      <c r="GCS20" s="210" t="s">
        <v>25</v>
      </c>
      <c r="GCT20" s="210"/>
      <c r="GCU20" s="210"/>
      <c r="GCV20" s="210"/>
      <c r="GCW20" s="210" t="s">
        <v>25</v>
      </c>
      <c r="GCX20" s="210"/>
      <c r="GCY20" s="210"/>
      <c r="GCZ20" s="210"/>
      <c r="GDA20" s="210" t="s">
        <v>25</v>
      </c>
      <c r="GDB20" s="210"/>
      <c r="GDC20" s="210"/>
      <c r="GDD20" s="210"/>
      <c r="GDE20" s="210" t="s">
        <v>25</v>
      </c>
      <c r="GDF20" s="210"/>
      <c r="GDG20" s="210"/>
      <c r="GDH20" s="210"/>
      <c r="GDI20" s="210" t="s">
        <v>25</v>
      </c>
      <c r="GDJ20" s="210"/>
      <c r="GDK20" s="210"/>
      <c r="GDL20" s="210"/>
      <c r="GDM20" s="210" t="s">
        <v>25</v>
      </c>
      <c r="GDN20" s="210"/>
      <c r="GDO20" s="210"/>
      <c r="GDP20" s="210"/>
      <c r="GDQ20" s="210" t="s">
        <v>25</v>
      </c>
      <c r="GDR20" s="210"/>
      <c r="GDS20" s="210"/>
      <c r="GDT20" s="210"/>
      <c r="GDU20" s="210" t="s">
        <v>25</v>
      </c>
      <c r="GDV20" s="210"/>
      <c r="GDW20" s="210"/>
      <c r="GDX20" s="210"/>
      <c r="GDY20" s="210" t="s">
        <v>25</v>
      </c>
      <c r="GDZ20" s="210"/>
      <c r="GEA20" s="210"/>
      <c r="GEB20" s="210"/>
      <c r="GEC20" s="210" t="s">
        <v>25</v>
      </c>
      <c r="GED20" s="210"/>
      <c r="GEE20" s="210"/>
      <c r="GEF20" s="210"/>
      <c r="GEG20" s="210" t="s">
        <v>25</v>
      </c>
      <c r="GEH20" s="210"/>
      <c r="GEI20" s="210"/>
      <c r="GEJ20" s="210"/>
      <c r="GEK20" s="210" t="s">
        <v>25</v>
      </c>
      <c r="GEL20" s="210"/>
      <c r="GEM20" s="210"/>
      <c r="GEN20" s="210"/>
      <c r="GEO20" s="210" t="s">
        <v>25</v>
      </c>
      <c r="GEP20" s="210"/>
      <c r="GEQ20" s="210"/>
      <c r="GER20" s="210"/>
      <c r="GES20" s="210" t="s">
        <v>25</v>
      </c>
      <c r="GET20" s="210"/>
      <c r="GEU20" s="210"/>
      <c r="GEV20" s="210"/>
      <c r="GEW20" s="210" t="s">
        <v>25</v>
      </c>
      <c r="GEX20" s="210"/>
      <c r="GEY20" s="210"/>
      <c r="GEZ20" s="210"/>
      <c r="GFA20" s="210" t="s">
        <v>25</v>
      </c>
      <c r="GFB20" s="210"/>
      <c r="GFC20" s="210"/>
      <c r="GFD20" s="210"/>
      <c r="GFE20" s="210" t="s">
        <v>25</v>
      </c>
      <c r="GFF20" s="210"/>
      <c r="GFG20" s="210"/>
      <c r="GFH20" s="210"/>
      <c r="GFI20" s="210" t="s">
        <v>25</v>
      </c>
      <c r="GFJ20" s="210"/>
      <c r="GFK20" s="210"/>
      <c r="GFL20" s="210"/>
      <c r="GFM20" s="210" t="s">
        <v>25</v>
      </c>
      <c r="GFN20" s="210"/>
      <c r="GFO20" s="210"/>
      <c r="GFP20" s="210"/>
      <c r="GFQ20" s="210" t="s">
        <v>25</v>
      </c>
      <c r="GFR20" s="210"/>
      <c r="GFS20" s="210"/>
      <c r="GFT20" s="210"/>
      <c r="GFU20" s="210" t="s">
        <v>25</v>
      </c>
      <c r="GFV20" s="210"/>
      <c r="GFW20" s="210"/>
      <c r="GFX20" s="210"/>
      <c r="GFY20" s="210" t="s">
        <v>25</v>
      </c>
      <c r="GFZ20" s="210"/>
      <c r="GGA20" s="210"/>
      <c r="GGB20" s="210"/>
      <c r="GGC20" s="210" t="s">
        <v>25</v>
      </c>
      <c r="GGD20" s="210"/>
      <c r="GGE20" s="210"/>
      <c r="GGF20" s="210"/>
      <c r="GGG20" s="210" t="s">
        <v>25</v>
      </c>
      <c r="GGH20" s="210"/>
      <c r="GGI20" s="210"/>
      <c r="GGJ20" s="210"/>
      <c r="GGK20" s="210" t="s">
        <v>25</v>
      </c>
      <c r="GGL20" s="210"/>
      <c r="GGM20" s="210"/>
      <c r="GGN20" s="210"/>
      <c r="GGO20" s="210" t="s">
        <v>25</v>
      </c>
      <c r="GGP20" s="210"/>
      <c r="GGQ20" s="210"/>
      <c r="GGR20" s="210"/>
      <c r="GGS20" s="210" t="s">
        <v>25</v>
      </c>
      <c r="GGT20" s="210"/>
      <c r="GGU20" s="210"/>
      <c r="GGV20" s="210"/>
      <c r="GGW20" s="210" t="s">
        <v>25</v>
      </c>
      <c r="GGX20" s="210"/>
      <c r="GGY20" s="210"/>
      <c r="GGZ20" s="210"/>
      <c r="GHA20" s="210" t="s">
        <v>25</v>
      </c>
      <c r="GHB20" s="210"/>
      <c r="GHC20" s="210"/>
      <c r="GHD20" s="210"/>
      <c r="GHE20" s="210" t="s">
        <v>25</v>
      </c>
      <c r="GHF20" s="210"/>
      <c r="GHG20" s="210"/>
      <c r="GHH20" s="210"/>
      <c r="GHI20" s="210" t="s">
        <v>25</v>
      </c>
      <c r="GHJ20" s="210"/>
      <c r="GHK20" s="210"/>
      <c r="GHL20" s="210"/>
      <c r="GHM20" s="210" t="s">
        <v>25</v>
      </c>
      <c r="GHN20" s="210"/>
      <c r="GHO20" s="210"/>
      <c r="GHP20" s="210"/>
      <c r="GHQ20" s="210" t="s">
        <v>25</v>
      </c>
      <c r="GHR20" s="210"/>
      <c r="GHS20" s="210"/>
      <c r="GHT20" s="210"/>
      <c r="GHU20" s="210" t="s">
        <v>25</v>
      </c>
      <c r="GHV20" s="210"/>
      <c r="GHW20" s="210"/>
      <c r="GHX20" s="210"/>
      <c r="GHY20" s="210" t="s">
        <v>25</v>
      </c>
      <c r="GHZ20" s="210"/>
      <c r="GIA20" s="210"/>
      <c r="GIB20" s="210"/>
      <c r="GIC20" s="210" t="s">
        <v>25</v>
      </c>
      <c r="GID20" s="210"/>
      <c r="GIE20" s="210"/>
      <c r="GIF20" s="210"/>
      <c r="GIG20" s="210" t="s">
        <v>25</v>
      </c>
      <c r="GIH20" s="210"/>
      <c r="GII20" s="210"/>
      <c r="GIJ20" s="210"/>
      <c r="GIK20" s="210" t="s">
        <v>25</v>
      </c>
      <c r="GIL20" s="210"/>
      <c r="GIM20" s="210"/>
      <c r="GIN20" s="210"/>
      <c r="GIO20" s="210" t="s">
        <v>25</v>
      </c>
      <c r="GIP20" s="210"/>
      <c r="GIQ20" s="210"/>
      <c r="GIR20" s="210"/>
      <c r="GIS20" s="210" t="s">
        <v>25</v>
      </c>
      <c r="GIT20" s="210"/>
      <c r="GIU20" s="210"/>
      <c r="GIV20" s="210"/>
      <c r="GIW20" s="210" t="s">
        <v>25</v>
      </c>
      <c r="GIX20" s="210"/>
      <c r="GIY20" s="210"/>
      <c r="GIZ20" s="210"/>
      <c r="GJA20" s="210" t="s">
        <v>25</v>
      </c>
      <c r="GJB20" s="210"/>
      <c r="GJC20" s="210"/>
      <c r="GJD20" s="210"/>
      <c r="GJE20" s="210" t="s">
        <v>25</v>
      </c>
      <c r="GJF20" s="210"/>
      <c r="GJG20" s="210"/>
      <c r="GJH20" s="210"/>
      <c r="GJI20" s="210" t="s">
        <v>25</v>
      </c>
      <c r="GJJ20" s="210"/>
      <c r="GJK20" s="210"/>
      <c r="GJL20" s="210"/>
      <c r="GJM20" s="210" t="s">
        <v>25</v>
      </c>
      <c r="GJN20" s="210"/>
      <c r="GJO20" s="210"/>
      <c r="GJP20" s="210"/>
      <c r="GJQ20" s="210" t="s">
        <v>25</v>
      </c>
      <c r="GJR20" s="210"/>
      <c r="GJS20" s="210"/>
      <c r="GJT20" s="210"/>
      <c r="GJU20" s="210" t="s">
        <v>25</v>
      </c>
      <c r="GJV20" s="210"/>
      <c r="GJW20" s="210"/>
      <c r="GJX20" s="210"/>
      <c r="GJY20" s="210" t="s">
        <v>25</v>
      </c>
      <c r="GJZ20" s="210"/>
      <c r="GKA20" s="210"/>
      <c r="GKB20" s="210"/>
      <c r="GKC20" s="210" t="s">
        <v>25</v>
      </c>
      <c r="GKD20" s="210"/>
      <c r="GKE20" s="210"/>
      <c r="GKF20" s="210"/>
      <c r="GKG20" s="210" t="s">
        <v>25</v>
      </c>
      <c r="GKH20" s="210"/>
      <c r="GKI20" s="210"/>
      <c r="GKJ20" s="210"/>
      <c r="GKK20" s="210" t="s">
        <v>25</v>
      </c>
      <c r="GKL20" s="210"/>
      <c r="GKM20" s="210"/>
      <c r="GKN20" s="210"/>
      <c r="GKO20" s="210" t="s">
        <v>25</v>
      </c>
      <c r="GKP20" s="210"/>
      <c r="GKQ20" s="210"/>
      <c r="GKR20" s="210"/>
      <c r="GKS20" s="210" t="s">
        <v>25</v>
      </c>
      <c r="GKT20" s="210"/>
      <c r="GKU20" s="210"/>
      <c r="GKV20" s="210"/>
      <c r="GKW20" s="210" t="s">
        <v>25</v>
      </c>
      <c r="GKX20" s="210"/>
      <c r="GKY20" s="210"/>
      <c r="GKZ20" s="210"/>
      <c r="GLA20" s="210" t="s">
        <v>25</v>
      </c>
      <c r="GLB20" s="210"/>
      <c r="GLC20" s="210"/>
      <c r="GLD20" s="210"/>
      <c r="GLE20" s="210" t="s">
        <v>25</v>
      </c>
      <c r="GLF20" s="210"/>
      <c r="GLG20" s="210"/>
      <c r="GLH20" s="210"/>
      <c r="GLI20" s="210" t="s">
        <v>25</v>
      </c>
      <c r="GLJ20" s="210"/>
      <c r="GLK20" s="210"/>
      <c r="GLL20" s="210"/>
      <c r="GLM20" s="210" t="s">
        <v>25</v>
      </c>
      <c r="GLN20" s="210"/>
      <c r="GLO20" s="210"/>
      <c r="GLP20" s="210"/>
      <c r="GLQ20" s="210" t="s">
        <v>25</v>
      </c>
      <c r="GLR20" s="210"/>
      <c r="GLS20" s="210"/>
      <c r="GLT20" s="210"/>
      <c r="GLU20" s="210" t="s">
        <v>25</v>
      </c>
      <c r="GLV20" s="210"/>
      <c r="GLW20" s="210"/>
      <c r="GLX20" s="210"/>
      <c r="GLY20" s="210" t="s">
        <v>25</v>
      </c>
      <c r="GLZ20" s="210"/>
      <c r="GMA20" s="210"/>
      <c r="GMB20" s="210"/>
      <c r="GMC20" s="210" t="s">
        <v>25</v>
      </c>
      <c r="GMD20" s="210"/>
      <c r="GME20" s="210"/>
      <c r="GMF20" s="210"/>
      <c r="GMG20" s="210" t="s">
        <v>25</v>
      </c>
      <c r="GMH20" s="210"/>
      <c r="GMI20" s="210"/>
      <c r="GMJ20" s="210"/>
      <c r="GMK20" s="210" t="s">
        <v>25</v>
      </c>
      <c r="GML20" s="210"/>
      <c r="GMM20" s="210"/>
      <c r="GMN20" s="210"/>
      <c r="GMO20" s="210" t="s">
        <v>25</v>
      </c>
      <c r="GMP20" s="210"/>
      <c r="GMQ20" s="210"/>
      <c r="GMR20" s="210"/>
      <c r="GMS20" s="210" t="s">
        <v>25</v>
      </c>
      <c r="GMT20" s="210"/>
      <c r="GMU20" s="210"/>
      <c r="GMV20" s="210"/>
      <c r="GMW20" s="210" t="s">
        <v>25</v>
      </c>
      <c r="GMX20" s="210"/>
      <c r="GMY20" s="210"/>
      <c r="GMZ20" s="210"/>
      <c r="GNA20" s="210" t="s">
        <v>25</v>
      </c>
      <c r="GNB20" s="210"/>
      <c r="GNC20" s="210"/>
      <c r="GND20" s="210"/>
      <c r="GNE20" s="210" t="s">
        <v>25</v>
      </c>
      <c r="GNF20" s="210"/>
      <c r="GNG20" s="210"/>
      <c r="GNH20" s="210"/>
      <c r="GNI20" s="210" t="s">
        <v>25</v>
      </c>
      <c r="GNJ20" s="210"/>
      <c r="GNK20" s="210"/>
      <c r="GNL20" s="210"/>
      <c r="GNM20" s="210" t="s">
        <v>25</v>
      </c>
      <c r="GNN20" s="210"/>
      <c r="GNO20" s="210"/>
      <c r="GNP20" s="210"/>
      <c r="GNQ20" s="210" t="s">
        <v>25</v>
      </c>
      <c r="GNR20" s="210"/>
      <c r="GNS20" s="210"/>
      <c r="GNT20" s="210"/>
      <c r="GNU20" s="210" t="s">
        <v>25</v>
      </c>
      <c r="GNV20" s="210"/>
      <c r="GNW20" s="210"/>
      <c r="GNX20" s="210"/>
      <c r="GNY20" s="210" t="s">
        <v>25</v>
      </c>
      <c r="GNZ20" s="210"/>
      <c r="GOA20" s="210"/>
      <c r="GOB20" s="210"/>
      <c r="GOC20" s="210" t="s">
        <v>25</v>
      </c>
      <c r="GOD20" s="210"/>
      <c r="GOE20" s="210"/>
      <c r="GOF20" s="210"/>
      <c r="GOG20" s="210" t="s">
        <v>25</v>
      </c>
      <c r="GOH20" s="210"/>
      <c r="GOI20" s="210"/>
      <c r="GOJ20" s="210"/>
      <c r="GOK20" s="210" t="s">
        <v>25</v>
      </c>
      <c r="GOL20" s="210"/>
      <c r="GOM20" s="210"/>
      <c r="GON20" s="210"/>
      <c r="GOO20" s="210" t="s">
        <v>25</v>
      </c>
      <c r="GOP20" s="210"/>
      <c r="GOQ20" s="210"/>
      <c r="GOR20" s="210"/>
      <c r="GOS20" s="210" t="s">
        <v>25</v>
      </c>
      <c r="GOT20" s="210"/>
      <c r="GOU20" s="210"/>
      <c r="GOV20" s="210"/>
      <c r="GOW20" s="210" t="s">
        <v>25</v>
      </c>
      <c r="GOX20" s="210"/>
      <c r="GOY20" s="210"/>
      <c r="GOZ20" s="210"/>
      <c r="GPA20" s="210" t="s">
        <v>25</v>
      </c>
      <c r="GPB20" s="210"/>
      <c r="GPC20" s="210"/>
      <c r="GPD20" s="210"/>
      <c r="GPE20" s="210" t="s">
        <v>25</v>
      </c>
      <c r="GPF20" s="210"/>
      <c r="GPG20" s="210"/>
      <c r="GPH20" s="210"/>
      <c r="GPI20" s="210" t="s">
        <v>25</v>
      </c>
      <c r="GPJ20" s="210"/>
      <c r="GPK20" s="210"/>
      <c r="GPL20" s="210"/>
      <c r="GPM20" s="210" t="s">
        <v>25</v>
      </c>
      <c r="GPN20" s="210"/>
      <c r="GPO20" s="210"/>
      <c r="GPP20" s="210"/>
      <c r="GPQ20" s="210" t="s">
        <v>25</v>
      </c>
      <c r="GPR20" s="210"/>
      <c r="GPS20" s="210"/>
      <c r="GPT20" s="210"/>
      <c r="GPU20" s="210" t="s">
        <v>25</v>
      </c>
      <c r="GPV20" s="210"/>
      <c r="GPW20" s="210"/>
      <c r="GPX20" s="210"/>
      <c r="GPY20" s="210" t="s">
        <v>25</v>
      </c>
      <c r="GPZ20" s="210"/>
      <c r="GQA20" s="210"/>
      <c r="GQB20" s="210"/>
      <c r="GQC20" s="210" t="s">
        <v>25</v>
      </c>
      <c r="GQD20" s="210"/>
      <c r="GQE20" s="210"/>
      <c r="GQF20" s="210"/>
      <c r="GQG20" s="210" t="s">
        <v>25</v>
      </c>
      <c r="GQH20" s="210"/>
      <c r="GQI20" s="210"/>
      <c r="GQJ20" s="210"/>
      <c r="GQK20" s="210" t="s">
        <v>25</v>
      </c>
      <c r="GQL20" s="210"/>
      <c r="GQM20" s="210"/>
      <c r="GQN20" s="210"/>
      <c r="GQO20" s="210" t="s">
        <v>25</v>
      </c>
      <c r="GQP20" s="210"/>
      <c r="GQQ20" s="210"/>
      <c r="GQR20" s="210"/>
      <c r="GQS20" s="210" t="s">
        <v>25</v>
      </c>
      <c r="GQT20" s="210"/>
      <c r="GQU20" s="210"/>
      <c r="GQV20" s="210"/>
      <c r="GQW20" s="210" t="s">
        <v>25</v>
      </c>
      <c r="GQX20" s="210"/>
      <c r="GQY20" s="210"/>
      <c r="GQZ20" s="210"/>
      <c r="GRA20" s="210" t="s">
        <v>25</v>
      </c>
      <c r="GRB20" s="210"/>
      <c r="GRC20" s="210"/>
      <c r="GRD20" s="210"/>
      <c r="GRE20" s="210" t="s">
        <v>25</v>
      </c>
      <c r="GRF20" s="210"/>
      <c r="GRG20" s="210"/>
      <c r="GRH20" s="210"/>
      <c r="GRI20" s="210" t="s">
        <v>25</v>
      </c>
      <c r="GRJ20" s="210"/>
      <c r="GRK20" s="210"/>
      <c r="GRL20" s="210"/>
      <c r="GRM20" s="210" t="s">
        <v>25</v>
      </c>
      <c r="GRN20" s="210"/>
      <c r="GRO20" s="210"/>
      <c r="GRP20" s="210"/>
      <c r="GRQ20" s="210" t="s">
        <v>25</v>
      </c>
      <c r="GRR20" s="210"/>
      <c r="GRS20" s="210"/>
      <c r="GRT20" s="210"/>
      <c r="GRU20" s="210" t="s">
        <v>25</v>
      </c>
      <c r="GRV20" s="210"/>
      <c r="GRW20" s="210"/>
      <c r="GRX20" s="210"/>
      <c r="GRY20" s="210" t="s">
        <v>25</v>
      </c>
      <c r="GRZ20" s="210"/>
      <c r="GSA20" s="210"/>
      <c r="GSB20" s="210"/>
      <c r="GSC20" s="210" t="s">
        <v>25</v>
      </c>
      <c r="GSD20" s="210"/>
      <c r="GSE20" s="210"/>
      <c r="GSF20" s="210"/>
      <c r="GSG20" s="210" t="s">
        <v>25</v>
      </c>
      <c r="GSH20" s="210"/>
      <c r="GSI20" s="210"/>
      <c r="GSJ20" s="210"/>
      <c r="GSK20" s="210" t="s">
        <v>25</v>
      </c>
      <c r="GSL20" s="210"/>
      <c r="GSM20" s="210"/>
      <c r="GSN20" s="210"/>
      <c r="GSO20" s="210" t="s">
        <v>25</v>
      </c>
      <c r="GSP20" s="210"/>
      <c r="GSQ20" s="210"/>
      <c r="GSR20" s="210"/>
      <c r="GSS20" s="210" t="s">
        <v>25</v>
      </c>
      <c r="GST20" s="210"/>
      <c r="GSU20" s="210"/>
      <c r="GSV20" s="210"/>
      <c r="GSW20" s="210" t="s">
        <v>25</v>
      </c>
      <c r="GSX20" s="210"/>
      <c r="GSY20" s="210"/>
      <c r="GSZ20" s="210"/>
      <c r="GTA20" s="210" t="s">
        <v>25</v>
      </c>
      <c r="GTB20" s="210"/>
      <c r="GTC20" s="210"/>
      <c r="GTD20" s="210"/>
      <c r="GTE20" s="210" t="s">
        <v>25</v>
      </c>
      <c r="GTF20" s="210"/>
      <c r="GTG20" s="210"/>
      <c r="GTH20" s="210"/>
      <c r="GTI20" s="210" t="s">
        <v>25</v>
      </c>
      <c r="GTJ20" s="210"/>
      <c r="GTK20" s="210"/>
      <c r="GTL20" s="210"/>
      <c r="GTM20" s="210" t="s">
        <v>25</v>
      </c>
      <c r="GTN20" s="210"/>
      <c r="GTO20" s="210"/>
      <c r="GTP20" s="210"/>
      <c r="GTQ20" s="210" t="s">
        <v>25</v>
      </c>
      <c r="GTR20" s="210"/>
      <c r="GTS20" s="210"/>
      <c r="GTT20" s="210"/>
      <c r="GTU20" s="210" t="s">
        <v>25</v>
      </c>
      <c r="GTV20" s="210"/>
      <c r="GTW20" s="210"/>
      <c r="GTX20" s="210"/>
      <c r="GTY20" s="210" t="s">
        <v>25</v>
      </c>
      <c r="GTZ20" s="210"/>
      <c r="GUA20" s="210"/>
      <c r="GUB20" s="210"/>
      <c r="GUC20" s="210" t="s">
        <v>25</v>
      </c>
      <c r="GUD20" s="210"/>
      <c r="GUE20" s="210"/>
      <c r="GUF20" s="210"/>
      <c r="GUG20" s="210" t="s">
        <v>25</v>
      </c>
      <c r="GUH20" s="210"/>
      <c r="GUI20" s="210"/>
      <c r="GUJ20" s="210"/>
      <c r="GUK20" s="210" t="s">
        <v>25</v>
      </c>
      <c r="GUL20" s="210"/>
      <c r="GUM20" s="210"/>
      <c r="GUN20" s="210"/>
      <c r="GUO20" s="210" t="s">
        <v>25</v>
      </c>
      <c r="GUP20" s="210"/>
      <c r="GUQ20" s="210"/>
      <c r="GUR20" s="210"/>
      <c r="GUS20" s="210" t="s">
        <v>25</v>
      </c>
      <c r="GUT20" s="210"/>
      <c r="GUU20" s="210"/>
      <c r="GUV20" s="210"/>
      <c r="GUW20" s="210" t="s">
        <v>25</v>
      </c>
      <c r="GUX20" s="210"/>
      <c r="GUY20" s="210"/>
      <c r="GUZ20" s="210"/>
      <c r="GVA20" s="210" t="s">
        <v>25</v>
      </c>
      <c r="GVB20" s="210"/>
      <c r="GVC20" s="210"/>
      <c r="GVD20" s="210"/>
      <c r="GVE20" s="210" t="s">
        <v>25</v>
      </c>
      <c r="GVF20" s="210"/>
      <c r="GVG20" s="210"/>
      <c r="GVH20" s="210"/>
      <c r="GVI20" s="210" t="s">
        <v>25</v>
      </c>
      <c r="GVJ20" s="210"/>
      <c r="GVK20" s="210"/>
      <c r="GVL20" s="210"/>
      <c r="GVM20" s="210" t="s">
        <v>25</v>
      </c>
      <c r="GVN20" s="210"/>
      <c r="GVO20" s="210"/>
      <c r="GVP20" s="210"/>
      <c r="GVQ20" s="210" t="s">
        <v>25</v>
      </c>
      <c r="GVR20" s="210"/>
      <c r="GVS20" s="210"/>
      <c r="GVT20" s="210"/>
      <c r="GVU20" s="210" t="s">
        <v>25</v>
      </c>
      <c r="GVV20" s="210"/>
      <c r="GVW20" s="210"/>
      <c r="GVX20" s="210"/>
      <c r="GVY20" s="210" t="s">
        <v>25</v>
      </c>
      <c r="GVZ20" s="210"/>
      <c r="GWA20" s="210"/>
      <c r="GWB20" s="210"/>
      <c r="GWC20" s="210" t="s">
        <v>25</v>
      </c>
      <c r="GWD20" s="210"/>
      <c r="GWE20" s="210"/>
      <c r="GWF20" s="210"/>
      <c r="GWG20" s="210" t="s">
        <v>25</v>
      </c>
      <c r="GWH20" s="210"/>
      <c r="GWI20" s="210"/>
      <c r="GWJ20" s="210"/>
      <c r="GWK20" s="210" t="s">
        <v>25</v>
      </c>
      <c r="GWL20" s="210"/>
      <c r="GWM20" s="210"/>
      <c r="GWN20" s="210"/>
      <c r="GWO20" s="210" t="s">
        <v>25</v>
      </c>
      <c r="GWP20" s="210"/>
      <c r="GWQ20" s="210"/>
      <c r="GWR20" s="210"/>
      <c r="GWS20" s="210" t="s">
        <v>25</v>
      </c>
      <c r="GWT20" s="210"/>
      <c r="GWU20" s="210"/>
      <c r="GWV20" s="210"/>
      <c r="GWW20" s="210" t="s">
        <v>25</v>
      </c>
      <c r="GWX20" s="210"/>
      <c r="GWY20" s="210"/>
      <c r="GWZ20" s="210"/>
      <c r="GXA20" s="210" t="s">
        <v>25</v>
      </c>
      <c r="GXB20" s="210"/>
      <c r="GXC20" s="210"/>
      <c r="GXD20" s="210"/>
      <c r="GXE20" s="210" t="s">
        <v>25</v>
      </c>
      <c r="GXF20" s="210"/>
      <c r="GXG20" s="210"/>
      <c r="GXH20" s="210"/>
      <c r="GXI20" s="210" t="s">
        <v>25</v>
      </c>
      <c r="GXJ20" s="210"/>
      <c r="GXK20" s="210"/>
      <c r="GXL20" s="210"/>
      <c r="GXM20" s="210" t="s">
        <v>25</v>
      </c>
      <c r="GXN20" s="210"/>
      <c r="GXO20" s="210"/>
      <c r="GXP20" s="210"/>
      <c r="GXQ20" s="210" t="s">
        <v>25</v>
      </c>
      <c r="GXR20" s="210"/>
      <c r="GXS20" s="210"/>
      <c r="GXT20" s="210"/>
      <c r="GXU20" s="210" t="s">
        <v>25</v>
      </c>
      <c r="GXV20" s="210"/>
      <c r="GXW20" s="210"/>
      <c r="GXX20" s="210"/>
      <c r="GXY20" s="210" t="s">
        <v>25</v>
      </c>
      <c r="GXZ20" s="210"/>
      <c r="GYA20" s="210"/>
      <c r="GYB20" s="210"/>
      <c r="GYC20" s="210" t="s">
        <v>25</v>
      </c>
      <c r="GYD20" s="210"/>
      <c r="GYE20" s="210"/>
      <c r="GYF20" s="210"/>
      <c r="GYG20" s="210" t="s">
        <v>25</v>
      </c>
      <c r="GYH20" s="210"/>
      <c r="GYI20" s="210"/>
      <c r="GYJ20" s="210"/>
      <c r="GYK20" s="210" t="s">
        <v>25</v>
      </c>
      <c r="GYL20" s="210"/>
      <c r="GYM20" s="210"/>
      <c r="GYN20" s="210"/>
      <c r="GYO20" s="210" t="s">
        <v>25</v>
      </c>
      <c r="GYP20" s="210"/>
      <c r="GYQ20" s="210"/>
      <c r="GYR20" s="210"/>
      <c r="GYS20" s="210" t="s">
        <v>25</v>
      </c>
      <c r="GYT20" s="210"/>
      <c r="GYU20" s="210"/>
      <c r="GYV20" s="210"/>
      <c r="GYW20" s="210" t="s">
        <v>25</v>
      </c>
      <c r="GYX20" s="210"/>
      <c r="GYY20" s="210"/>
      <c r="GYZ20" s="210"/>
      <c r="GZA20" s="210" t="s">
        <v>25</v>
      </c>
      <c r="GZB20" s="210"/>
      <c r="GZC20" s="210"/>
      <c r="GZD20" s="210"/>
      <c r="GZE20" s="210" t="s">
        <v>25</v>
      </c>
      <c r="GZF20" s="210"/>
      <c r="GZG20" s="210"/>
      <c r="GZH20" s="210"/>
      <c r="GZI20" s="210" t="s">
        <v>25</v>
      </c>
      <c r="GZJ20" s="210"/>
      <c r="GZK20" s="210"/>
      <c r="GZL20" s="210"/>
      <c r="GZM20" s="210" t="s">
        <v>25</v>
      </c>
      <c r="GZN20" s="210"/>
      <c r="GZO20" s="210"/>
      <c r="GZP20" s="210"/>
      <c r="GZQ20" s="210" t="s">
        <v>25</v>
      </c>
      <c r="GZR20" s="210"/>
      <c r="GZS20" s="210"/>
      <c r="GZT20" s="210"/>
      <c r="GZU20" s="210" t="s">
        <v>25</v>
      </c>
      <c r="GZV20" s="210"/>
      <c r="GZW20" s="210"/>
      <c r="GZX20" s="210"/>
      <c r="GZY20" s="210" t="s">
        <v>25</v>
      </c>
      <c r="GZZ20" s="210"/>
      <c r="HAA20" s="210"/>
      <c r="HAB20" s="210"/>
      <c r="HAC20" s="210" t="s">
        <v>25</v>
      </c>
      <c r="HAD20" s="210"/>
      <c r="HAE20" s="210"/>
      <c r="HAF20" s="210"/>
      <c r="HAG20" s="210" t="s">
        <v>25</v>
      </c>
      <c r="HAH20" s="210"/>
      <c r="HAI20" s="210"/>
      <c r="HAJ20" s="210"/>
      <c r="HAK20" s="210" t="s">
        <v>25</v>
      </c>
      <c r="HAL20" s="210"/>
      <c r="HAM20" s="210"/>
      <c r="HAN20" s="210"/>
      <c r="HAO20" s="210" t="s">
        <v>25</v>
      </c>
      <c r="HAP20" s="210"/>
      <c r="HAQ20" s="210"/>
      <c r="HAR20" s="210"/>
      <c r="HAS20" s="210" t="s">
        <v>25</v>
      </c>
      <c r="HAT20" s="210"/>
      <c r="HAU20" s="210"/>
      <c r="HAV20" s="210"/>
      <c r="HAW20" s="210" t="s">
        <v>25</v>
      </c>
      <c r="HAX20" s="210"/>
      <c r="HAY20" s="210"/>
      <c r="HAZ20" s="210"/>
      <c r="HBA20" s="210" t="s">
        <v>25</v>
      </c>
      <c r="HBB20" s="210"/>
      <c r="HBC20" s="210"/>
      <c r="HBD20" s="210"/>
      <c r="HBE20" s="210" t="s">
        <v>25</v>
      </c>
      <c r="HBF20" s="210"/>
      <c r="HBG20" s="210"/>
      <c r="HBH20" s="210"/>
      <c r="HBI20" s="210" t="s">
        <v>25</v>
      </c>
      <c r="HBJ20" s="210"/>
      <c r="HBK20" s="210"/>
      <c r="HBL20" s="210"/>
      <c r="HBM20" s="210" t="s">
        <v>25</v>
      </c>
      <c r="HBN20" s="210"/>
      <c r="HBO20" s="210"/>
      <c r="HBP20" s="210"/>
      <c r="HBQ20" s="210" t="s">
        <v>25</v>
      </c>
      <c r="HBR20" s="210"/>
      <c r="HBS20" s="210"/>
      <c r="HBT20" s="210"/>
      <c r="HBU20" s="210" t="s">
        <v>25</v>
      </c>
      <c r="HBV20" s="210"/>
      <c r="HBW20" s="210"/>
      <c r="HBX20" s="210"/>
      <c r="HBY20" s="210" t="s">
        <v>25</v>
      </c>
      <c r="HBZ20" s="210"/>
      <c r="HCA20" s="210"/>
      <c r="HCB20" s="210"/>
      <c r="HCC20" s="210" t="s">
        <v>25</v>
      </c>
      <c r="HCD20" s="210"/>
      <c r="HCE20" s="210"/>
      <c r="HCF20" s="210"/>
      <c r="HCG20" s="210" t="s">
        <v>25</v>
      </c>
      <c r="HCH20" s="210"/>
      <c r="HCI20" s="210"/>
      <c r="HCJ20" s="210"/>
      <c r="HCK20" s="210" t="s">
        <v>25</v>
      </c>
      <c r="HCL20" s="210"/>
      <c r="HCM20" s="210"/>
      <c r="HCN20" s="210"/>
      <c r="HCO20" s="210" t="s">
        <v>25</v>
      </c>
      <c r="HCP20" s="210"/>
      <c r="HCQ20" s="210"/>
      <c r="HCR20" s="210"/>
      <c r="HCS20" s="210" t="s">
        <v>25</v>
      </c>
      <c r="HCT20" s="210"/>
      <c r="HCU20" s="210"/>
      <c r="HCV20" s="210"/>
      <c r="HCW20" s="210" t="s">
        <v>25</v>
      </c>
      <c r="HCX20" s="210"/>
      <c r="HCY20" s="210"/>
      <c r="HCZ20" s="210"/>
      <c r="HDA20" s="210" t="s">
        <v>25</v>
      </c>
      <c r="HDB20" s="210"/>
      <c r="HDC20" s="210"/>
      <c r="HDD20" s="210"/>
      <c r="HDE20" s="210" t="s">
        <v>25</v>
      </c>
      <c r="HDF20" s="210"/>
      <c r="HDG20" s="210"/>
      <c r="HDH20" s="210"/>
      <c r="HDI20" s="210" t="s">
        <v>25</v>
      </c>
      <c r="HDJ20" s="210"/>
      <c r="HDK20" s="210"/>
      <c r="HDL20" s="210"/>
      <c r="HDM20" s="210" t="s">
        <v>25</v>
      </c>
      <c r="HDN20" s="210"/>
      <c r="HDO20" s="210"/>
      <c r="HDP20" s="210"/>
      <c r="HDQ20" s="210" t="s">
        <v>25</v>
      </c>
      <c r="HDR20" s="210"/>
      <c r="HDS20" s="210"/>
      <c r="HDT20" s="210"/>
      <c r="HDU20" s="210" t="s">
        <v>25</v>
      </c>
      <c r="HDV20" s="210"/>
      <c r="HDW20" s="210"/>
      <c r="HDX20" s="210"/>
      <c r="HDY20" s="210" t="s">
        <v>25</v>
      </c>
      <c r="HDZ20" s="210"/>
      <c r="HEA20" s="210"/>
      <c r="HEB20" s="210"/>
      <c r="HEC20" s="210" t="s">
        <v>25</v>
      </c>
      <c r="HED20" s="210"/>
      <c r="HEE20" s="210"/>
      <c r="HEF20" s="210"/>
      <c r="HEG20" s="210" t="s">
        <v>25</v>
      </c>
      <c r="HEH20" s="210"/>
      <c r="HEI20" s="210"/>
      <c r="HEJ20" s="210"/>
      <c r="HEK20" s="210" t="s">
        <v>25</v>
      </c>
      <c r="HEL20" s="210"/>
      <c r="HEM20" s="210"/>
      <c r="HEN20" s="210"/>
      <c r="HEO20" s="210" t="s">
        <v>25</v>
      </c>
      <c r="HEP20" s="210"/>
      <c r="HEQ20" s="210"/>
      <c r="HER20" s="210"/>
      <c r="HES20" s="210" t="s">
        <v>25</v>
      </c>
      <c r="HET20" s="210"/>
      <c r="HEU20" s="210"/>
      <c r="HEV20" s="210"/>
      <c r="HEW20" s="210" t="s">
        <v>25</v>
      </c>
      <c r="HEX20" s="210"/>
      <c r="HEY20" s="210"/>
      <c r="HEZ20" s="210"/>
      <c r="HFA20" s="210" t="s">
        <v>25</v>
      </c>
      <c r="HFB20" s="210"/>
      <c r="HFC20" s="210"/>
      <c r="HFD20" s="210"/>
      <c r="HFE20" s="210" t="s">
        <v>25</v>
      </c>
      <c r="HFF20" s="210"/>
      <c r="HFG20" s="210"/>
      <c r="HFH20" s="210"/>
      <c r="HFI20" s="210" t="s">
        <v>25</v>
      </c>
      <c r="HFJ20" s="210"/>
      <c r="HFK20" s="210"/>
      <c r="HFL20" s="210"/>
      <c r="HFM20" s="210" t="s">
        <v>25</v>
      </c>
      <c r="HFN20" s="210"/>
      <c r="HFO20" s="210"/>
      <c r="HFP20" s="210"/>
      <c r="HFQ20" s="210" t="s">
        <v>25</v>
      </c>
      <c r="HFR20" s="210"/>
      <c r="HFS20" s="210"/>
      <c r="HFT20" s="210"/>
      <c r="HFU20" s="210" t="s">
        <v>25</v>
      </c>
      <c r="HFV20" s="210"/>
      <c r="HFW20" s="210"/>
      <c r="HFX20" s="210"/>
      <c r="HFY20" s="210" t="s">
        <v>25</v>
      </c>
      <c r="HFZ20" s="210"/>
      <c r="HGA20" s="210"/>
      <c r="HGB20" s="210"/>
      <c r="HGC20" s="210" t="s">
        <v>25</v>
      </c>
      <c r="HGD20" s="210"/>
      <c r="HGE20" s="210"/>
      <c r="HGF20" s="210"/>
      <c r="HGG20" s="210" t="s">
        <v>25</v>
      </c>
      <c r="HGH20" s="210"/>
      <c r="HGI20" s="210"/>
      <c r="HGJ20" s="210"/>
      <c r="HGK20" s="210" t="s">
        <v>25</v>
      </c>
      <c r="HGL20" s="210"/>
      <c r="HGM20" s="210"/>
      <c r="HGN20" s="210"/>
      <c r="HGO20" s="210" t="s">
        <v>25</v>
      </c>
      <c r="HGP20" s="210"/>
      <c r="HGQ20" s="210"/>
      <c r="HGR20" s="210"/>
      <c r="HGS20" s="210" t="s">
        <v>25</v>
      </c>
      <c r="HGT20" s="210"/>
      <c r="HGU20" s="210"/>
      <c r="HGV20" s="210"/>
      <c r="HGW20" s="210" t="s">
        <v>25</v>
      </c>
      <c r="HGX20" s="210"/>
      <c r="HGY20" s="210"/>
      <c r="HGZ20" s="210"/>
      <c r="HHA20" s="210" t="s">
        <v>25</v>
      </c>
      <c r="HHB20" s="210"/>
      <c r="HHC20" s="210"/>
      <c r="HHD20" s="210"/>
      <c r="HHE20" s="210" t="s">
        <v>25</v>
      </c>
      <c r="HHF20" s="210"/>
      <c r="HHG20" s="210"/>
      <c r="HHH20" s="210"/>
      <c r="HHI20" s="210" t="s">
        <v>25</v>
      </c>
      <c r="HHJ20" s="210"/>
      <c r="HHK20" s="210"/>
      <c r="HHL20" s="210"/>
      <c r="HHM20" s="210" t="s">
        <v>25</v>
      </c>
      <c r="HHN20" s="210"/>
      <c r="HHO20" s="210"/>
      <c r="HHP20" s="210"/>
      <c r="HHQ20" s="210" t="s">
        <v>25</v>
      </c>
      <c r="HHR20" s="210"/>
      <c r="HHS20" s="210"/>
      <c r="HHT20" s="210"/>
      <c r="HHU20" s="210" t="s">
        <v>25</v>
      </c>
      <c r="HHV20" s="210"/>
      <c r="HHW20" s="210"/>
      <c r="HHX20" s="210"/>
      <c r="HHY20" s="210" t="s">
        <v>25</v>
      </c>
      <c r="HHZ20" s="210"/>
      <c r="HIA20" s="210"/>
      <c r="HIB20" s="210"/>
      <c r="HIC20" s="210" t="s">
        <v>25</v>
      </c>
      <c r="HID20" s="210"/>
      <c r="HIE20" s="210"/>
      <c r="HIF20" s="210"/>
      <c r="HIG20" s="210" t="s">
        <v>25</v>
      </c>
      <c r="HIH20" s="210"/>
      <c r="HII20" s="210"/>
      <c r="HIJ20" s="210"/>
      <c r="HIK20" s="210" t="s">
        <v>25</v>
      </c>
      <c r="HIL20" s="210"/>
      <c r="HIM20" s="210"/>
      <c r="HIN20" s="210"/>
      <c r="HIO20" s="210" t="s">
        <v>25</v>
      </c>
      <c r="HIP20" s="210"/>
      <c r="HIQ20" s="210"/>
      <c r="HIR20" s="210"/>
      <c r="HIS20" s="210" t="s">
        <v>25</v>
      </c>
      <c r="HIT20" s="210"/>
      <c r="HIU20" s="210"/>
      <c r="HIV20" s="210"/>
      <c r="HIW20" s="210" t="s">
        <v>25</v>
      </c>
      <c r="HIX20" s="210"/>
      <c r="HIY20" s="210"/>
      <c r="HIZ20" s="210"/>
      <c r="HJA20" s="210" t="s">
        <v>25</v>
      </c>
      <c r="HJB20" s="210"/>
      <c r="HJC20" s="210"/>
      <c r="HJD20" s="210"/>
      <c r="HJE20" s="210" t="s">
        <v>25</v>
      </c>
      <c r="HJF20" s="210"/>
      <c r="HJG20" s="210"/>
      <c r="HJH20" s="210"/>
      <c r="HJI20" s="210" t="s">
        <v>25</v>
      </c>
      <c r="HJJ20" s="210"/>
      <c r="HJK20" s="210"/>
      <c r="HJL20" s="210"/>
      <c r="HJM20" s="210" t="s">
        <v>25</v>
      </c>
      <c r="HJN20" s="210"/>
      <c r="HJO20" s="210"/>
      <c r="HJP20" s="210"/>
      <c r="HJQ20" s="210" t="s">
        <v>25</v>
      </c>
      <c r="HJR20" s="210"/>
      <c r="HJS20" s="210"/>
      <c r="HJT20" s="210"/>
      <c r="HJU20" s="210" t="s">
        <v>25</v>
      </c>
      <c r="HJV20" s="210"/>
      <c r="HJW20" s="210"/>
      <c r="HJX20" s="210"/>
      <c r="HJY20" s="210" t="s">
        <v>25</v>
      </c>
      <c r="HJZ20" s="210"/>
      <c r="HKA20" s="210"/>
      <c r="HKB20" s="210"/>
      <c r="HKC20" s="210" t="s">
        <v>25</v>
      </c>
      <c r="HKD20" s="210"/>
      <c r="HKE20" s="210"/>
      <c r="HKF20" s="210"/>
      <c r="HKG20" s="210" t="s">
        <v>25</v>
      </c>
      <c r="HKH20" s="210"/>
      <c r="HKI20" s="210"/>
      <c r="HKJ20" s="210"/>
      <c r="HKK20" s="210" t="s">
        <v>25</v>
      </c>
      <c r="HKL20" s="210"/>
      <c r="HKM20" s="210"/>
      <c r="HKN20" s="210"/>
      <c r="HKO20" s="210" t="s">
        <v>25</v>
      </c>
      <c r="HKP20" s="210"/>
      <c r="HKQ20" s="210"/>
      <c r="HKR20" s="210"/>
      <c r="HKS20" s="210" t="s">
        <v>25</v>
      </c>
      <c r="HKT20" s="210"/>
      <c r="HKU20" s="210"/>
      <c r="HKV20" s="210"/>
      <c r="HKW20" s="210" t="s">
        <v>25</v>
      </c>
      <c r="HKX20" s="210"/>
      <c r="HKY20" s="210"/>
      <c r="HKZ20" s="210"/>
      <c r="HLA20" s="210" t="s">
        <v>25</v>
      </c>
      <c r="HLB20" s="210"/>
      <c r="HLC20" s="210"/>
      <c r="HLD20" s="210"/>
      <c r="HLE20" s="210" t="s">
        <v>25</v>
      </c>
      <c r="HLF20" s="210"/>
      <c r="HLG20" s="210"/>
      <c r="HLH20" s="210"/>
      <c r="HLI20" s="210" t="s">
        <v>25</v>
      </c>
      <c r="HLJ20" s="210"/>
      <c r="HLK20" s="210"/>
      <c r="HLL20" s="210"/>
      <c r="HLM20" s="210" t="s">
        <v>25</v>
      </c>
      <c r="HLN20" s="210"/>
      <c r="HLO20" s="210"/>
      <c r="HLP20" s="210"/>
      <c r="HLQ20" s="210" t="s">
        <v>25</v>
      </c>
      <c r="HLR20" s="210"/>
      <c r="HLS20" s="210"/>
      <c r="HLT20" s="210"/>
      <c r="HLU20" s="210" t="s">
        <v>25</v>
      </c>
      <c r="HLV20" s="210"/>
      <c r="HLW20" s="210"/>
      <c r="HLX20" s="210"/>
      <c r="HLY20" s="210" t="s">
        <v>25</v>
      </c>
      <c r="HLZ20" s="210"/>
      <c r="HMA20" s="210"/>
      <c r="HMB20" s="210"/>
      <c r="HMC20" s="210" t="s">
        <v>25</v>
      </c>
      <c r="HMD20" s="210"/>
      <c r="HME20" s="210"/>
      <c r="HMF20" s="210"/>
      <c r="HMG20" s="210" t="s">
        <v>25</v>
      </c>
      <c r="HMH20" s="210"/>
      <c r="HMI20" s="210"/>
      <c r="HMJ20" s="210"/>
      <c r="HMK20" s="210" t="s">
        <v>25</v>
      </c>
      <c r="HML20" s="210"/>
      <c r="HMM20" s="210"/>
      <c r="HMN20" s="210"/>
      <c r="HMO20" s="210" t="s">
        <v>25</v>
      </c>
      <c r="HMP20" s="210"/>
      <c r="HMQ20" s="210"/>
      <c r="HMR20" s="210"/>
      <c r="HMS20" s="210" t="s">
        <v>25</v>
      </c>
      <c r="HMT20" s="210"/>
      <c r="HMU20" s="210"/>
      <c r="HMV20" s="210"/>
      <c r="HMW20" s="210" t="s">
        <v>25</v>
      </c>
      <c r="HMX20" s="210"/>
      <c r="HMY20" s="210"/>
      <c r="HMZ20" s="210"/>
      <c r="HNA20" s="210" t="s">
        <v>25</v>
      </c>
      <c r="HNB20" s="210"/>
      <c r="HNC20" s="210"/>
      <c r="HND20" s="210"/>
      <c r="HNE20" s="210" t="s">
        <v>25</v>
      </c>
      <c r="HNF20" s="210"/>
      <c r="HNG20" s="210"/>
      <c r="HNH20" s="210"/>
      <c r="HNI20" s="210" t="s">
        <v>25</v>
      </c>
      <c r="HNJ20" s="210"/>
      <c r="HNK20" s="210"/>
      <c r="HNL20" s="210"/>
      <c r="HNM20" s="210" t="s">
        <v>25</v>
      </c>
      <c r="HNN20" s="210"/>
      <c r="HNO20" s="210"/>
      <c r="HNP20" s="210"/>
      <c r="HNQ20" s="210" t="s">
        <v>25</v>
      </c>
      <c r="HNR20" s="210"/>
      <c r="HNS20" s="210"/>
      <c r="HNT20" s="210"/>
      <c r="HNU20" s="210" t="s">
        <v>25</v>
      </c>
      <c r="HNV20" s="210"/>
      <c r="HNW20" s="210"/>
      <c r="HNX20" s="210"/>
      <c r="HNY20" s="210" t="s">
        <v>25</v>
      </c>
      <c r="HNZ20" s="210"/>
      <c r="HOA20" s="210"/>
      <c r="HOB20" s="210"/>
      <c r="HOC20" s="210" t="s">
        <v>25</v>
      </c>
      <c r="HOD20" s="210"/>
      <c r="HOE20" s="210"/>
      <c r="HOF20" s="210"/>
      <c r="HOG20" s="210" t="s">
        <v>25</v>
      </c>
      <c r="HOH20" s="210"/>
      <c r="HOI20" s="210"/>
      <c r="HOJ20" s="210"/>
      <c r="HOK20" s="210" t="s">
        <v>25</v>
      </c>
      <c r="HOL20" s="210"/>
      <c r="HOM20" s="210"/>
      <c r="HON20" s="210"/>
      <c r="HOO20" s="210" t="s">
        <v>25</v>
      </c>
      <c r="HOP20" s="210"/>
      <c r="HOQ20" s="210"/>
      <c r="HOR20" s="210"/>
      <c r="HOS20" s="210" t="s">
        <v>25</v>
      </c>
      <c r="HOT20" s="210"/>
      <c r="HOU20" s="210"/>
      <c r="HOV20" s="210"/>
      <c r="HOW20" s="210" t="s">
        <v>25</v>
      </c>
      <c r="HOX20" s="210"/>
      <c r="HOY20" s="210"/>
      <c r="HOZ20" s="210"/>
      <c r="HPA20" s="210" t="s">
        <v>25</v>
      </c>
      <c r="HPB20" s="210"/>
      <c r="HPC20" s="210"/>
      <c r="HPD20" s="210"/>
      <c r="HPE20" s="210" t="s">
        <v>25</v>
      </c>
      <c r="HPF20" s="210"/>
      <c r="HPG20" s="210"/>
      <c r="HPH20" s="210"/>
      <c r="HPI20" s="210" t="s">
        <v>25</v>
      </c>
      <c r="HPJ20" s="210"/>
      <c r="HPK20" s="210"/>
      <c r="HPL20" s="210"/>
      <c r="HPM20" s="210" t="s">
        <v>25</v>
      </c>
      <c r="HPN20" s="210"/>
      <c r="HPO20" s="210"/>
      <c r="HPP20" s="210"/>
      <c r="HPQ20" s="210" t="s">
        <v>25</v>
      </c>
      <c r="HPR20" s="210"/>
      <c r="HPS20" s="210"/>
      <c r="HPT20" s="210"/>
      <c r="HPU20" s="210" t="s">
        <v>25</v>
      </c>
      <c r="HPV20" s="210"/>
      <c r="HPW20" s="210"/>
      <c r="HPX20" s="210"/>
      <c r="HPY20" s="210" t="s">
        <v>25</v>
      </c>
      <c r="HPZ20" s="210"/>
      <c r="HQA20" s="210"/>
      <c r="HQB20" s="210"/>
      <c r="HQC20" s="210" t="s">
        <v>25</v>
      </c>
      <c r="HQD20" s="210"/>
      <c r="HQE20" s="210"/>
      <c r="HQF20" s="210"/>
      <c r="HQG20" s="210" t="s">
        <v>25</v>
      </c>
      <c r="HQH20" s="210"/>
      <c r="HQI20" s="210"/>
      <c r="HQJ20" s="210"/>
      <c r="HQK20" s="210" t="s">
        <v>25</v>
      </c>
      <c r="HQL20" s="210"/>
      <c r="HQM20" s="210"/>
      <c r="HQN20" s="210"/>
      <c r="HQO20" s="210" t="s">
        <v>25</v>
      </c>
      <c r="HQP20" s="210"/>
      <c r="HQQ20" s="210"/>
      <c r="HQR20" s="210"/>
      <c r="HQS20" s="210" t="s">
        <v>25</v>
      </c>
      <c r="HQT20" s="210"/>
      <c r="HQU20" s="210"/>
      <c r="HQV20" s="210"/>
      <c r="HQW20" s="210" t="s">
        <v>25</v>
      </c>
      <c r="HQX20" s="210"/>
      <c r="HQY20" s="210"/>
      <c r="HQZ20" s="210"/>
      <c r="HRA20" s="210" t="s">
        <v>25</v>
      </c>
      <c r="HRB20" s="210"/>
      <c r="HRC20" s="210"/>
      <c r="HRD20" s="210"/>
      <c r="HRE20" s="210" t="s">
        <v>25</v>
      </c>
      <c r="HRF20" s="210"/>
      <c r="HRG20" s="210"/>
      <c r="HRH20" s="210"/>
      <c r="HRI20" s="210" t="s">
        <v>25</v>
      </c>
      <c r="HRJ20" s="210"/>
      <c r="HRK20" s="210"/>
      <c r="HRL20" s="210"/>
      <c r="HRM20" s="210" t="s">
        <v>25</v>
      </c>
      <c r="HRN20" s="210"/>
      <c r="HRO20" s="210"/>
      <c r="HRP20" s="210"/>
      <c r="HRQ20" s="210" t="s">
        <v>25</v>
      </c>
      <c r="HRR20" s="210"/>
      <c r="HRS20" s="210"/>
      <c r="HRT20" s="210"/>
      <c r="HRU20" s="210" t="s">
        <v>25</v>
      </c>
      <c r="HRV20" s="210"/>
      <c r="HRW20" s="210"/>
      <c r="HRX20" s="210"/>
      <c r="HRY20" s="210" t="s">
        <v>25</v>
      </c>
      <c r="HRZ20" s="210"/>
      <c r="HSA20" s="210"/>
      <c r="HSB20" s="210"/>
      <c r="HSC20" s="210" t="s">
        <v>25</v>
      </c>
      <c r="HSD20" s="210"/>
      <c r="HSE20" s="210"/>
      <c r="HSF20" s="210"/>
      <c r="HSG20" s="210" t="s">
        <v>25</v>
      </c>
      <c r="HSH20" s="210"/>
      <c r="HSI20" s="210"/>
      <c r="HSJ20" s="210"/>
      <c r="HSK20" s="210" t="s">
        <v>25</v>
      </c>
      <c r="HSL20" s="210"/>
      <c r="HSM20" s="210"/>
      <c r="HSN20" s="210"/>
      <c r="HSO20" s="210" t="s">
        <v>25</v>
      </c>
      <c r="HSP20" s="210"/>
      <c r="HSQ20" s="210"/>
      <c r="HSR20" s="210"/>
      <c r="HSS20" s="210" t="s">
        <v>25</v>
      </c>
      <c r="HST20" s="210"/>
      <c r="HSU20" s="210"/>
      <c r="HSV20" s="210"/>
      <c r="HSW20" s="210" t="s">
        <v>25</v>
      </c>
      <c r="HSX20" s="210"/>
      <c r="HSY20" s="210"/>
      <c r="HSZ20" s="210"/>
      <c r="HTA20" s="210" t="s">
        <v>25</v>
      </c>
      <c r="HTB20" s="210"/>
      <c r="HTC20" s="210"/>
      <c r="HTD20" s="210"/>
      <c r="HTE20" s="210" t="s">
        <v>25</v>
      </c>
      <c r="HTF20" s="210"/>
      <c r="HTG20" s="210"/>
      <c r="HTH20" s="210"/>
      <c r="HTI20" s="210" t="s">
        <v>25</v>
      </c>
      <c r="HTJ20" s="210"/>
      <c r="HTK20" s="210"/>
      <c r="HTL20" s="210"/>
      <c r="HTM20" s="210" t="s">
        <v>25</v>
      </c>
      <c r="HTN20" s="210"/>
      <c r="HTO20" s="210"/>
      <c r="HTP20" s="210"/>
      <c r="HTQ20" s="210" t="s">
        <v>25</v>
      </c>
      <c r="HTR20" s="210"/>
      <c r="HTS20" s="210"/>
      <c r="HTT20" s="210"/>
      <c r="HTU20" s="210" t="s">
        <v>25</v>
      </c>
      <c r="HTV20" s="210"/>
      <c r="HTW20" s="210"/>
      <c r="HTX20" s="210"/>
      <c r="HTY20" s="210" t="s">
        <v>25</v>
      </c>
      <c r="HTZ20" s="210"/>
      <c r="HUA20" s="210"/>
      <c r="HUB20" s="210"/>
      <c r="HUC20" s="210" t="s">
        <v>25</v>
      </c>
      <c r="HUD20" s="210"/>
      <c r="HUE20" s="210"/>
      <c r="HUF20" s="210"/>
      <c r="HUG20" s="210" t="s">
        <v>25</v>
      </c>
      <c r="HUH20" s="210"/>
      <c r="HUI20" s="210"/>
      <c r="HUJ20" s="210"/>
      <c r="HUK20" s="210" t="s">
        <v>25</v>
      </c>
      <c r="HUL20" s="210"/>
      <c r="HUM20" s="210"/>
      <c r="HUN20" s="210"/>
      <c r="HUO20" s="210" t="s">
        <v>25</v>
      </c>
      <c r="HUP20" s="210"/>
      <c r="HUQ20" s="210"/>
      <c r="HUR20" s="210"/>
      <c r="HUS20" s="210" t="s">
        <v>25</v>
      </c>
      <c r="HUT20" s="210"/>
      <c r="HUU20" s="210"/>
      <c r="HUV20" s="210"/>
      <c r="HUW20" s="210" t="s">
        <v>25</v>
      </c>
      <c r="HUX20" s="210"/>
      <c r="HUY20" s="210"/>
      <c r="HUZ20" s="210"/>
      <c r="HVA20" s="210" t="s">
        <v>25</v>
      </c>
      <c r="HVB20" s="210"/>
      <c r="HVC20" s="210"/>
      <c r="HVD20" s="210"/>
      <c r="HVE20" s="210" t="s">
        <v>25</v>
      </c>
      <c r="HVF20" s="210"/>
      <c r="HVG20" s="210"/>
      <c r="HVH20" s="210"/>
      <c r="HVI20" s="210" t="s">
        <v>25</v>
      </c>
      <c r="HVJ20" s="210"/>
      <c r="HVK20" s="210"/>
      <c r="HVL20" s="210"/>
      <c r="HVM20" s="210" t="s">
        <v>25</v>
      </c>
      <c r="HVN20" s="210"/>
      <c r="HVO20" s="210"/>
      <c r="HVP20" s="210"/>
      <c r="HVQ20" s="210" t="s">
        <v>25</v>
      </c>
      <c r="HVR20" s="210"/>
      <c r="HVS20" s="210"/>
      <c r="HVT20" s="210"/>
      <c r="HVU20" s="210" t="s">
        <v>25</v>
      </c>
      <c r="HVV20" s="210"/>
      <c r="HVW20" s="210"/>
      <c r="HVX20" s="210"/>
      <c r="HVY20" s="210" t="s">
        <v>25</v>
      </c>
      <c r="HVZ20" s="210"/>
      <c r="HWA20" s="210"/>
      <c r="HWB20" s="210"/>
      <c r="HWC20" s="210" t="s">
        <v>25</v>
      </c>
      <c r="HWD20" s="210"/>
      <c r="HWE20" s="210"/>
      <c r="HWF20" s="210"/>
      <c r="HWG20" s="210" t="s">
        <v>25</v>
      </c>
      <c r="HWH20" s="210"/>
      <c r="HWI20" s="210"/>
      <c r="HWJ20" s="210"/>
      <c r="HWK20" s="210" t="s">
        <v>25</v>
      </c>
      <c r="HWL20" s="210"/>
      <c r="HWM20" s="210"/>
      <c r="HWN20" s="210"/>
      <c r="HWO20" s="210" t="s">
        <v>25</v>
      </c>
      <c r="HWP20" s="210"/>
      <c r="HWQ20" s="210"/>
      <c r="HWR20" s="210"/>
      <c r="HWS20" s="210" t="s">
        <v>25</v>
      </c>
      <c r="HWT20" s="210"/>
      <c r="HWU20" s="210"/>
      <c r="HWV20" s="210"/>
      <c r="HWW20" s="210" t="s">
        <v>25</v>
      </c>
      <c r="HWX20" s="210"/>
      <c r="HWY20" s="210"/>
      <c r="HWZ20" s="210"/>
      <c r="HXA20" s="210" t="s">
        <v>25</v>
      </c>
      <c r="HXB20" s="210"/>
      <c r="HXC20" s="210"/>
      <c r="HXD20" s="210"/>
      <c r="HXE20" s="210" t="s">
        <v>25</v>
      </c>
      <c r="HXF20" s="210"/>
      <c r="HXG20" s="210"/>
      <c r="HXH20" s="210"/>
      <c r="HXI20" s="210" t="s">
        <v>25</v>
      </c>
      <c r="HXJ20" s="210"/>
      <c r="HXK20" s="210"/>
      <c r="HXL20" s="210"/>
      <c r="HXM20" s="210" t="s">
        <v>25</v>
      </c>
      <c r="HXN20" s="210"/>
      <c r="HXO20" s="210"/>
      <c r="HXP20" s="210"/>
      <c r="HXQ20" s="210" t="s">
        <v>25</v>
      </c>
      <c r="HXR20" s="210"/>
      <c r="HXS20" s="210"/>
      <c r="HXT20" s="210"/>
      <c r="HXU20" s="210" t="s">
        <v>25</v>
      </c>
      <c r="HXV20" s="210"/>
      <c r="HXW20" s="210"/>
      <c r="HXX20" s="210"/>
      <c r="HXY20" s="210" t="s">
        <v>25</v>
      </c>
      <c r="HXZ20" s="210"/>
      <c r="HYA20" s="210"/>
      <c r="HYB20" s="210"/>
      <c r="HYC20" s="210" t="s">
        <v>25</v>
      </c>
      <c r="HYD20" s="210"/>
      <c r="HYE20" s="210"/>
      <c r="HYF20" s="210"/>
      <c r="HYG20" s="210" t="s">
        <v>25</v>
      </c>
      <c r="HYH20" s="210"/>
      <c r="HYI20" s="210"/>
      <c r="HYJ20" s="210"/>
      <c r="HYK20" s="210" t="s">
        <v>25</v>
      </c>
      <c r="HYL20" s="210"/>
      <c r="HYM20" s="210"/>
      <c r="HYN20" s="210"/>
      <c r="HYO20" s="210" t="s">
        <v>25</v>
      </c>
      <c r="HYP20" s="210"/>
      <c r="HYQ20" s="210"/>
      <c r="HYR20" s="210"/>
      <c r="HYS20" s="210" t="s">
        <v>25</v>
      </c>
      <c r="HYT20" s="210"/>
      <c r="HYU20" s="210"/>
      <c r="HYV20" s="210"/>
      <c r="HYW20" s="210" t="s">
        <v>25</v>
      </c>
      <c r="HYX20" s="210"/>
      <c r="HYY20" s="210"/>
      <c r="HYZ20" s="210"/>
      <c r="HZA20" s="210" t="s">
        <v>25</v>
      </c>
      <c r="HZB20" s="210"/>
      <c r="HZC20" s="210"/>
      <c r="HZD20" s="210"/>
      <c r="HZE20" s="210" t="s">
        <v>25</v>
      </c>
      <c r="HZF20" s="210"/>
      <c r="HZG20" s="210"/>
      <c r="HZH20" s="210"/>
      <c r="HZI20" s="210" t="s">
        <v>25</v>
      </c>
      <c r="HZJ20" s="210"/>
      <c r="HZK20" s="210"/>
      <c r="HZL20" s="210"/>
      <c r="HZM20" s="210" t="s">
        <v>25</v>
      </c>
      <c r="HZN20" s="210"/>
      <c r="HZO20" s="210"/>
      <c r="HZP20" s="210"/>
      <c r="HZQ20" s="210" t="s">
        <v>25</v>
      </c>
      <c r="HZR20" s="210"/>
      <c r="HZS20" s="210"/>
      <c r="HZT20" s="210"/>
      <c r="HZU20" s="210" t="s">
        <v>25</v>
      </c>
      <c r="HZV20" s="210"/>
      <c r="HZW20" s="210"/>
      <c r="HZX20" s="210"/>
      <c r="HZY20" s="210" t="s">
        <v>25</v>
      </c>
      <c r="HZZ20" s="210"/>
      <c r="IAA20" s="210"/>
      <c r="IAB20" s="210"/>
      <c r="IAC20" s="210" t="s">
        <v>25</v>
      </c>
      <c r="IAD20" s="210"/>
      <c r="IAE20" s="210"/>
      <c r="IAF20" s="210"/>
      <c r="IAG20" s="210" t="s">
        <v>25</v>
      </c>
      <c r="IAH20" s="210"/>
      <c r="IAI20" s="210"/>
      <c r="IAJ20" s="210"/>
      <c r="IAK20" s="210" t="s">
        <v>25</v>
      </c>
      <c r="IAL20" s="210"/>
      <c r="IAM20" s="210"/>
      <c r="IAN20" s="210"/>
      <c r="IAO20" s="210" t="s">
        <v>25</v>
      </c>
      <c r="IAP20" s="210"/>
      <c r="IAQ20" s="210"/>
      <c r="IAR20" s="210"/>
      <c r="IAS20" s="210" t="s">
        <v>25</v>
      </c>
      <c r="IAT20" s="210"/>
      <c r="IAU20" s="210"/>
      <c r="IAV20" s="210"/>
      <c r="IAW20" s="210" t="s">
        <v>25</v>
      </c>
      <c r="IAX20" s="210"/>
      <c r="IAY20" s="210"/>
      <c r="IAZ20" s="210"/>
      <c r="IBA20" s="210" t="s">
        <v>25</v>
      </c>
      <c r="IBB20" s="210"/>
      <c r="IBC20" s="210"/>
      <c r="IBD20" s="210"/>
      <c r="IBE20" s="210" t="s">
        <v>25</v>
      </c>
      <c r="IBF20" s="210"/>
      <c r="IBG20" s="210"/>
      <c r="IBH20" s="210"/>
      <c r="IBI20" s="210" t="s">
        <v>25</v>
      </c>
      <c r="IBJ20" s="210"/>
      <c r="IBK20" s="210"/>
      <c r="IBL20" s="210"/>
      <c r="IBM20" s="210" t="s">
        <v>25</v>
      </c>
      <c r="IBN20" s="210"/>
      <c r="IBO20" s="210"/>
      <c r="IBP20" s="210"/>
      <c r="IBQ20" s="210" t="s">
        <v>25</v>
      </c>
      <c r="IBR20" s="210"/>
      <c r="IBS20" s="210"/>
      <c r="IBT20" s="210"/>
      <c r="IBU20" s="210" t="s">
        <v>25</v>
      </c>
      <c r="IBV20" s="210"/>
      <c r="IBW20" s="210"/>
      <c r="IBX20" s="210"/>
      <c r="IBY20" s="210" t="s">
        <v>25</v>
      </c>
      <c r="IBZ20" s="210"/>
      <c r="ICA20" s="210"/>
      <c r="ICB20" s="210"/>
      <c r="ICC20" s="210" t="s">
        <v>25</v>
      </c>
      <c r="ICD20" s="210"/>
      <c r="ICE20" s="210"/>
      <c r="ICF20" s="210"/>
      <c r="ICG20" s="210" t="s">
        <v>25</v>
      </c>
      <c r="ICH20" s="210"/>
      <c r="ICI20" s="210"/>
      <c r="ICJ20" s="210"/>
      <c r="ICK20" s="210" t="s">
        <v>25</v>
      </c>
      <c r="ICL20" s="210"/>
      <c r="ICM20" s="210"/>
      <c r="ICN20" s="210"/>
      <c r="ICO20" s="210" t="s">
        <v>25</v>
      </c>
      <c r="ICP20" s="210"/>
      <c r="ICQ20" s="210"/>
      <c r="ICR20" s="210"/>
      <c r="ICS20" s="210" t="s">
        <v>25</v>
      </c>
      <c r="ICT20" s="210"/>
      <c r="ICU20" s="210"/>
      <c r="ICV20" s="210"/>
      <c r="ICW20" s="210" t="s">
        <v>25</v>
      </c>
      <c r="ICX20" s="210"/>
      <c r="ICY20" s="210"/>
      <c r="ICZ20" s="210"/>
      <c r="IDA20" s="210" t="s">
        <v>25</v>
      </c>
      <c r="IDB20" s="210"/>
      <c r="IDC20" s="210"/>
      <c r="IDD20" s="210"/>
      <c r="IDE20" s="210" t="s">
        <v>25</v>
      </c>
      <c r="IDF20" s="210"/>
      <c r="IDG20" s="210"/>
      <c r="IDH20" s="210"/>
      <c r="IDI20" s="210" t="s">
        <v>25</v>
      </c>
      <c r="IDJ20" s="210"/>
      <c r="IDK20" s="210"/>
      <c r="IDL20" s="210"/>
      <c r="IDM20" s="210" t="s">
        <v>25</v>
      </c>
      <c r="IDN20" s="210"/>
      <c r="IDO20" s="210"/>
      <c r="IDP20" s="210"/>
      <c r="IDQ20" s="210" t="s">
        <v>25</v>
      </c>
      <c r="IDR20" s="210"/>
      <c r="IDS20" s="210"/>
      <c r="IDT20" s="210"/>
      <c r="IDU20" s="210" t="s">
        <v>25</v>
      </c>
      <c r="IDV20" s="210"/>
      <c r="IDW20" s="210"/>
      <c r="IDX20" s="210"/>
      <c r="IDY20" s="210" t="s">
        <v>25</v>
      </c>
      <c r="IDZ20" s="210"/>
      <c r="IEA20" s="210"/>
      <c r="IEB20" s="210"/>
      <c r="IEC20" s="210" t="s">
        <v>25</v>
      </c>
      <c r="IED20" s="210"/>
      <c r="IEE20" s="210"/>
      <c r="IEF20" s="210"/>
      <c r="IEG20" s="210" t="s">
        <v>25</v>
      </c>
      <c r="IEH20" s="210"/>
      <c r="IEI20" s="210"/>
      <c r="IEJ20" s="210"/>
      <c r="IEK20" s="210" t="s">
        <v>25</v>
      </c>
      <c r="IEL20" s="210"/>
      <c r="IEM20" s="210"/>
      <c r="IEN20" s="210"/>
      <c r="IEO20" s="210" t="s">
        <v>25</v>
      </c>
      <c r="IEP20" s="210"/>
      <c r="IEQ20" s="210"/>
      <c r="IER20" s="210"/>
      <c r="IES20" s="210" t="s">
        <v>25</v>
      </c>
      <c r="IET20" s="210"/>
      <c r="IEU20" s="210"/>
      <c r="IEV20" s="210"/>
      <c r="IEW20" s="210" t="s">
        <v>25</v>
      </c>
      <c r="IEX20" s="210"/>
      <c r="IEY20" s="210"/>
      <c r="IEZ20" s="210"/>
      <c r="IFA20" s="210" t="s">
        <v>25</v>
      </c>
      <c r="IFB20" s="210"/>
      <c r="IFC20" s="210"/>
      <c r="IFD20" s="210"/>
      <c r="IFE20" s="210" t="s">
        <v>25</v>
      </c>
      <c r="IFF20" s="210"/>
      <c r="IFG20" s="210"/>
      <c r="IFH20" s="210"/>
      <c r="IFI20" s="210" t="s">
        <v>25</v>
      </c>
      <c r="IFJ20" s="210"/>
      <c r="IFK20" s="210"/>
      <c r="IFL20" s="210"/>
      <c r="IFM20" s="210" t="s">
        <v>25</v>
      </c>
      <c r="IFN20" s="210"/>
      <c r="IFO20" s="210"/>
      <c r="IFP20" s="210"/>
      <c r="IFQ20" s="210" t="s">
        <v>25</v>
      </c>
      <c r="IFR20" s="210"/>
      <c r="IFS20" s="210"/>
      <c r="IFT20" s="210"/>
      <c r="IFU20" s="210" t="s">
        <v>25</v>
      </c>
      <c r="IFV20" s="210"/>
      <c r="IFW20" s="210"/>
      <c r="IFX20" s="210"/>
      <c r="IFY20" s="210" t="s">
        <v>25</v>
      </c>
      <c r="IFZ20" s="210"/>
      <c r="IGA20" s="210"/>
      <c r="IGB20" s="210"/>
      <c r="IGC20" s="210" t="s">
        <v>25</v>
      </c>
      <c r="IGD20" s="210"/>
      <c r="IGE20" s="210"/>
      <c r="IGF20" s="210"/>
      <c r="IGG20" s="210" t="s">
        <v>25</v>
      </c>
      <c r="IGH20" s="210"/>
      <c r="IGI20" s="210"/>
      <c r="IGJ20" s="210"/>
      <c r="IGK20" s="210" t="s">
        <v>25</v>
      </c>
      <c r="IGL20" s="210"/>
      <c r="IGM20" s="210"/>
      <c r="IGN20" s="210"/>
      <c r="IGO20" s="210" t="s">
        <v>25</v>
      </c>
      <c r="IGP20" s="210"/>
      <c r="IGQ20" s="210"/>
      <c r="IGR20" s="210"/>
      <c r="IGS20" s="210" t="s">
        <v>25</v>
      </c>
      <c r="IGT20" s="210"/>
      <c r="IGU20" s="210"/>
      <c r="IGV20" s="210"/>
      <c r="IGW20" s="210" t="s">
        <v>25</v>
      </c>
      <c r="IGX20" s="210"/>
      <c r="IGY20" s="210"/>
      <c r="IGZ20" s="210"/>
      <c r="IHA20" s="210" t="s">
        <v>25</v>
      </c>
      <c r="IHB20" s="210"/>
      <c r="IHC20" s="210"/>
      <c r="IHD20" s="210"/>
      <c r="IHE20" s="210" t="s">
        <v>25</v>
      </c>
      <c r="IHF20" s="210"/>
      <c r="IHG20" s="210"/>
      <c r="IHH20" s="210"/>
      <c r="IHI20" s="210" t="s">
        <v>25</v>
      </c>
      <c r="IHJ20" s="210"/>
      <c r="IHK20" s="210"/>
      <c r="IHL20" s="210"/>
      <c r="IHM20" s="210" t="s">
        <v>25</v>
      </c>
      <c r="IHN20" s="210"/>
      <c r="IHO20" s="210"/>
      <c r="IHP20" s="210"/>
      <c r="IHQ20" s="210" t="s">
        <v>25</v>
      </c>
      <c r="IHR20" s="210"/>
      <c r="IHS20" s="210"/>
      <c r="IHT20" s="210"/>
      <c r="IHU20" s="210" t="s">
        <v>25</v>
      </c>
      <c r="IHV20" s="210"/>
      <c r="IHW20" s="210"/>
      <c r="IHX20" s="210"/>
      <c r="IHY20" s="210" t="s">
        <v>25</v>
      </c>
      <c r="IHZ20" s="210"/>
      <c r="IIA20" s="210"/>
      <c r="IIB20" s="210"/>
      <c r="IIC20" s="210" t="s">
        <v>25</v>
      </c>
      <c r="IID20" s="210"/>
      <c r="IIE20" s="210"/>
      <c r="IIF20" s="210"/>
      <c r="IIG20" s="210" t="s">
        <v>25</v>
      </c>
      <c r="IIH20" s="210"/>
      <c r="III20" s="210"/>
      <c r="IIJ20" s="210"/>
      <c r="IIK20" s="210" t="s">
        <v>25</v>
      </c>
      <c r="IIL20" s="210"/>
      <c r="IIM20" s="210"/>
      <c r="IIN20" s="210"/>
      <c r="IIO20" s="210" t="s">
        <v>25</v>
      </c>
      <c r="IIP20" s="210"/>
      <c r="IIQ20" s="210"/>
      <c r="IIR20" s="210"/>
      <c r="IIS20" s="210" t="s">
        <v>25</v>
      </c>
      <c r="IIT20" s="210"/>
      <c r="IIU20" s="210"/>
      <c r="IIV20" s="210"/>
      <c r="IIW20" s="210" t="s">
        <v>25</v>
      </c>
      <c r="IIX20" s="210"/>
      <c r="IIY20" s="210"/>
      <c r="IIZ20" s="210"/>
      <c r="IJA20" s="210" t="s">
        <v>25</v>
      </c>
      <c r="IJB20" s="210"/>
      <c r="IJC20" s="210"/>
      <c r="IJD20" s="210"/>
      <c r="IJE20" s="210" t="s">
        <v>25</v>
      </c>
      <c r="IJF20" s="210"/>
      <c r="IJG20" s="210"/>
      <c r="IJH20" s="210"/>
      <c r="IJI20" s="210" t="s">
        <v>25</v>
      </c>
      <c r="IJJ20" s="210"/>
      <c r="IJK20" s="210"/>
      <c r="IJL20" s="210"/>
      <c r="IJM20" s="210" t="s">
        <v>25</v>
      </c>
      <c r="IJN20" s="210"/>
      <c r="IJO20" s="210"/>
      <c r="IJP20" s="210"/>
      <c r="IJQ20" s="210" t="s">
        <v>25</v>
      </c>
      <c r="IJR20" s="210"/>
      <c r="IJS20" s="210"/>
      <c r="IJT20" s="210"/>
      <c r="IJU20" s="210" t="s">
        <v>25</v>
      </c>
      <c r="IJV20" s="210"/>
      <c r="IJW20" s="210"/>
      <c r="IJX20" s="210"/>
      <c r="IJY20" s="210" t="s">
        <v>25</v>
      </c>
      <c r="IJZ20" s="210"/>
      <c r="IKA20" s="210"/>
      <c r="IKB20" s="210"/>
      <c r="IKC20" s="210" t="s">
        <v>25</v>
      </c>
      <c r="IKD20" s="210"/>
      <c r="IKE20" s="210"/>
      <c r="IKF20" s="210"/>
      <c r="IKG20" s="210" t="s">
        <v>25</v>
      </c>
      <c r="IKH20" s="210"/>
      <c r="IKI20" s="210"/>
      <c r="IKJ20" s="210"/>
      <c r="IKK20" s="210" t="s">
        <v>25</v>
      </c>
      <c r="IKL20" s="210"/>
      <c r="IKM20" s="210"/>
      <c r="IKN20" s="210"/>
      <c r="IKO20" s="210" t="s">
        <v>25</v>
      </c>
      <c r="IKP20" s="210"/>
      <c r="IKQ20" s="210"/>
      <c r="IKR20" s="210"/>
      <c r="IKS20" s="210" t="s">
        <v>25</v>
      </c>
      <c r="IKT20" s="210"/>
      <c r="IKU20" s="210"/>
      <c r="IKV20" s="210"/>
      <c r="IKW20" s="210" t="s">
        <v>25</v>
      </c>
      <c r="IKX20" s="210"/>
      <c r="IKY20" s="210"/>
      <c r="IKZ20" s="210"/>
      <c r="ILA20" s="210" t="s">
        <v>25</v>
      </c>
      <c r="ILB20" s="210"/>
      <c r="ILC20" s="210"/>
      <c r="ILD20" s="210"/>
      <c r="ILE20" s="210" t="s">
        <v>25</v>
      </c>
      <c r="ILF20" s="210"/>
      <c r="ILG20" s="210"/>
      <c r="ILH20" s="210"/>
      <c r="ILI20" s="210" t="s">
        <v>25</v>
      </c>
      <c r="ILJ20" s="210"/>
      <c r="ILK20" s="210"/>
      <c r="ILL20" s="210"/>
      <c r="ILM20" s="210" t="s">
        <v>25</v>
      </c>
      <c r="ILN20" s="210"/>
      <c r="ILO20" s="210"/>
      <c r="ILP20" s="210"/>
      <c r="ILQ20" s="210" t="s">
        <v>25</v>
      </c>
      <c r="ILR20" s="210"/>
      <c r="ILS20" s="210"/>
      <c r="ILT20" s="210"/>
      <c r="ILU20" s="210" t="s">
        <v>25</v>
      </c>
      <c r="ILV20" s="210"/>
      <c r="ILW20" s="210"/>
      <c r="ILX20" s="210"/>
      <c r="ILY20" s="210" t="s">
        <v>25</v>
      </c>
      <c r="ILZ20" s="210"/>
      <c r="IMA20" s="210"/>
      <c r="IMB20" s="210"/>
      <c r="IMC20" s="210" t="s">
        <v>25</v>
      </c>
      <c r="IMD20" s="210"/>
      <c r="IME20" s="210"/>
      <c r="IMF20" s="210"/>
      <c r="IMG20" s="210" t="s">
        <v>25</v>
      </c>
      <c r="IMH20" s="210"/>
      <c r="IMI20" s="210"/>
      <c r="IMJ20" s="210"/>
      <c r="IMK20" s="210" t="s">
        <v>25</v>
      </c>
      <c r="IML20" s="210"/>
      <c r="IMM20" s="210"/>
      <c r="IMN20" s="210"/>
      <c r="IMO20" s="210" t="s">
        <v>25</v>
      </c>
      <c r="IMP20" s="210"/>
      <c r="IMQ20" s="210"/>
      <c r="IMR20" s="210"/>
      <c r="IMS20" s="210" t="s">
        <v>25</v>
      </c>
      <c r="IMT20" s="210"/>
      <c r="IMU20" s="210"/>
      <c r="IMV20" s="210"/>
      <c r="IMW20" s="210" t="s">
        <v>25</v>
      </c>
      <c r="IMX20" s="210"/>
      <c r="IMY20" s="210"/>
      <c r="IMZ20" s="210"/>
      <c r="INA20" s="210" t="s">
        <v>25</v>
      </c>
      <c r="INB20" s="210"/>
      <c r="INC20" s="210"/>
      <c r="IND20" s="210"/>
      <c r="INE20" s="210" t="s">
        <v>25</v>
      </c>
      <c r="INF20" s="210"/>
      <c r="ING20" s="210"/>
      <c r="INH20" s="210"/>
      <c r="INI20" s="210" t="s">
        <v>25</v>
      </c>
      <c r="INJ20" s="210"/>
      <c r="INK20" s="210"/>
      <c r="INL20" s="210"/>
      <c r="INM20" s="210" t="s">
        <v>25</v>
      </c>
      <c r="INN20" s="210"/>
      <c r="INO20" s="210"/>
      <c r="INP20" s="210"/>
      <c r="INQ20" s="210" t="s">
        <v>25</v>
      </c>
      <c r="INR20" s="210"/>
      <c r="INS20" s="210"/>
      <c r="INT20" s="210"/>
      <c r="INU20" s="210" t="s">
        <v>25</v>
      </c>
      <c r="INV20" s="210"/>
      <c r="INW20" s="210"/>
      <c r="INX20" s="210"/>
      <c r="INY20" s="210" t="s">
        <v>25</v>
      </c>
      <c r="INZ20" s="210"/>
      <c r="IOA20" s="210"/>
      <c r="IOB20" s="210"/>
      <c r="IOC20" s="210" t="s">
        <v>25</v>
      </c>
      <c r="IOD20" s="210"/>
      <c r="IOE20" s="210"/>
      <c r="IOF20" s="210"/>
      <c r="IOG20" s="210" t="s">
        <v>25</v>
      </c>
      <c r="IOH20" s="210"/>
      <c r="IOI20" s="210"/>
      <c r="IOJ20" s="210"/>
      <c r="IOK20" s="210" t="s">
        <v>25</v>
      </c>
      <c r="IOL20" s="210"/>
      <c r="IOM20" s="210"/>
      <c r="ION20" s="210"/>
      <c r="IOO20" s="210" t="s">
        <v>25</v>
      </c>
      <c r="IOP20" s="210"/>
      <c r="IOQ20" s="210"/>
      <c r="IOR20" s="210"/>
      <c r="IOS20" s="210" t="s">
        <v>25</v>
      </c>
      <c r="IOT20" s="210"/>
      <c r="IOU20" s="210"/>
      <c r="IOV20" s="210"/>
      <c r="IOW20" s="210" t="s">
        <v>25</v>
      </c>
      <c r="IOX20" s="210"/>
      <c r="IOY20" s="210"/>
      <c r="IOZ20" s="210"/>
      <c r="IPA20" s="210" t="s">
        <v>25</v>
      </c>
      <c r="IPB20" s="210"/>
      <c r="IPC20" s="210"/>
      <c r="IPD20" s="210"/>
      <c r="IPE20" s="210" t="s">
        <v>25</v>
      </c>
      <c r="IPF20" s="210"/>
      <c r="IPG20" s="210"/>
      <c r="IPH20" s="210"/>
      <c r="IPI20" s="210" t="s">
        <v>25</v>
      </c>
      <c r="IPJ20" s="210"/>
      <c r="IPK20" s="210"/>
      <c r="IPL20" s="210"/>
      <c r="IPM20" s="210" t="s">
        <v>25</v>
      </c>
      <c r="IPN20" s="210"/>
      <c r="IPO20" s="210"/>
      <c r="IPP20" s="210"/>
      <c r="IPQ20" s="210" t="s">
        <v>25</v>
      </c>
      <c r="IPR20" s="210"/>
      <c r="IPS20" s="210"/>
      <c r="IPT20" s="210"/>
      <c r="IPU20" s="210" t="s">
        <v>25</v>
      </c>
      <c r="IPV20" s="210"/>
      <c r="IPW20" s="210"/>
      <c r="IPX20" s="210"/>
      <c r="IPY20" s="210" t="s">
        <v>25</v>
      </c>
      <c r="IPZ20" s="210"/>
      <c r="IQA20" s="210"/>
      <c r="IQB20" s="210"/>
      <c r="IQC20" s="210" t="s">
        <v>25</v>
      </c>
      <c r="IQD20" s="210"/>
      <c r="IQE20" s="210"/>
      <c r="IQF20" s="210"/>
      <c r="IQG20" s="210" t="s">
        <v>25</v>
      </c>
      <c r="IQH20" s="210"/>
      <c r="IQI20" s="210"/>
      <c r="IQJ20" s="210"/>
      <c r="IQK20" s="210" t="s">
        <v>25</v>
      </c>
      <c r="IQL20" s="210"/>
      <c r="IQM20" s="210"/>
      <c r="IQN20" s="210"/>
      <c r="IQO20" s="210" t="s">
        <v>25</v>
      </c>
      <c r="IQP20" s="210"/>
      <c r="IQQ20" s="210"/>
      <c r="IQR20" s="210"/>
      <c r="IQS20" s="210" t="s">
        <v>25</v>
      </c>
      <c r="IQT20" s="210"/>
      <c r="IQU20" s="210"/>
      <c r="IQV20" s="210"/>
      <c r="IQW20" s="210" t="s">
        <v>25</v>
      </c>
      <c r="IQX20" s="210"/>
      <c r="IQY20" s="210"/>
      <c r="IQZ20" s="210"/>
      <c r="IRA20" s="210" t="s">
        <v>25</v>
      </c>
      <c r="IRB20" s="210"/>
      <c r="IRC20" s="210"/>
      <c r="IRD20" s="210"/>
      <c r="IRE20" s="210" t="s">
        <v>25</v>
      </c>
      <c r="IRF20" s="210"/>
      <c r="IRG20" s="210"/>
      <c r="IRH20" s="210"/>
      <c r="IRI20" s="210" t="s">
        <v>25</v>
      </c>
      <c r="IRJ20" s="210"/>
      <c r="IRK20" s="210"/>
      <c r="IRL20" s="210"/>
      <c r="IRM20" s="210" t="s">
        <v>25</v>
      </c>
      <c r="IRN20" s="210"/>
      <c r="IRO20" s="210"/>
      <c r="IRP20" s="210"/>
      <c r="IRQ20" s="210" t="s">
        <v>25</v>
      </c>
      <c r="IRR20" s="210"/>
      <c r="IRS20" s="210"/>
      <c r="IRT20" s="210"/>
      <c r="IRU20" s="210" t="s">
        <v>25</v>
      </c>
      <c r="IRV20" s="210"/>
      <c r="IRW20" s="210"/>
      <c r="IRX20" s="210"/>
      <c r="IRY20" s="210" t="s">
        <v>25</v>
      </c>
      <c r="IRZ20" s="210"/>
      <c r="ISA20" s="210"/>
      <c r="ISB20" s="210"/>
      <c r="ISC20" s="210" t="s">
        <v>25</v>
      </c>
      <c r="ISD20" s="210"/>
      <c r="ISE20" s="210"/>
      <c r="ISF20" s="210"/>
      <c r="ISG20" s="210" t="s">
        <v>25</v>
      </c>
      <c r="ISH20" s="210"/>
      <c r="ISI20" s="210"/>
      <c r="ISJ20" s="210"/>
      <c r="ISK20" s="210" t="s">
        <v>25</v>
      </c>
      <c r="ISL20" s="210"/>
      <c r="ISM20" s="210"/>
      <c r="ISN20" s="210"/>
      <c r="ISO20" s="210" t="s">
        <v>25</v>
      </c>
      <c r="ISP20" s="210"/>
      <c r="ISQ20" s="210"/>
      <c r="ISR20" s="210"/>
      <c r="ISS20" s="210" t="s">
        <v>25</v>
      </c>
      <c r="IST20" s="210"/>
      <c r="ISU20" s="210"/>
      <c r="ISV20" s="210"/>
      <c r="ISW20" s="210" t="s">
        <v>25</v>
      </c>
      <c r="ISX20" s="210"/>
      <c r="ISY20" s="210"/>
      <c r="ISZ20" s="210"/>
      <c r="ITA20" s="210" t="s">
        <v>25</v>
      </c>
      <c r="ITB20" s="210"/>
      <c r="ITC20" s="210"/>
      <c r="ITD20" s="210"/>
      <c r="ITE20" s="210" t="s">
        <v>25</v>
      </c>
      <c r="ITF20" s="210"/>
      <c r="ITG20" s="210"/>
      <c r="ITH20" s="210"/>
      <c r="ITI20" s="210" t="s">
        <v>25</v>
      </c>
      <c r="ITJ20" s="210"/>
      <c r="ITK20" s="210"/>
      <c r="ITL20" s="210"/>
      <c r="ITM20" s="210" t="s">
        <v>25</v>
      </c>
      <c r="ITN20" s="210"/>
      <c r="ITO20" s="210"/>
      <c r="ITP20" s="210"/>
      <c r="ITQ20" s="210" t="s">
        <v>25</v>
      </c>
      <c r="ITR20" s="210"/>
      <c r="ITS20" s="210"/>
      <c r="ITT20" s="210"/>
      <c r="ITU20" s="210" t="s">
        <v>25</v>
      </c>
      <c r="ITV20" s="210"/>
      <c r="ITW20" s="210"/>
      <c r="ITX20" s="210"/>
      <c r="ITY20" s="210" t="s">
        <v>25</v>
      </c>
      <c r="ITZ20" s="210"/>
      <c r="IUA20" s="210"/>
      <c r="IUB20" s="210"/>
      <c r="IUC20" s="210" t="s">
        <v>25</v>
      </c>
      <c r="IUD20" s="210"/>
      <c r="IUE20" s="210"/>
      <c r="IUF20" s="210"/>
      <c r="IUG20" s="210" t="s">
        <v>25</v>
      </c>
      <c r="IUH20" s="210"/>
      <c r="IUI20" s="210"/>
      <c r="IUJ20" s="210"/>
      <c r="IUK20" s="210" t="s">
        <v>25</v>
      </c>
      <c r="IUL20" s="210"/>
      <c r="IUM20" s="210"/>
      <c r="IUN20" s="210"/>
      <c r="IUO20" s="210" t="s">
        <v>25</v>
      </c>
      <c r="IUP20" s="210"/>
      <c r="IUQ20" s="210"/>
      <c r="IUR20" s="210"/>
      <c r="IUS20" s="210" t="s">
        <v>25</v>
      </c>
      <c r="IUT20" s="210"/>
      <c r="IUU20" s="210"/>
      <c r="IUV20" s="210"/>
      <c r="IUW20" s="210" t="s">
        <v>25</v>
      </c>
      <c r="IUX20" s="210"/>
      <c r="IUY20" s="210"/>
      <c r="IUZ20" s="210"/>
      <c r="IVA20" s="210" t="s">
        <v>25</v>
      </c>
      <c r="IVB20" s="210"/>
      <c r="IVC20" s="210"/>
      <c r="IVD20" s="210"/>
      <c r="IVE20" s="210" t="s">
        <v>25</v>
      </c>
      <c r="IVF20" s="210"/>
      <c r="IVG20" s="210"/>
      <c r="IVH20" s="210"/>
      <c r="IVI20" s="210" t="s">
        <v>25</v>
      </c>
      <c r="IVJ20" s="210"/>
      <c r="IVK20" s="210"/>
      <c r="IVL20" s="210"/>
      <c r="IVM20" s="210" t="s">
        <v>25</v>
      </c>
      <c r="IVN20" s="210"/>
      <c r="IVO20" s="210"/>
      <c r="IVP20" s="210"/>
      <c r="IVQ20" s="210" t="s">
        <v>25</v>
      </c>
      <c r="IVR20" s="210"/>
      <c r="IVS20" s="210"/>
      <c r="IVT20" s="210"/>
      <c r="IVU20" s="210" t="s">
        <v>25</v>
      </c>
      <c r="IVV20" s="210"/>
      <c r="IVW20" s="210"/>
      <c r="IVX20" s="210"/>
      <c r="IVY20" s="210" t="s">
        <v>25</v>
      </c>
      <c r="IVZ20" s="210"/>
      <c r="IWA20" s="210"/>
      <c r="IWB20" s="210"/>
      <c r="IWC20" s="210" t="s">
        <v>25</v>
      </c>
      <c r="IWD20" s="210"/>
      <c r="IWE20" s="210"/>
      <c r="IWF20" s="210"/>
      <c r="IWG20" s="210" t="s">
        <v>25</v>
      </c>
      <c r="IWH20" s="210"/>
      <c r="IWI20" s="210"/>
      <c r="IWJ20" s="210"/>
      <c r="IWK20" s="210" t="s">
        <v>25</v>
      </c>
      <c r="IWL20" s="210"/>
      <c r="IWM20" s="210"/>
      <c r="IWN20" s="210"/>
      <c r="IWO20" s="210" t="s">
        <v>25</v>
      </c>
      <c r="IWP20" s="210"/>
      <c r="IWQ20" s="210"/>
      <c r="IWR20" s="210"/>
      <c r="IWS20" s="210" t="s">
        <v>25</v>
      </c>
      <c r="IWT20" s="210"/>
      <c r="IWU20" s="210"/>
      <c r="IWV20" s="210"/>
      <c r="IWW20" s="210" t="s">
        <v>25</v>
      </c>
      <c r="IWX20" s="210"/>
      <c r="IWY20" s="210"/>
      <c r="IWZ20" s="210"/>
      <c r="IXA20" s="210" t="s">
        <v>25</v>
      </c>
      <c r="IXB20" s="210"/>
      <c r="IXC20" s="210"/>
      <c r="IXD20" s="210"/>
      <c r="IXE20" s="210" t="s">
        <v>25</v>
      </c>
      <c r="IXF20" s="210"/>
      <c r="IXG20" s="210"/>
      <c r="IXH20" s="210"/>
      <c r="IXI20" s="210" t="s">
        <v>25</v>
      </c>
      <c r="IXJ20" s="210"/>
      <c r="IXK20" s="210"/>
      <c r="IXL20" s="210"/>
      <c r="IXM20" s="210" t="s">
        <v>25</v>
      </c>
      <c r="IXN20" s="210"/>
      <c r="IXO20" s="210"/>
      <c r="IXP20" s="210"/>
      <c r="IXQ20" s="210" t="s">
        <v>25</v>
      </c>
      <c r="IXR20" s="210"/>
      <c r="IXS20" s="210"/>
      <c r="IXT20" s="210"/>
      <c r="IXU20" s="210" t="s">
        <v>25</v>
      </c>
      <c r="IXV20" s="210"/>
      <c r="IXW20" s="210"/>
      <c r="IXX20" s="210"/>
      <c r="IXY20" s="210" t="s">
        <v>25</v>
      </c>
      <c r="IXZ20" s="210"/>
      <c r="IYA20" s="210"/>
      <c r="IYB20" s="210"/>
      <c r="IYC20" s="210" t="s">
        <v>25</v>
      </c>
      <c r="IYD20" s="210"/>
      <c r="IYE20" s="210"/>
      <c r="IYF20" s="210"/>
      <c r="IYG20" s="210" t="s">
        <v>25</v>
      </c>
      <c r="IYH20" s="210"/>
      <c r="IYI20" s="210"/>
      <c r="IYJ20" s="210"/>
      <c r="IYK20" s="210" t="s">
        <v>25</v>
      </c>
      <c r="IYL20" s="210"/>
      <c r="IYM20" s="210"/>
      <c r="IYN20" s="210"/>
      <c r="IYO20" s="210" t="s">
        <v>25</v>
      </c>
      <c r="IYP20" s="210"/>
      <c r="IYQ20" s="210"/>
      <c r="IYR20" s="210"/>
      <c r="IYS20" s="210" t="s">
        <v>25</v>
      </c>
      <c r="IYT20" s="210"/>
      <c r="IYU20" s="210"/>
      <c r="IYV20" s="210"/>
      <c r="IYW20" s="210" t="s">
        <v>25</v>
      </c>
      <c r="IYX20" s="210"/>
      <c r="IYY20" s="210"/>
      <c r="IYZ20" s="210"/>
      <c r="IZA20" s="210" t="s">
        <v>25</v>
      </c>
      <c r="IZB20" s="210"/>
      <c r="IZC20" s="210"/>
      <c r="IZD20" s="210"/>
      <c r="IZE20" s="210" t="s">
        <v>25</v>
      </c>
      <c r="IZF20" s="210"/>
      <c r="IZG20" s="210"/>
      <c r="IZH20" s="210"/>
      <c r="IZI20" s="210" t="s">
        <v>25</v>
      </c>
      <c r="IZJ20" s="210"/>
      <c r="IZK20" s="210"/>
      <c r="IZL20" s="210"/>
      <c r="IZM20" s="210" t="s">
        <v>25</v>
      </c>
      <c r="IZN20" s="210"/>
      <c r="IZO20" s="210"/>
      <c r="IZP20" s="210"/>
      <c r="IZQ20" s="210" t="s">
        <v>25</v>
      </c>
      <c r="IZR20" s="210"/>
      <c r="IZS20" s="210"/>
      <c r="IZT20" s="210"/>
      <c r="IZU20" s="210" t="s">
        <v>25</v>
      </c>
      <c r="IZV20" s="210"/>
      <c r="IZW20" s="210"/>
      <c r="IZX20" s="210"/>
      <c r="IZY20" s="210" t="s">
        <v>25</v>
      </c>
      <c r="IZZ20" s="210"/>
      <c r="JAA20" s="210"/>
      <c r="JAB20" s="210"/>
      <c r="JAC20" s="210" t="s">
        <v>25</v>
      </c>
      <c r="JAD20" s="210"/>
      <c r="JAE20" s="210"/>
      <c r="JAF20" s="210"/>
      <c r="JAG20" s="210" t="s">
        <v>25</v>
      </c>
      <c r="JAH20" s="210"/>
      <c r="JAI20" s="210"/>
      <c r="JAJ20" s="210"/>
      <c r="JAK20" s="210" t="s">
        <v>25</v>
      </c>
      <c r="JAL20" s="210"/>
      <c r="JAM20" s="210"/>
      <c r="JAN20" s="210"/>
      <c r="JAO20" s="210" t="s">
        <v>25</v>
      </c>
      <c r="JAP20" s="210"/>
      <c r="JAQ20" s="210"/>
      <c r="JAR20" s="210"/>
      <c r="JAS20" s="210" t="s">
        <v>25</v>
      </c>
      <c r="JAT20" s="210"/>
      <c r="JAU20" s="210"/>
      <c r="JAV20" s="210"/>
      <c r="JAW20" s="210" t="s">
        <v>25</v>
      </c>
      <c r="JAX20" s="210"/>
      <c r="JAY20" s="210"/>
      <c r="JAZ20" s="210"/>
      <c r="JBA20" s="210" t="s">
        <v>25</v>
      </c>
      <c r="JBB20" s="210"/>
      <c r="JBC20" s="210"/>
      <c r="JBD20" s="210"/>
      <c r="JBE20" s="210" t="s">
        <v>25</v>
      </c>
      <c r="JBF20" s="210"/>
      <c r="JBG20" s="210"/>
      <c r="JBH20" s="210"/>
      <c r="JBI20" s="210" t="s">
        <v>25</v>
      </c>
      <c r="JBJ20" s="210"/>
      <c r="JBK20" s="210"/>
      <c r="JBL20" s="210"/>
      <c r="JBM20" s="210" t="s">
        <v>25</v>
      </c>
      <c r="JBN20" s="210"/>
      <c r="JBO20" s="210"/>
      <c r="JBP20" s="210"/>
      <c r="JBQ20" s="210" t="s">
        <v>25</v>
      </c>
      <c r="JBR20" s="210"/>
      <c r="JBS20" s="210"/>
      <c r="JBT20" s="210"/>
      <c r="JBU20" s="210" t="s">
        <v>25</v>
      </c>
      <c r="JBV20" s="210"/>
      <c r="JBW20" s="210"/>
      <c r="JBX20" s="210"/>
      <c r="JBY20" s="210" t="s">
        <v>25</v>
      </c>
      <c r="JBZ20" s="210"/>
      <c r="JCA20" s="210"/>
      <c r="JCB20" s="210"/>
      <c r="JCC20" s="210" t="s">
        <v>25</v>
      </c>
      <c r="JCD20" s="210"/>
      <c r="JCE20" s="210"/>
      <c r="JCF20" s="210"/>
      <c r="JCG20" s="210" t="s">
        <v>25</v>
      </c>
      <c r="JCH20" s="210"/>
      <c r="JCI20" s="210"/>
      <c r="JCJ20" s="210"/>
      <c r="JCK20" s="210" t="s">
        <v>25</v>
      </c>
      <c r="JCL20" s="210"/>
      <c r="JCM20" s="210"/>
      <c r="JCN20" s="210"/>
      <c r="JCO20" s="210" t="s">
        <v>25</v>
      </c>
      <c r="JCP20" s="210"/>
      <c r="JCQ20" s="210"/>
      <c r="JCR20" s="210"/>
      <c r="JCS20" s="210" t="s">
        <v>25</v>
      </c>
      <c r="JCT20" s="210"/>
      <c r="JCU20" s="210"/>
      <c r="JCV20" s="210"/>
      <c r="JCW20" s="210" t="s">
        <v>25</v>
      </c>
      <c r="JCX20" s="210"/>
      <c r="JCY20" s="210"/>
      <c r="JCZ20" s="210"/>
      <c r="JDA20" s="210" t="s">
        <v>25</v>
      </c>
      <c r="JDB20" s="210"/>
      <c r="JDC20" s="210"/>
      <c r="JDD20" s="210"/>
      <c r="JDE20" s="210" t="s">
        <v>25</v>
      </c>
      <c r="JDF20" s="210"/>
      <c r="JDG20" s="210"/>
      <c r="JDH20" s="210"/>
      <c r="JDI20" s="210" t="s">
        <v>25</v>
      </c>
      <c r="JDJ20" s="210"/>
      <c r="JDK20" s="210"/>
      <c r="JDL20" s="210"/>
      <c r="JDM20" s="210" t="s">
        <v>25</v>
      </c>
      <c r="JDN20" s="210"/>
      <c r="JDO20" s="210"/>
      <c r="JDP20" s="210"/>
      <c r="JDQ20" s="210" t="s">
        <v>25</v>
      </c>
      <c r="JDR20" s="210"/>
      <c r="JDS20" s="210"/>
      <c r="JDT20" s="210"/>
      <c r="JDU20" s="210" t="s">
        <v>25</v>
      </c>
      <c r="JDV20" s="210"/>
      <c r="JDW20" s="210"/>
      <c r="JDX20" s="210"/>
      <c r="JDY20" s="210" t="s">
        <v>25</v>
      </c>
      <c r="JDZ20" s="210"/>
      <c r="JEA20" s="210"/>
      <c r="JEB20" s="210"/>
      <c r="JEC20" s="210" t="s">
        <v>25</v>
      </c>
      <c r="JED20" s="210"/>
      <c r="JEE20" s="210"/>
      <c r="JEF20" s="210"/>
      <c r="JEG20" s="210" t="s">
        <v>25</v>
      </c>
      <c r="JEH20" s="210"/>
      <c r="JEI20" s="210"/>
      <c r="JEJ20" s="210"/>
      <c r="JEK20" s="210" t="s">
        <v>25</v>
      </c>
      <c r="JEL20" s="210"/>
      <c r="JEM20" s="210"/>
      <c r="JEN20" s="210"/>
      <c r="JEO20" s="210" t="s">
        <v>25</v>
      </c>
      <c r="JEP20" s="210"/>
      <c r="JEQ20" s="210"/>
      <c r="JER20" s="210"/>
      <c r="JES20" s="210" t="s">
        <v>25</v>
      </c>
      <c r="JET20" s="210"/>
      <c r="JEU20" s="210"/>
      <c r="JEV20" s="210"/>
      <c r="JEW20" s="210" t="s">
        <v>25</v>
      </c>
      <c r="JEX20" s="210"/>
      <c r="JEY20" s="210"/>
      <c r="JEZ20" s="210"/>
      <c r="JFA20" s="210" t="s">
        <v>25</v>
      </c>
      <c r="JFB20" s="210"/>
      <c r="JFC20" s="210"/>
      <c r="JFD20" s="210"/>
      <c r="JFE20" s="210" t="s">
        <v>25</v>
      </c>
      <c r="JFF20" s="210"/>
      <c r="JFG20" s="210"/>
      <c r="JFH20" s="210"/>
      <c r="JFI20" s="210" t="s">
        <v>25</v>
      </c>
      <c r="JFJ20" s="210"/>
      <c r="JFK20" s="210"/>
      <c r="JFL20" s="210"/>
      <c r="JFM20" s="210" t="s">
        <v>25</v>
      </c>
      <c r="JFN20" s="210"/>
      <c r="JFO20" s="210"/>
      <c r="JFP20" s="210"/>
      <c r="JFQ20" s="210" t="s">
        <v>25</v>
      </c>
      <c r="JFR20" s="210"/>
      <c r="JFS20" s="210"/>
      <c r="JFT20" s="210"/>
      <c r="JFU20" s="210" t="s">
        <v>25</v>
      </c>
      <c r="JFV20" s="210"/>
      <c r="JFW20" s="210"/>
      <c r="JFX20" s="210"/>
      <c r="JFY20" s="210" t="s">
        <v>25</v>
      </c>
      <c r="JFZ20" s="210"/>
      <c r="JGA20" s="210"/>
      <c r="JGB20" s="210"/>
      <c r="JGC20" s="210" t="s">
        <v>25</v>
      </c>
      <c r="JGD20" s="210"/>
      <c r="JGE20" s="210"/>
      <c r="JGF20" s="210"/>
      <c r="JGG20" s="210" t="s">
        <v>25</v>
      </c>
      <c r="JGH20" s="210"/>
      <c r="JGI20" s="210"/>
      <c r="JGJ20" s="210"/>
      <c r="JGK20" s="210" t="s">
        <v>25</v>
      </c>
      <c r="JGL20" s="210"/>
      <c r="JGM20" s="210"/>
      <c r="JGN20" s="210"/>
      <c r="JGO20" s="210" t="s">
        <v>25</v>
      </c>
      <c r="JGP20" s="210"/>
      <c r="JGQ20" s="210"/>
      <c r="JGR20" s="210"/>
      <c r="JGS20" s="210" t="s">
        <v>25</v>
      </c>
      <c r="JGT20" s="210"/>
      <c r="JGU20" s="210"/>
      <c r="JGV20" s="210"/>
      <c r="JGW20" s="210" t="s">
        <v>25</v>
      </c>
      <c r="JGX20" s="210"/>
      <c r="JGY20" s="210"/>
      <c r="JGZ20" s="210"/>
      <c r="JHA20" s="210" t="s">
        <v>25</v>
      </c>
      <c r="JHB20" s="210"/>
      <c r="JHC20" s="210"/>
      <c r="JHD20" s="210"/>
      <c r="JHE20" s="210" t="s">
        <v>25</v>
      </c>
      <c r="JHF20" s="210"/>
      <c r="JHG20" s="210"/>
      <c r="JHH20" s="210"/>
      <c r="JHI20" s="210" t="s">
        <v>25</v>
      </c>
      <c r="JHJ20" s="210"/>
      <c r="JHK20" s="210"/>
      <c r="JHL20" s="210"/>
      <c r="JHM20" s="210" t="s">
        <v>25</v>
      </c>
      <c r="JHN20" s="210"/>
      <c r="JHO20" s="210"/>
      <c r="JHP20" s="210"/>
      <c r="JHQ20" s="210" t="s">
        <v>25</v>
      </c>
      <c r="JHR20" s="210"/>
      <c r="JHS20" s="210"/>
      <c r="JHT20" s="210"/>
      <c r="JHU20" s="210" t="s">
        <v>25</v>
      </c>
      <c r="JHV20" s="210"/>
      <c r="JHW20" s="210"/>
      <c r="JHX20" s="210"/>
      <c r="JHY20" s="210" t="s">
        <v>25</v>
      </c>
      <c r="JHZ20" s="210"/>
      <c r="JIA20" s="210"/>
      <c r="JIB20" s="210"/>
      <c r="JIC20" s="210" t="s">
        <v>25</v>
      </c>
      <c r="JID20" s="210"/>
      <c r="JIE20" s="210"/>
      <c r="JIF20" s="210"/>
      <c r="JIG20" s="210" t="s">
        <v>25</v>
      </c>
      <c r="JIH20" s="210"/>
      <c r="JII20" s="210"/>
      <c r="JIJ20" s="210"/>
      <c r="JIK20" s="210" t="s">
        <v>25</v>
      </c>
      <c r="JIL20" s="210"/>
      <c r="JIM20" s="210"/>
      <c r="JIN20" s="210"/>
      <c r="JIO20" s="210" t="s">
        <v>25</v>
      </c>
      <c r="JIP20" s="210"/>
      <c r="JIQ20" s="210"/>
      <c r="JIR20" s="210"/>
      <c r="JIS20" s="210" t="s">
        <v>25</v>
      </c>
      <c r="JIT20" s="210"/>
      <c r="JIU20" s="210"/>
      <c r="JIV20" s="210"/>
      <c r="JIW20" s="210" t="s">
        <v>25</v>
      </c>
      <c r="JIX20" s="210"/>
      <c r="JIY20" s="210"/>
      <c r="JIZ20" s="210"/>
      <c r="JJA20" s="210" t="s">
        <v>25</v>
      </c>
      <c r="JJB20" s="210"/>
      <c r="JJC20" s="210"/>
      <c r="JJD20" s="210"/>
      <c r="JJE20" s="210" t="s">
        <v>25</v>
      </c>
      <c r="JJF20" s="210"/>
      <c r="JJG20" s="210"/>
      <c r="JJH20" s="210"/>
      <c r="JJI20" s="210" t="s">
        <v>25</v>
      </c>
      <c r="JJJ20" s="210"/>
      <c r="JJK20" s="210"/>
      <c r="JJL20" s="210"/>
      <c r="JJM20" s="210" t="s">
        <v>25</v>
      </c>
      <c r="JJN20" s="210"/>
      <c r="JJO20" s="210"/>
      <c r="JJP20" s="210"/>
      <c r="JJQ20" s="210" t="s">
        <v>25</v>
      </c>
      <c r="JJR20" s="210"/>
      <c r="JJS20" s="210"/>
      <c r="JJT20" s="210"/>
      <c r="JJU20" s="210" t="s">
        <v>25</v>
      </c>
      <c r="JJV20" s="210"/>
      <c r="JJW20" s="210"/>
      <c r="JJX20" s="210"/>
      <c r="JJY20" s="210" t="s">
        <v>25</v>
      </c>
      <c r="JJZ20" s="210"/>
      <c r="JKA20" s="210"/>
      <c r="JKB20" s="210"/>
      <c r="JKC20" s="210" t="s">
        <v>25</v>
      </c>
      <c r="JKD20" s="210"/>
      <c r="JKE20" s="210"/>
      <c r="JKF20" s="210"/>
      <c r="JKG20" s="210" t="s">
        <v>25</v>
      </c>
      <c r="JKH20" s="210"/>
      <c r="JKI20" s="210"/>
      <c r="JKJ20" s="210"/>
      <c r="JKK20" s="210" t="s">
        <v>25</v>
      </c>
      <c r="JKL20" s="210"/>
      <c r="JKM20" s="210"/>
      <c r="JKN20" s="210"/>
      <c r="JKO20" s="210" t="s">
        <v>25</v>
      </c>
      <c r="JKP20" s="210"/>
      <c r="JKQ20" s="210"/>
      <c r="JKR20" s="210"/>
      <c r="JKS20" s="210" t="s">
        <v>25</v>
      </c>
      <c r="JKT20" s="210"/>
      <c r="JKU20" s="210"/>
      <c r="JKV20" s="210"/>
      <c r="JKW20" s="210" t="s">
        <v>25</v>
      </c>
      <c r="JKX20" s="210"/>
      <c r="JKY20" s="210"/>
      <c r="JKZ20" s="210"/>
      <c r="JLA20" s="210" t="s">
        <v>25</v>
      </c>
      <c r="JLB20" s="210"/>
      <c r="JLC20" s="210"/>
      <c r="JLD20" s="210"/>
      <c r="JLE20" s="210" t="s">
        <v>25</v>
      </c>
      <c r="JLF20" s="210"/>
      <c r="JLG20" s="210"/>
      <c r="JLH20" s="210"/>
      <c r="JLI20" s="210" t="s">
        <v>25</v>
      </c>
      <c r="JLJ20" s="210"/>
      <c r="JLK20" s="210"/>
      <c r="JLL20" s="210"/>
      <c r="JLM20" s="210" t="s">
        <v>25</v>
      </c>
      <c r="JLN20" s="210"/>
      <c r="JLO20" s="210"/>
      <c r="JLP20" s="210"/>
      <c r="JLQ20" s="210" t="s">
        <v>25</v>
      </c>
      <c r="JLR20" s="210"/>
      <c r="JLS20" s="210"/>
      <c r="JLT20" s="210"/>
      <c r="JLU20" s="210" t="s">
        <v>25</v>
      </c>
      <c r="JLV20" s="210"/>
      <c r="JLW20" s="210"/>
      <c r="JLX20" s="210"/>
      <c r="JLY20" s="210" t="s">
        <v>25</v>
      </c>
      <c r="JLZ20" s="210"/>
      <c r="JMA20" s="210"/>
      <c r="JMB20" s="210"/>
      <c r="JMC20" s="210" t="s">
        <v>25</v>
      </c>
      <c r="JMD20" s="210"/>
      <c r="JME20" s="210"/>
      <c r="JMF20" s="210"/>
      <c r="JMG20" s="210" t="s">
        <v>25</v>
      </c>
      <c r="JMH20" s="210"/>
      <c r="JMI20" s="210"/>
      <c r="JMJ20" s="210"/>
      <c r="JMK20" s="210" t="s">
        <v>25</v>
      </c>
      <c r="JML20" s="210"/>
      <c r="JMM20" s="210"/>
      <c r="JMN20" s="210"/>
      <c r="JMO20" s="210" t="s">
        <v>25</v>
      </c>
      <c r="JMP20" s="210"/>
      <c r="JMQ20" s="210"/>
      <c r="JMR20" s="210"/>
      <c r="JMS20" s="210" t="s">
        <v>25</v>
      </c>
      <c r="JMT20" s="210"/>
      <c r="JMU20" s="210"/>
      <c r="JMV20" s="210"/>
      <c r="JMW20" s="210" t="s">
        <v>25</v>
      </c>
      <c r="JMX20" s="210"/>
      <c r="JMY20" s="210"/>
      <c r="JMZ20" s="210"/>
      <c r="JNA20" s="210" t="s">
        <v>25</v>
      </c>
      <c r="JNB20" s="210"/>
      <c r="JNC20" s="210"/>
      <c r="JND20" s="210"/>
      <c r="JNE20" s="210" t="s">
        <v>25</v>
      </c>
      <c r="JNF20" s="210"/>
      <c r="JNG20" s="210"/>
      <c r="JNH20" s="210"/>
      <c r="JNI20" s="210" t="s">
        <v>25</v>
      </c>
      <c r="JNJ20" s="210"/>
      <c r="JNK20" s="210"/>
      <c r="JNL20" s="210"/>
      <c r="JNM20" s="210" t="s">
        <v>25</v>
      </c>
      <c r="JNN20" s="210"/>
      <c r="JNO20" s="210"/>
      <c r="JNP20" s="210"/>
      <c r="JNQ20" s="210" t="s">
        <v>25</v>
      </c>
      <c r="JNR20" s="210"/>
      <c r="JNS20" s="210"/>
      <c r="JNT20" s="210"/>
      <c r="JNU20" s="210" t="s">
        <v>25</v>
      </c>
      <c r="JNV20" s="210"/>
      <c r="JNW20" s="210"/>
      <c r="JNX20" s="210"/>
      <c r="JNY20" s="210" t="s">
        <v>25</v>
      </c>
      <c r="JNZ20" s="210"/>
      <c r="JOA20" s="210"/>
      <c r="JOB20" s="210"/>
      <c r="JOC20" s="210" t="s">
        <v>25</v>
      </c>
      <c r="JOD20" s="210"/>
      <c r="JOE20" s="210"/>
      <c r="JOF20" s="210"/>
      <c r="JOG20" s="210" t="s">
        <v>25</v>
      </c>
      <c r="JOH20" s="210"/>
      <c r="JOI20" s="210"/>
      <c r="JOJ20" s="210"/>
      <c r="JOK20" s="210" t="s">
        <v>25</v>
      </c>
      <c r="JOL20" s="210"/>
      <c r="JOM20" s="210"/>
      <c r="JON20" s="210"/>
      <c r="JOO20" s="210" t="s">
        <v>25</v>
      </c>
      <c r="JOP20" s="210"/>
      <c r="JOQ20" s="210"/>
      <c r="JOR20" s="210"/>
      <c r="JOS20" s="210" t="s">
        <v>25</v>
      </c>
      <c r="JOT20" s="210"/>
      <c r="JOU20" s="210"/>
      <c r="JOV20" s="210"/>
      <c r="JOW20" s="210" t="s">
        <v>25</v>
      </c>
      <c r="JOX20" s="210"/>
      <c r="JOY20" s="210"/>
      <c r="JOZ20" s="210"/>
      <c r="JPA20" s="210" t="s">
        <v>25</v>
      </c>
      <c r="JPB20" s="210"/>
      <c r="JPC20" s="210"/>
      <c r="JPD20" s="210"/>
      <c r="JPE20" s="210" t="s">
        <v>25</v>
      </c>
      <c r="JPF20" s="210"/>
      <c r="JPG20" s="210"/>
      <c r="JPH20" s="210"/>
      <c r="JPI20" s="210" t="s">
        <v>25</v>
      </c>
      <c r="JPJ20" s="210"/>
      <c r="JPK20" s="210"/>
      <c r="JPL20" s="210"/>
      <c r="JPM20" s="210" t="s">
        <v>25</v>
      </c>
      <c r="JPN20" s="210"/>
      <c r="JPO20" s="210"/>
      <c r="JPP20" s="210"/>
      <c r="JPQ20" s="210" t="s">
        <v>25</v>
      </c>
      <c r="JPR20" s="210"/>
      <c r="JPS20" s="210"/>
      <c r="JPT20" s="210"/>
      <c r="JPU20" s="210" t="s">
        <v>25</v>
      </c>
      <c r="JPV20" s="210"/>
      <c r="JPW20" s="210"/>
      <c r="JPX20" s="210"/>
      <c r="JPY20" s="210" t="s">
        <v>25</v>
      </c>
      <c r="JPZ20" s="210"/>
      <c r="JQA20" s="210"/>
      <c r="JQB20" s="210"/>
      <c r="JQC20" s="210" t="s">
        <v>25</v>
      </c>
      <c r="JQD20" s="210"/>
      <c r="JQE20" s="210"/>
      <c r="JQF20" s="210"/>
      <c r="JQG20" s="210" t="s">
        <v>25</v>
      </c>
      <c r="JQH20" s="210"/>
      <c r="JQI20" s="210"/>
      <c r="JQJ20" s="210"/>
      <c r="JQK20" s="210" t="s">
        <v>25</v>
      </c>
      <c r="JQL20" s="210"/>
      <c r="JQM20" s="210"/>
      <c r="JQN20" s="210"/>
      <c r="JQO20" s="210" t="s">
        <v>25</v>
      </c>
      <c r="JQP20" s="210"/>
      <c r="JQQ20" s="210"/>
      <c r="JQR20" s="210"/>
      <c r="JQS20" s="210" t="s">
        <v>25</v>
      </c>
      <c r="JQT20" s="210"/>
      <c r="JQU20" s="210"/>
      <c r="JQV20" s="210"/>
      <c r="JQW20" s="210" t="s">
        <v>25</v>
      </c>
      <c r="JQX20" s="210"/>
      <c r="JQY20" s="210"/>
      <c r="JQZ20" s="210"/>
      <c r="JRA20" s="210" t="s">
        <v>25</v>
      </c>
      <c r="JRB20" s="210"/>
      <c r="JRC20" s="210"/>
      <c r="JRD20" s="210"/>
      <c r="JRE20" s="210" t="s">
        <v>25</v>
      </c>
      <c r="JRF20" s="210"/>
      <c r="JRG20" s="210"/>
      <c r="JRH20" s="210"/>
      <c r="JRI20" s="210" t="s">
        <v>25</v>
      </c>
      <c r="JRJ20" s="210"/>
      <c r="JRK20" s="210"/>
      <c r="JRL20" s="210"/>
      <c r="JRM20" s="210" t="s">
        <v>25</v>
      </c>
      <c r="JRN20" s="210"/>
      <c r="JRO20" s="210"/>
      <c r="JRP20" s="210"/>
      <c r="JRQ20" s="210" t="s">
        <v>25</v>
      </c>
      <c r="JRR20" s="210"/>
      <c r="JRS20" s="210"/>
      <c r="JRT20" s="210"/>
      <c r="JRU20" s="210" t="s">
        <v>25</v>
      </c>
      <c r="JRV20" s="210"/>
      <c r="JRW20" s="210"/>
      <c r="JRX20" s="210"/>
      <c r="JRY20" s="210" t="s">
        <v>25</v>
      </c>
      <c r="JRZ20" s="210"/>
      <c r="JSA20" s="210"/>
      <c r="JSB20" s="210"/>
      <c r="JSC20" s="210" t="s">
        <v>25</v>
      </c>
      <c r="JSD20" s="210"/>
      <c r="JSE20" s="210"/>
      <c r="JSF20" s="210"/>
      <c r="JSG20" s="210" t="s">
        <v>25</v>
      </c>
      <c r="JSH20" s="210"/>
      <c r="JSI20" s="210"/>
      <c r="JSJ20" s="210"/>
      <c r="JSK20" s="210" t="s">
        <v>25</v>
      </c>
      <c r="JSL20" s="210"/>
      <c r="JSM20" s="210"/>
      <c r="JSN20" s="210"/>
      <c r="JSO20" s="210" t="s">
        <v>25</v>
      </c>
      <c r="JSP20" s="210"/>
      <c r="JSQ20" s="210"/>
      <c r="JSR20" s="210"/>
      <c r="JSS20" s="210" t="s">
        <v>25</v>
      </c>
      <c r="JST20" s="210"/>
      <c r="JSU20" s="210"/>
      <c r="JSV20" s="210"/>
      <c r="JSW20" s="210" t="s">
        <v>25</v>
      </c>
      <c r="JSX20" s="210"/>
      <c r="JSY20" s="210"/>
      <c r="JSZ20" s="210"/>
      <c r="JTA20" s="210" t="s">
        <v>25</v>
      </c>
      <c r="JTB20" s="210"/>
      <c r="JTC20" s="210"/>
      <c r="JTD20" s="210"/>
      <c r="JTE20" s="210" t="s">
        <v>25</v>
      </c>
      <c r="JTF20" s="210"/>
      <c r="JTG20" s="210"/>
      <c r="JTH20" s="210"/>
      <c r="JTI20" s="210" t="s">
        <v>25</v>
      </c>
      <c r="JTJ20" s="210"/>
      <c r="JTK20" s="210"/>
      <c r="JTL20" s="210"/>
      <c r="JTM20" s="210" t="s">
        <v>25</v>
      </c>
      <c r="JTN20" s="210"/>
      <c r="JTO20" s="210"/>
      <c r="JTP20" s="210"/>
      <c r="JTQ20" s="210" t="s">
        <v>25</v>
      </c>
      <c r="JTR20" s="210"/>
      <c r="JTS20" s="210"/>
      <c r="JTT20" s="210"/>
      <c r="JTU20" s="210" t="s">
        <v>25</v>
      </c>
      <c r="JTV20" s="210"/>
      <c r="JTW20" s="210"/>
      <c r="JTX20" s="210"/>
      <c r="JTY20" s="210" t="s">
        <v>25</v>
      </c>
      <c r="JTZ20" s="210"/>
      <c r="JUA20" s="210"/>
      <c r="JUB20" s="210"/>
      <c r="JUC20" s="210" t="s">
        <v>25</v>
      </c>
      <c r="JUD20" s="210"/>
      <c r="JUE20" s="210"/>
      <c r="JUF20" s="210"/>
      <c r="JUG20" s="210" t="s">
        <v>25</v>
      </c>
      <c r="JUH20" s="210"/>
      <c r="JUI20" s="210"/>
      <c r="JUJ20" s="210"/>
      <c r="JUK20" s="210" t="s">
        <v>25</v>
      </c>
      <c r="JUL20" s="210"/>
      <c r="JUM20" s="210"/>
      <c r="JUN20" s="210"/>
      <c r="JUO20" s="210" t="s">
        <v>25</v>
      </c>
      <c r="JUP20" s="210"/>
      <c r="JUQ20" s="210"/>
      <c r="JUR20" s="210"/>
      <c r="JUS20" s="210" t="s">
        <v>25</v>
      </c>
      <c r="JUT20" s="210"/>
      <c r="JUU20" s="210"/>
      <c r="JUV20" s="210"/>
      <c r="JUW20" s="210" t="s">
        <v>25</v>
      </c>
      <c r="JUX20" s="210"/>
      <c r="JUY20" s="210"/>
      <c r="JUZ20" s="210"/>
      <c r="JVA20" s="210" t="s">
        <v>25</v>
      </c>
      <c r="JVB20" s="210"/>
      <c r="JVC20" s="210"/>
      <c r="JVD20" s="210"/>
      <c r="JVE20" s="210" t="s">
        <v>25</v>
      </c>
      <c r="JVF20" s="210"/>
      <c r="JVG20" s="210"/>
      <c r="JVH20" s="210"/>
      <c r="JVI20" s="210" t="s">
        <v>25</v>
      </c>
      <c r="JVJ20" s="210"/>
      <c r="JVK20" s="210"/>
      <c r="JVL20" s="210"/>
      <c r="JVM20" s="210" t="s">
        <v>25</v>
      </c>
      <c r="JVN20" s="210"/>
      <c r="JVO20" s="210"/>
      <c r="JVP20" s="210"/>
      <c r="JVQ20" s="210" t="s">
        <v>25</v>
      </c>
      <c r="JVR20" s="210"/>
      <c r="JVS20" s="210"/>
      <c r="JVT20" s="210"/>
      <c r="JVU20" s="210" t="s">
        <v>25</v>
      </c>
      <c r="JVV20" s="210"/>
      <c r="JVW20" s="210"/>
      <c r="JVX20" s="210"/>
      <c r="JVY20" s="210" t="s">
        <v>25</v>
      </c>
      <c r="JVZ20" s="210"/>
      <c r="JWA20" s="210"/>
      <c r="JWB20" s="210"/>
      <c r="JWC20" s="210" t="s">
        <v>25</v>
      </c>
      <c r="JWD20" s="210"/>
      <c r="JWE20" s="210"/>
      <c r="JWF20" s="210"/>
      <c r="JWG20" s="210" t="s">
        <v>25</v>
      </c>
      <c r="JWH20" s="210"/>
      <c r="JWI20" s="210"/>
      <c r="JWJ20" s="210"/>
      <c r="JWK20" s="210" t="s">
        <v>25</v>
      </c>
      <c r="JWL20" s="210"/>
      <c r="JWM20" s="210"/>
      <c r="JWN20" s="210"/>
      <c r="JWO20" s="210" t="s">
        <v>25</v>
      </c>
      <c r="JWP20" s="210"/>
      <c r="JWQ20" s="210"/>
      <c r="JWR20" s="210"/>
      <c r="JWS20" s="210" t="s">
        <v>25</v>
      </c>
      <c r="JWT20" s="210"/>
      <c r="JWU20" s="210"/>
      <c r="JWV20" s="210"/>
      <c r="JWW20" s="210" t="s">
        <v>25</v>
      </c>
      <c r="JWX20" s="210"/>
      <c r="JWY20" s="210"/>
      <c r="JWZ20" s="210"/>
      <c r="JXA20" s="210" t="s">
        <v>25</v>
      </c>
      <c r="JXB20" s="210"/>
      <c r="JXC20" s="210"/>
      <c r="JXD20" s="210"/>
      <c r="JXE20" s="210" t="s">
        <v>25</v>
      </c>
      <c r="JXF20" s="210"/>
      <c r="JXG20" s="210"/>
      <c r="JXH20" s="210"/>
      <c r="JXI20" s="210" t="s">
        <v>25</v>
      </c>
      <c r="JXJ20" s="210"/>
      <c r="JXK20" s="210"/>
      <c r="JXL20" s="210"/>
      <c r="JXM20" s="210" t="s">
        <v>25</v>
      </c>
      <c r="JXN20" s="210"/>
      <c r="JXO20" s="210"/>
      <c r="JXP20" s="210"/>
      <c r="JXQ20" s="210" t="s">
        <v>25</v>
      </c>
      <c r="JXR20" s="210"/>
      <c r="JXS20" s="210"/>
      <c r="JXT20" s="210"/>
      <c r="JXU20" s="210" t="s">
        <v>25</v>
      </c>
      <c r="JXV20" s="210"/>
      <c r="JXW20" s="210"/>
      <c r="JXX20" s="210"/>
      <c r="JXY20" s="210" t="s">
        <v>25</v>
      </c>
      <c r="JXZ20" s="210"/>
      <c r="JYA20" s="210"/>
      <c r="JYB20" s="210"/>
      <c r="JYC20" s="210" t="s">
        <v>25</v>
      </c>
      <c r="JYD20" s="210"/>
      <c r="JYE20" s="210"/>
      <c r="JYF20" s="210"/>
      <c r="JYG20" s="210" t="s">
        <v>25</v>
      </c>
      <c r="JYH20" s="210"/>
      <c r="JYI20" s="210"/>
      <c r="JYJ20" s="210"/>
      <c r="JYK20" s="210" t="s">
        <v>25</v>
      </c>
      <c r="JYL20" s="210"/>
      <c r="JYM20" s="210"/>
      <c r="JYN20" s="210"/>
      <c r="JYO20" s="210" t="s">
        <v>25</v>
      </c>
      <c r="JYP20" s="210"/>
      <c r="JYQ20" s="210"/>
      <c r="JYR20" s="210"/>
      <c r="JYS20" s="210" t="s">
        <v>25</v>
      </c>
      <c r="JYT20" s="210"/>
      <c r="JYU20" s="210"/>
      <c r="JYV20" s="210"/>
      <c r="JYW20" s="210" t="s">
        <v>25</v>
      </c>
      <c r="JYX20" s="210"/>
      <c r="JYY20" s="210"/>
      <c r="JYZ20" s="210"/>
      <c r="JZA20" s="210" t="s">
        <v>25</v>
      </c>
      <c r="JZB20" s="210"/>
      <c r="JZC20" s="210"/>
      <c r="JZD20" s="210"/>
      <c r="JZE20" s="210" t="s">
        <v>25</v>
      </c>
      <c r="JZF20" s="210"/>
      <c r="JZG20" s="210"/>
      <c r="JZH20" s="210"/>
      <c r="JZI20" s="210" t="s">
        <v>25</v>
      </c>
      <c r="JZJ20" s="210"/>
      <c r="JZK20" s="210"/>
      <c r="JZL20" s="210"/>
      <c r="JZM20" s="210" t="s">
        <v>25</v>
      </c>
      <c r="JZN20" s="210"/>
      <c r="JZO20" s="210"/>
      <c r="JZP20" s="210"/>
      <c r="JZQ20" s="210" t="s">
        <v>25</v>
      </c>
      <c r="JZR20" s="210"/>
      <c r="JZS20" s="210"/>
      <c r="JZT20" s="210"/>
      <c r="JZU20" s="210" t="s">
        <v>25</v>
      </c>
      <c r="JZV20" s="210"/>
      <c r="JZW20" s="210"/>
      <c r="JZX20" s="210"/>
      <c r="JZY20" s="210" t="s">
        <v>25</v>
      </c>
      <c r="JZZ20" s="210"/>
      <c r="KAA20" s="210"/>
      <c r="KAB20" s="210"/>
      <c r="KAC20" s="210" t="s">
        <v>25</v>
      </c>
      <c r="KAD20" s="210"/>
      <c r="KAE20" s="210"/>
      <c r="KAF20" s="210"/>
      <c r="KAG20" s="210" t="s">
        <v>25</v>
      </c>
      <c r="KAH20" s="210"/>
      <c r="KAI20" s="210"/>
      <c r="KAJ20" s="210"/>
      <c r="KAK20" s="210" t="s">
        <v>25</v>
      </c>
      <c r="KAL20" s="210"/>
      <c r="KAM20" s="210"/>
      <c r="KAN20" s="210"/>
      <c r="KAO20" s="210" t="s">
        <v>25</v>
      </c>
      <c r="KAP20" s="210"/>
      <c r="KAQ20" s="210"/>
      <c r="KAR20" s="210"/>
      <c r="KAS20" s="210" t="s">
        <v>25</v>
      </c>
      <c r="KAT20" s="210"/>
      <c r="KAU20" s="210"/>
      <c r="KAV20" s="210"/>
      <c r="KAW20" s="210" t="s">
        <v>25</v>
      </c>
      <c r="KAX20" s="210"/>
      <c r="KAY20" s="210"/>
      <c r="KAZ20" s="210"/>
      <c r="KBA20" s="210" t="s">
        <v>25</v>
      </c>
      <c r="KBB20" s="210"/>
      <c r="KBC20" s="210"/>
      <c r="KBD20" s="210"/>
      <c r="KBE20" s="210" t="s">
        <v>25</v>
      </c>
      <c r="KBF20" s="210"/>
      <c r="KBG20" s="210"/>
      <c r="KBH20" s="210"/>
      <c r="KBI20" s="210" t="s">
        <v>25</v>
      </c>
      <c r="KBJ20" s="210"/>
      <c r="KBK20" s="210"/>
      <c r="KBL20" s="210"/>
      <c r="KBM20" s="210" t="s">
        <v>25</v>
      </c>
      <c r="KBN20" s="210"/>
      <c r="KBO20" s="210"/>
      <c r="KBP20" s="210"/>
      <c r="KBQ20" s="210" t="s">
        <v>25</v>
      </c>
      <c r="KBR20" s="210"/>
      <c r="KBS20" s="210"/>
      <c r="KBT20" s="210"/>
      <c r="KBU20" s="210" t="s">
        <v>25</v>
      </c>
      <c r="KBV20" s="210"/>
      <c r="KBW20" s="210"/>
      <c r="KBX20" s="210"/>
      <c r="KBY20" s="210" t="s">
        <v>25</v>
      </c>
      <c r="KBZ20" s="210"/>
      <c r="KCA20" s="210"/>
      <c r="KCB20" s="210"/>
      <c r="KCC20" s="210" t="s">
        <v>25</v>
      </c>
      <c r="KCD20" s="210"/>
      <c r="KCE20" s="210"/>
      <c r="KCF20" s="210"/>
      <c r="KCG20" s="210" t="s">
        <v>25</v>
      </c>
      <c r="KCH20" s="210"/>
      <c r="KCI20" s="210"/>
      <c r="KCJ20" s="210"/>
      <c r="KCK20" s="210" t="s">
        <v>25</v>
      </c>
      <c r="KCL20" s="210"/>
      <c r="KCM20" s="210"/>
      <c r="KCN20" s="210"/>
      <c r="KCO20" s="210" t="s">
        <v>25</v>
      </c>
      <c r="KCP20" s="210"/>
      <c r="KCQ20" s="210"/>
      <c r="KCR20" s="210"/>
      <c r="KCS20" s="210" t="s">
        <v>25</v>
      </c>
      <c r="KCT20" s="210"/>
      <c r="KCU20" s="210"/>
      <c r="KCV20" s="210"/>
      <c r="KCW20" s="210" t="s">
        <v>25</v>
      </c>
      <c r="KCX20" s="210"/>
      <c r="KCY20" s="210"/>
      <c r="KCZ20" s="210"/>
      <c r="KDA20" s="210" t="s">
        <v>25</v>
      </c>
      <c r="KDB20" s="210"/>
      <c r="KDC20" s="210"/>
      <c r="KDD20" s="210"/>
      <c r="KDE20" s="210" t="s">
        <v>25</v>
      </c>
      <c r="KDF20" s="210"/>
      <c r="KDG20" s="210"/>
      <c r="KDH20" s="210"/>
      <c r="KDI20" s="210" t="s">
        <v>25</v>
      </c>
      <c r="KDJ20" s="210"/>
      <c r="KDK20" s="210"/>
      <c r="KDL20" s="210"/>
      <c r="KDM20" s="210" t="s">
        <v>25</v>
      </c>
      <c r="KDN20" s="210"/>
      <c r="KDO20" s="210"/>
      <c r="KDP20" s="210"/>
      <c r="KDQ20" s="210" t="s">
        <v>25</v>
      </c>
      <c r="KDR20" s="210"/>
      <c r="KDS20" s="210"/>
      <c r="KDT20" s="210"/>
      <c r="KDU20" s="210" t="s">
        <v>25</v>
      </c>
      <c r="KDV20" s="210"/>
      <c r="KDW20" s="210"/>
      <c r="KDX20" s="210"/>
      <c r="KDY20" s="210" t="s">
        <v>25</v>
      </c>
      <c r="KDZ20" s="210"/>
      <c r="KEA20" s="210"/>
      <c r="KEB20" s="210"/>
      <c r="KEC20" s="210" t="s">
        <v>25</v>
      </c>
      <c r="KED20" s="210"/>
      <c r="KEE20" s="210"/>
      <c r="KEF20" s="210"/>
      <c r="KEG20" s="210" t="s">
        <v>25</v>
      </c>
      <c r="KEH20" s="210"/>
      <c r="KEI20" s="210"/>
      <c r="KEJ20" s="210"/>
      <c r="KEK20" s="210" t="s">
        <v>25</v>
      </c>
      <c r="KEL20" s="210"/>
      <c r="KEM20" s="210"/>
      <c r="KEN20" s="210"/>
      <c r="KEO20" s="210" t="s">
        <v>25</v>
      </c>
      <c r="KEP20" s="210"/>
      <c r="KEQ20" s="210"/>
      <c r="KER20" s="210"/>
      <c r="KES20" s="210" t="s">
        <v>25</v>
      </c>
      <c r="KET20" s="210"/>
      <c r="KEU20" s="210"/>
      <c r="KEV20" s="210"/>
      <c r="KEW20" s="210" t="s">
        <v>25</v>
      </c>
      <c r="KEX20" s="210"/>
      <c r="KEY20" s="210"/>
      <c r="KEZ20" s="210"/>
      <c r="KFA20" s="210" t="s">
        <v>25</v>
      </c>
      <c r="KFB20" s="210"/>
      <c r="KFC20" s="210"/>
      <c r="KFD20" s="210"/>
      <c r="KFE20" s="210" t="s">
        <v>25</v>
      </c>
      <c r="KFF20" s="210"/>
      <c r="KFG20" s="210"/>
      <c r="KFH20" s="210"/>
      <c r="KFI20" s="210" t="s">
        <v>25</v>
      </c>
      <c r="KFJ20" s="210"/>
      <c r="KFK20" s="210"/>
      <c r="KFL20" s="210"/>
      <c r="KFM20" s="210" t="s">
        <v>25</v>
      </c>
      <c r="KFN20" s="210"/>
      <c r="KFO20" s="210"/>
      <c r="KFP20" s="210"/>
      <c r="KFQ20" s="210" t="s">
        <v>25</v>
      </c>
      <c r="KFR20" s="210"/>
      <c r="KFS20" s="210"/>
      <c r="KFT20" s="210"/>
      <c r="KFU20" s="210" t="s">
        <v>25</v>
      </c>
      <c r="KFV20" s="210"/>
      <c r="KFW20" s="210"/>
      <c r="KFX20" s="210"/>
      <c r="KFY20" s="210" t="s">
        <v>25</v>
      </c>
      <c r="KFZ20" s="210"/>
      <c r="KGA20" s="210"/>
      <c r="KGB20" s="210"/>
      <c r="KGC20" s="210" t="s">
        <v>25</v>
      </c>
      <c r="KGD20" s="210"/>
      <c r="KGE20" s="210"/>
      <c r="KGF20" s="210"/>
      <c r="KGG20" s="210" t="s">
        <v>25</v>
      </c>
      <c r="KGH20" s="210"/>
      <c r="KGI20" s="210"/>
      <c r="KGJ20" s="210"/>
      <c r="KGK20" s="210" t="s">
        <v>25</v>
      </c>
      <c r="KGL20" s="210"/>
      <c r="KGM20" s="210"/>
      <c r="KGN20" s="210"/>
      <c r="KGO20" s="210" t="s">
        <v>25</v>
      </c>
      <c r="KGP20" s="210"/>
      <c r="KGQ20" s="210"/>
      <c r="KGR20" s="210"/>
      <c r="KGS20" s="210" t="s">
        <v>25</v>
      </c>
      <c r="KGT20" s="210"/>
      <c r="KGU20" s="210"/>
      <c r="KGV20" s="210"/>
      <c r="KGW20" s="210" t="s">
        <v>25</v>
      </c>
      <c r="KGX20" s="210"/>
      <c r="KGY20" s="210"/>
      <c r="KGZ20" s="210"/>
      <c r="KHA20" s="210" t="s">
        <v>25</v>
      </c>
      <c r="KHB20" s="210"/>
      <c r="KHC20" s="210"/>
      <c r="KHD20" s="210"/>
      <c r="KHE20" s="210" t="s">
        <v>25</v>
      </c>
      <c r="KHF20" s="210"/>
      <c r="KHG20" s="210"/>
      <c r="KHH20" s="210"/>
      <c r="KHI20" s="210" t="s">
        <v>25</v>
      </c>
      <c r="KHJ20" s="210"/>
      <c r="KHK20" s="210"/>
      <c r="KHL20" s="210"/>
      <c r="KHM20" s="210" t="s">
        <v>25</v>
      </c>
      <c r="KHN20" s="210"/>
      <c r="KHO20" s="210"/>
      <c r="KHP20" s="210"/>
      <c r="KHQ20" s="210" t="s">
        <v>25</v>
      </c>
      <c r="KHR20" s="210"/>
      <c r="KHS20" s="210"/>
      <c r="KHT20" s="210"/>
      <c r="KHU20" s="210" t="s">
        <v>25</v>
      </c>
      <c r="KHV20" s="210"/>
      <c r="KHW20" s="210"/>
      <c r="KHX20" s="210"/>
      <c r="KHY20" s="210" t="s">
        <v>25</v>
      </c>
      <c r="KHZ20" s="210"/>
      <c r="KIA20" s="210"/>
      <c r="KIB20" s="210"/>
      <c r="KIC20" s="210" t="s">
        <v>25</v>
      </c>
      <c r="KID20" s="210"/>
      <c r="KIE20" s="210"/>
      <c r="KIF20" s="210"/>
      <c r="KIG20" s="210" t="s">
        <v>25</v>
      </c>
      <c r="KIH20" s="210"/>
      <c r="KII20" s="210"/>
      <c r="KIJ20" s="210"/>
      <c r="KIK20" s="210" t="s">
        <v>25</v>
      </c>
      <c r="KIL20" s="210"/>
      <c r="KIM20" s="210"/>
      <c r="KIN20" s="210"/>
      <c r="KIO20" s="210" t="s">
        <v>25</v>
      </c>
      <c r="KIP20" s="210"/>
      <c r="KIQ20" s="210"/>
      <c r="KIR20" s="210"/>
      <c r="KIS20" s="210" t="s">
        <v>25</v>
      </c>
      <c r="KIT20" s="210"/>
      <c r="KIU20" s="210"/>
      <c r="KIV20" s="210"/>
      <c r="KIW20" s="210" t="s">
        <v>25</v>
      </c>
      <c r="KIX20" s="210"/>
      <c r="KIY20" s="210"/>
      <c r="KIZ20" s="210"/>
      <c r="KJA20" s="210" t="s">
        <v>25</v>
      </c>
      <c r="KJB20" s="210"/>
      <c r="KJC20" s="210"/>
      <c r="KJD20" s="210"/>
      <c r="KJE20" s="210" t="s">
        <v>25</v>
      </c>
      <c r="KJF20" s="210"/>
      <c r="KJG20" s="210"/>
      <c r="KJH20" s="210"/>
      <c r="KJI20" s="210" t="s">
        <v>25</v>
      </c>
      <c r="KJJ20" s="210"/>
      <c r="KJK20" s="210"/>
      <c r="KJL20" s="210"/>
      <c r="KJM20" s="210" t="s">
        <v>25</v>
      </c>
      <c r="KJN20" s="210"/>
      <c r="KJO20" s="210"/>
      <c r="KJP20" s="210"/>
      <c r="KJQ20" s="210" t="s">
        <v>25</v>
      </c>
      <c r="KJR20" s="210"/>
      <c r="KJS20" s="210"/>
      <c r="KJT20" s="210"/>
      <c r="KJU20" s="210" t="s">
        <v>25</v>
      </c>
      <c r="KJV20" s="210"/>
      <c r="KJW20" s="210"/>
      <c r="KJX20" s="210"/>
      <c r="KJY20" s="210" t="s">
        <v>25</v>
      </c>
      <c r="KJZ20" s="210"/>
      <c r="KKA20" s="210"/>
      <c r="KKB20" s="210"/>
      <c r="KKC20" s="210" t="s">
        <v>25</v>
      </c>
      <c r="KKD20" s="210"/>
      <c r="KKE20" s="210"/>
      <c r="KKF20" s="210"/>
      <c r="KKG20" s="210" t="s">
        <v>25</v>
      </c>
      <c r="KKH20" s="210"/>
      <c r="KKI20" s="210"/>
      <c r="KKJ20" s="210"/>
      <c r="KKK20" s="210" t="s">
        <v>25</v>
      </c>
      <c r="KKL20" s="210"/>
      <c r="KKM20" s="210"/>
      <c r="KKN20" s="210"/>
      <c r="KKO20" s="210" t="s">
        <v>25</v>
      </c>
      <c r="KKP20" s="210"/>
      <c r="KKQ20" s="210"/>
      <c r="KKR20" s="210"/>
      <c r="KKS20" s="210" t="s">
        <v>25</v>
      </c>
      <c r="KKT20" s="210"/>
      <c r="KKU20" s="210"/>
      <c r="KKV20" s="210"/>
      <c r="KKW20" s="210" t="s">
        <v>25</v>
      </c>
      <c r="KKX20" s="210"/>
      <c r="KKY20" s="210"/>
      <c r="KKZ20" s="210"/>
      <c r="KLA20" s="210" t="s">
        <v>25</v>
      </c>
      <c r="KLB20" s="210"/>
      <c r="KLC20" s="210"/>
      <c r="KLD20" s="210"/>
      <c r="KLE20" s="210" t="s">
        <v>25</v>
      </c>
      <c r="KLF20" s="210"/>
      <c r="KLG20" s="210"/>
      <c r="KLH20" s="210"/>
      <c r="KLI20" s="210" t="s">
        <v>25</v>
      </c>
      <c r="KLJ20" s="210"/>
      <c r="KLK20" s="210"/>
      <c r="KLL20" s="210"/>
      <c r="KLM20" s="210" t="s">
        <v>25</v>
      </c>
      <c r="KLN20" s="210"/>
      <c r="KLO20" s="210"/>
      <c r="KLP20" s="210"/>
      <c r="KLQ20" s="210" t="s">
        <v>25</v>
      </c>
      <c r="KLR20" s="210"/>
      <c r="KLS20" s="210"/>
      <c r="KLT20" s="210"/>
      <c r="KLU20" s="210" t="s">
        <v>25</v>
      </c>
      <c r="KLV20" s="210"/>
      <c r="KLW20" s="210"/>
      <c r="KLX20" s="210"/>
      <c r="KLY20" s="210" t="s">
        <v>25</v>
      </c>
      <c r="KLZ20" s="210"/>
      <c r="KMA20" s="210"/>
      <c r="KMB20" s="210"/>
      <c r="KMC20" s="210" t="s">
        <v>25</v>
      </c>
      <c r="KMD20" s="210"/>
      <c r="KME20" s="210"/>
      <c r="KMF20" s="210"/>
      <c r="KMG20" s="210" t="s">
        <v>25</v>
      </c>
      <c r="KMH20" s="210"/>
      <c r="KMI20" s="210"/>
      <c r="KMJ20" s="210"/>
      <c r="KMK20" s="210" t="s">
        <v>25</v>
      </c>
      <c r="KML20" s="210"/>
      <c r="KMM20" s="210"/>
      <c r="KMN20" s="210"/>
      <c r="KMO20" s="210" t="s">
        <v>25</v>
      </c>
      <c r="KMP20" s="210"/>
      <c r="KMQ20" s="210"/>
      <c r="KMR20" s="210"/>
      <c r="KMS20" s="210" t="s">
        <v>25</v>
      </c>
      <c r="KMT20" s="210"/>
      <c r="KMU20" s="210"/>
      <c r="KMV20" s="210"/>
      <c r="KMW20" s="210" t="s">
        <v>25</v>
      </c>
      <c r="KMX20" s="210"/>
      <c r="KMY20" s="210"/>
      <c r="KMZ20" s="210"/>
      <c r="KNA20" s="210" t="s">
        <v>25</v>
      </c>
      <c r="KNB20" s="210"/>
      <c r="KNC20" s="210"/>
      <c r="KND20" s="210"/>
      <c r="KNE20" s="210" t="s">
        <v>25</v>
      </c>
      <c r="KNF20" s="210"/>
      <c r="KNG20" s="210"/>
      <c r="KNH20" s="210"/>
      <c r="KNI20" s="210" t="s">
        <v>25</v>
      </c>
      <c r="KNJ20" s="210"/>
      <c r="KNK20" s="210"/>
      <c r="KNL20" s="210"/>
      <c r="KNM20" s="210" t="s">
        <v>25</v>
      </c>
      <c r="KNN20" s="210"/>
      <c r="KNO20" s="210"/>
      <c r="KNP20" s="210"/>
      <c r="KNQ20" s="210" t="s">
        <v>25</v>
      </c>
      <c r="KNR20" s="210"/>
      <c r="KNS20" s="210"/>
      <c r="KNT20" s="210"/>
      <c r="KNU20" s="210" t="s">
        <v>25</v>
      </c>
      <c r="KNV20" s="210"/>
      <c r="KNW20" s="210"/>
      <c r="KNX20" s="210"/>
      <c r="KNY20" s="210" t="s">
        <v>25</v>
      </c>
      <c r="KNZ20" s="210"/>
      <c r="KOA20" s="210"/>
      <c r="KOB20" s="210"/>
      <c r="KOC20" s="210" t="s">
        <v>25</v>
      </c>
      <c r="KOD20" s="210"/>
      <c r="KOE20" s="210"/>
      <c r="KOF20" s="210"/>
      <c r="KOG20" s="210" t="s">
        <v>25</v>
      </c>
      <c r="KOH20" s="210"/>
      <c r="KOI20" s="210"/>
      <c r="KOJ20" s="210"/>
      <c r="KOK20" s="210" t="s">
        <v>25</v>
      </c>
      <c r="KOL20" s="210"/>
      <c r="KOM20" s="210"/>
      <c r="KON20" s="210"/>
      <c r="KOO20" s="210" t="s">
        <v>25</v>
      </c>
      <c r="KOP20" s="210"/>
      <c r="KOQ20" s="210"/>
      <c r="KOR20" s="210"/>
      <c r="KOS20" s="210" t="s">
        <v>25</v>
      </c>
      <c r="KOT20" s="210"/>
      <c r="KOU20" s="210"/>
      <c r="KOV20" s="210"/>
      <c r="KOW20" s="210" t="s">
        <v>25</v>
      </c>
      <c r="KOX20" s="210"/>
      <c r="KOY20" s="210"/>
      <c r="KOZ20" s="210"/>
      <c r="KPA20" s="210" t="s">
        <v>25</v>
      </c>
      <c r="KPB20" s="210"/>
      <c r="KPC20" s="210"/>
      <c r="KPD20" s="210"/>
      <c r="KPE20" s="210" t="s">
        <v>25</v>
      </c>
      <c r="KPF20" s="210"/>
      <c r="KPG20" s="210"/>
      <c r="KPH20" s="210"/>
      <c r="KPI20" s="210" t="s">
        <v>25</v>
      </c>
      <c r="KPJ20" s="210"/>
      <c r="KPK20" s="210"/>
      <c r="KPL20" s="210"/>
      <c r="KPM20" s="210" t="s">
        <v>25</v>
      </c>
      <c r="KPN20" s="210"/>
      <c r="KPO20" s="210"/>
      <c r="KPP20" s="210"/>
      <c r="KPQ20" s="210" t="s">
        <v>25</v>
      </c>
      <c r="KPR20" s="210"/>
      <c r="KPS20" s="210"/>
      <c r="KPT20" s="210"/>
      <c r="KPU20" s="210" t="s">
        <v>25</v>
      </c>
      <c r="KPV20" s="210"/>
      <c r="KPW20" s="210"/>
      <c r="KPX20" s="210"/>
      <c r="KPY20" s="210" t="s">
        <v>25</v>
      </c>
      <c r="KPZ20" s="210"/>
      <c r="KQA20" s="210"/>
      <c r="KQB20" s="210"/>
      <c r="KQC20" s="210" t="s">
        <v>25</v>
      </c>
      <c r="KQD20" s="210"/>
      <c r="KQE20" s="210"/>
      <c r="KQF20" s="210"/>
      <c r="KQG20" s="210" t="s">
        <v>25</v>
      </c>
      <c r="KQH20" s="210"/>
      <c r="KQI20" s="210"/>
      <c r="KQJ20" s="210"/>
      <c r="KQK20" s="210" t="s">
        <v>25</v>
      </c>
      <c r="KQL20" s="210"/>
      <c r="KQM20" s="210"/>
      <c r="KQN20" s="210"/>
      <c r="KQO20" s="210" t="s">
        <v>25</v>
      </c>
      <c r="KQP20" s="210"/>
      <c r="KQQ20" s="210"/>
      <c r="KQR20" s="210"/>
      <c r="KQS20" s="210" t="s">
        <v>25</v>
      </c>
      <c r="KQT20" s="210"/>
      <c r="KQU20" s="210"/>
      <c r="KQV20" s="210"/>
      <c r="KQW20" s="210" t="s">
        <v>25</v>
      </c>
      <c r="KQX20" s="210"/>
      <c r="KQY20" s="210"/>
      <c r="KQZ20" s="210"/>
      <c r="KRA20" s="210" t="s">
        <v>25</v>
      </c>
      <c r="KRB20" s="210"/>
      <c r="KRC20" s="210"/>
      <c r="KRD20" s="210"/>
      <c r="KRE20" s="210" t="s">
        <v>25</v>
      </c>
      <c r="KRF20" s="210"/>
      <c r="KRG20" s="210"/>
      <c r="KRH20" s="210"/>
      <c r="KRI20" s="210" t="s">
        <v>25</v>
      </c>
      <c r="KRJ20" s="210"/>
      <c r="KRK20" s="210"/>
      <c r="KRL20" s="210"/>
      <c r="KRM20" s="210" t="s">
        <v>25</v>
      </c>
      <c r="KRN20" s="210"/>
      <c r="KRO20" s="210"/>
      <c r="KRP20" s="210"/>
      <c r="KRQ20" s="210" t="s">
        <v>25</v>
      </c>
      <c r="KRR20" s="210"/>
      <c r="KRS20" s="210"/>
      <c r="KRT20" s="210"/>
      <c r="KRU20" s="210" t="s">
        <v>25</v>
      </c>
      <c r="KRV20" s="210"/>
      <c r="KRW20" s="210"/>
      <c r="KRX20" s="210"/>
      <c r="KRY20" s="210" t="s">
        <v>25</v>
      </c>
      <c r="KRZ20" s="210"/>
      <c r="KSA20" s="210"/>
      <c r="KSB20" s="210"/>
      <c r="KSC20" s="210" t="s">
        <v>25</v>
      </c>
      <c r="KSD20" s="210"/>
      <c r="KSE20" s="210"/>
      <c r="KSF20" s="210"/>
      <c r="KSG20" s="210" t="s">
        <v>25</v>
      </c>
      <c r="KSH20" s="210"/>
      <c r="KSI20" s="210"/>
      <c r="KSJ20" s="210"/>
      <c r="KSK20" s="210" t="s">
        <v>25</v>
      </c>
      <c r="KSL20" s="210"/>
      <c r="KSM20" s="210"/>
      <c r="KSN20" s="210"/>
      <c r="KSO20" s="210" t="s">
        <v>25</v>
      </c>
      <c r="KSP20" s="210"/>
      <c r="KSQ20" s="210"/>
      <c r="KSR20" s="210"/>
      <c r="KSS20" s="210" t="s">
        <v>25</v>
      </c>
      <c r="KST20" s="210"/>
      <c r="KSU20" s="210"/>
      <c r="KSV20" s="210"/>
      <c r="KSW20" s="210" t="s">
        <v>25</v>
      </c>
      <c r="KSX20" s="210"/>
      <c r="KSY20" s="210"/>
      <c r="KSZ20" s="210"/>
      <c r="KTA20" s="210" t="s">
        <v>25</v>
      </c>
      <c r="KTB20" s="210"/>
      <c r="KTC20" s="210"/>
      <c r="KTD20" s="210"/>
      <c r="KTE20" s="210" t="s">
        <v>25</v>
      </c>
      <c r="KTF20" s="210"/>
      <c r="KTG20" s="210"/>
      <c r="KTH20" s="210"/>
      <c r="KTI20" s="210" t="s">
        <v>25</v>
      </c>
      <c r="KTJ20" s="210"/>
      <c r="KTK20" s="210"/>
      <c r="KTL20" s="210"/>
      <c r="KTM20" s="210" t="s">
        <v>25</v>
      </c>
      <c r="KTN20" s="210"/>
      <c r="KTO20" s="210"/>
      <c r="KTP20" s="210"/>
      <c r="KTQ20" s="210" t="s">
        <v>25</v>
      </c>
      <c r="KTR20" s="210"/>
      <c r="KTS20" s="210"/>
      <c r="KTT20" s="210"/>
      <c r="KTU20" s="210" t="s">
        <v>25</v>
      </c>
      <c r="KTV20" s="210"/>
      <c r="KTW20" s="210"/>
      <c r="KTX20" s="210"/>
      <c r="KTY20" s="210" t="s">
        <v>25</v>
      </c>
      <c r="KTZ20" s="210"/>
      <c r="KUA20" s="210"/>
      <c r="KUB20" s="210"/>
      <c r="KUC20" s="210" t="s">
        <v>25</v>
      </c>
      <c r="KUD20" s="210"/>
      <c r="KUE20" s="210"/>
      <c r="KUF20" s="210"/>
      <c r="KUG20" s="210" t="s">
        <v>25</v>
      </c>
      <c r="KUH20" s="210"/>
      <c r="KUI20" s="210"/>
      <c r="KUJ20" s="210"/>
      <c r="KUK20" s="210" t="s">
        <v>25</v>
      </c>
      <c r="KUL20" s="210"/>
      <c r="KUM20" s="210"/>
      <c r="KUN20" s="210"/>
      <c r="KUO20" s="210" t="s">
        <v>25</v>
      </c>
      <c r="KUP20" s="210"/>
      <c r="KUQ20" s="210"/>
      <c r="KUR20" s="210"/>
      <c r="KUS20" s="210" t="s">
        <v>25</v>
      </c>
      <c r="KUT20" s="210"/>
      <c r="KUU20" s="210"/>
      <c r="KUV20" s="210"/>
      <c r="KUW20" s="210" t="s">
        <v>25</v>
      </c>
      <c r="KUX20" s="210"/>
      <c r="KUY20" s="210"/>
      <c r="KUZ20" s="210"/>
      <c r="KVA20" s="210" t="s">
        <v>25</v>
      </c>
      <c r="KVB20" s="210"/>
      <c r="KVC20" s="210"/>
      <c r="KVD20" s="210"/>
      <c r="KVE20" s="210" t="s">
        <v>25</v>
      </c>
      <c r="KVF20" s="210"/>
      <c r="KVG20" s="210"/>
      <c r="KVH20" s="210"/>
      <c r="KVI20" s="210" t="s">
        <v>25</v>
      </c>
      <c r="KVJ20" s="210"/>
      <c r="KVK20" s="210"/>
      <c r="KVL20" s="210"/>
      <c r="KVM20" s="210" t="s">
        <v>25</v>
      </c>
      <c r="KVN20" s="210"/>
      <c r="KVO20" s="210"/>
      <c r="KVP20" s="210"/>
      <c r="KVQ20" s="210" t="s">
        <v>25</v>
      </c>
      <c r="KVR20" s="210"/>
      <c r="KVS20" s="210"/>
      <c r="KVT20" s="210"/>
      <c r="KVU20" s="210" t="s">
        <v>25</v>
      </c>
      <c r="KVV20" s="210"/>
      <c r="KVW20" s="210"/>
      <c r="KVX20" s="210"/>
      <c r="KVY20" s="210" t="s">
        <v>25</v>
      </c>
      <c r="KVZ20" s="210"/>
      <c r="KWA20" s="210"/>
      <c r="KWB20" s="210"/>
      <c r="KWC20" s="210" t="s">
        <v>25</v>
      </c>
      <c r="KWD20" s="210"/>
      <c r="KWE20" s="210"/>
      <c r="KWF20" s="210"/>
      <c r="KWG20" s="210" t="s">
        <v>25</v>
      </c>
      <c r="KWH20" s="210"/>
      <c r="KWI20" s="210"/>
      <c r="KWJ20" s="210"/>
      <c r="KWK20" s="210" t="s">
        <v>25</v>
      </c>
      <c r="KWL20" s="210"/>
      <c r="KWM20" s="210"/>
      <c r="KWN20" s="210"/>
      <c r="KWO20" s="210" t="s">
        <v>25</v>
      </c>
      <c r="KWP20" s="210"/>
      <c r="KWQ20" s="210"/>
      <c r="KWR20" s="210"/>
      <c r="KWS20" s="210" t="s">
        <v>25</v>
      </c>
      <c r="KWT20" s="210"/>
      <c r="KWU20" s="210"/>
      <c r="KWV20" s="210"/>
      <c r="KWW20" s="210" t="s">
        <v>25</v>
      </c>
      <c r="KWX20" s="210"/>
      <c r="KWY20" s="210"/>
      <c r="KWZ20" s="210"/>
      <c r="KXA20" s="210" t="s">
        <v>25</v>
      </c>
      <c r="KXB20" s="210"/>
      <c r="KXC20" s="210"/>
      <c r="KXD20" s="210"/>
      <c r="KXE20" s="210" t="s">
        <v>25</v>
      </c>
      <c r="KXF20" s="210"/>
      <c r="KXG20" s="210"/>
      <c r="KXH20" s="210"/>
      <c r="KXI20" s="210" t="s">
        <v>25</v>
      </c>
      <c r="KXJ20" s="210"/>
      <c r="KXK20" s="210"/>
      <c r="KXL20" s="210"/>
      <c r="KXM20" s="210" t="s">
        <v>25</v>
      </c>
      <c r="KXN20" s="210"/>
      <c r="KXO20" s="210"/>
      <c r="KXP20" s="210"/>
      <c r="KXQ20" s="210" t="s">
        <v>25</v>
      </c>
      <c r="KXR20" s="210"/>
      <c r="KXS20" s="210"/>
      <c r="KXT20" s="210"/>
      <c r="KXU20" s="210" t="s">
        <v>25</v>
      </c>
      <c r="KXV20" s="210"/>
      <c r="KXW20" s="210"/>
      <c r="KXX20" s="210"/>
      <c r="KXY20" s="210" t="s">
        <v>25</v>
      </c>
      <c r="KXZ20" s="210"/>
      <c r="KYA20" s="210"/>
      <c r="KYB20" s="210"/>
      <c r="KYC20" s="210" t="s">
        <v>25</v>
      </c>
      <c r="KYD20" s="210"/>
      <c r="KYE20" s="210"/>
      <c r="KYF20" s="210"/>
      <c r="KYG20" s="210" t="s">
        <v>25</v>
      </c>
      <c r="KYH20" s="210"/>
      <c r="KYI20" s="210"/>
      <c r="KYJ20" s="210"/>
      <c r="KYK20" s="210" t="s">
        <v>25</v>
      </c>
      <c r="KYL20" s="210"/>
      <c r="KYM20" s="210"/>
      <c r="KYN20" s="210"/>
      <c r="KYO20" s="210" t="s">
        <v>25</v>
      </c>
      <c r="KYP20" s="210"/>
      <c r="KYQ20" s="210"/>
      <c r="KYR20" s="210"/>
      <c r="KYS20" s="210" t="s">
        <v>25</v>
      </c>
      <c r="KYT20" s="210"/>
      <c r="KYU20" s="210"/>
      <c r="KYV20" s="210"/>
      <c r="KYW20" s="210" t="s">
        <v>25</v>
      </c>
      <c r="KYX20" s="210"/>
      <c r="KYY20" s="210"/>
      <c r="KYZ20" s="210"/>
      <c r="KZA20" s="210" t="s">
        <v>25</v>
      </c>
      <c r="KZB20" s="210"/>
      <c r="KZC20" s="210"/>
      <c r="KZD20" s="210"/>
      <c r="KZE20" s="210" t="s">
        <v>25</v>
      </c>
      <c r="KZF20" s="210"/>
      <c r="KZG20" s="210"/>
      <c r="KZH20" s="210"/>
      <c r="KZI20" s="210" t="s">
        <v>25</v>
      </c>
      <c r="KZJ20" s="210"/>
      <c r="KZK20" s="210"/>
      <c r="KZL20" s="210"/>
      <c r="KZM20" s="210" t="s">
        <v>25</v>
      </c>
      <c r="KZN20" s="210"/>
      <c r="KZO20" s="210"/>
      <c r="KZP20" s="210"/>
      <c r="KZQ20" s="210" t="s">
        <v>25</v>
      </c>
      <c r="KZR20" s="210"/>
      <c r="KZS20" s="210"/>
      <c r="KZT20" s="210"/>
      <c r="KZU20" s="210" t="s">
        <v>25</v>
      </c>
      <c r="KZV20" s="210"/>
      <c r="KZW20" s="210"/>
      <c r="KZX20" s="210"/>
      <c r="KZY20" s="210" t="s">
        <v>25</v>
      </c>
      <c r="KZZ20" s="210"/>
      <c r="LAA20" s="210"/>
      <c r="LAB20" s="210"/>
      <c r="LAC20" s="210" t="s">
        <v>25</v>
      </c>
      <c r="LAD20" s="210"/>
      <c r="LAE20" s="210"/>
      <c r="LAF20" s="210"/>
      <c r="LAG20" s="210" t="s">
        <v>25</v>
      </c>
      <c r="LAH20" s="210"/>
      <c r="LAI20" s="210"/>
      <c r="LAJ20" s="210"/>
      <c r="LAK20" s="210" t="s">
        <v>25</v>
      </c>
      <c r="LAL20" s="210"/>
      <c r="LAM20" s="210"/>
      <c r="LAN20" s="210"/>
      <c r="LAO20" s="210" t="s">
        <v>25</v>
      </c>
      <c r="LAP20" s="210"/>
      <c r="LAQ20" s="210"/>
      <c r="LAR20" s="210"/>
      <c r="LAS20" s="210" t="s">
        <v>25</v>
      </c>
      <c r="LAT20" s="210"/>
      <c r="LAU20" s="210"/>
      <c r="LAV20" s="210"/>
      <c r="LAW20" s="210" t="s">
        <v>25</v>
      </c>
      <c r="LAX20" s="210"/>
      <c r="LAY20" s="210"/>
      <c r="LAZ20" s="210"/>
      <c r="LBA20" s="210" t="s">
        <v>25</v>
      </c>
      <c r="LBB20" s="210"/>
      <c r="LBC20" s="210"/>
      <c r="LBD20" s="210"/>
      <c r="LBE20" s="210" t="s">
        <v>25</v>
      </c>
      <c r="LBF20" s="210"/>
      <c r="LBG20" s="210"/>
      <c r="LBH20" s="210"/>
      <c r="LBI20" s="210" t="s">
        <v>25</v>
      </c>
      <c r="LBJ20" s="210"/>
      <c r="LBK20" s="210"/>
      <c r="LBL20" s="210"/>
      <c r="LBM20" s="210" t="s">
        <v>25</v>
      </c>
      <c r="LBN20" s="210"/>
      <c r="LBO20" s="210"/>
      <c r="LBP20" s="210"/>
      <c r="LBQ20" s="210" t="s">
        <v>25</v>
      </c>
      <c r="LBR20" s="210"/>
      <c r="LBS20" s="210"/>
      <c r="LBT20" s="210"/>
      <c r="LBU20" s="210" t="s">
        <v>25</v>
      </c>
      <c r="LBV20" s="210"/>
      <c r="LBW20" s="210"/>
      <c r="LBX20" s="210"/>
      <c r="LBY20" s="210" t="s">
        <v>25</v>
      </c>
      <c r="LBZ20" s="210"/>
      <c r="LCA20" s="210"/>
      <c r="LCB20" s="210"/>
      <c r="LCC20" s="210" t="s">
        <v>25</v>
      </c>
      <c r="LCD20" s="210"/>
      <c r="LCE20" s="210"/>
      <c r="LCF20" s="210"/>
      <c r="LCG20" s="210" t="s">
        <v>25</v>
      </c>
      <c r="LCH20" s="210"/>
      <c r="LCI20" s="210"/>
      <c r="LCJ20" s="210"/>
      <c r="LCK20" s="210" t="s">
        <v>25</v>
      </c>
      <c r="LCL20" s="210"/>
      <c r="LCM20" s="210"/>
      <c r="LCN20" s="210"/>
      <c r="LCO20" s="210" t="s">
        <v>25</v>
      </c>
      <c r="LCP20" s="210"/>
      <c r="LCQ20" s="210"/>
      <c r="LCR20" s="210"/>
      <c r="LCS20" s="210" t="s">
        <v>25</v>
      </c>
      <c r="LCT20" s="210"/>
      <c r="LCU20" s="210"/>
      <c r="LCV20" s="210"/>
      <c r="LCW20" s="210" t="s">
        <v>25</v>
      </c>
      <c r="LCX20" s="210"/>
      <c r="LCY20" s="210"/>
      <c r="LCZ20" s="210"/>
      <c r="LDA20" s="210" t="s">
        <v>25</v>
      </c>
      <c r="LDB20" s="210"/>
      <c r="LDC20" s="210"/>
      <c r="LDD20" s="210"/>
      <c r="LDE20" s="210" t="s">
        <v>25</v>
      </c>
      <c r="LDF20" s="210"/>
      <c r="LDG20" s="210"/>
      <c r="LDH20" s="210"/>
      <c r="LDI20" s="210" t="s">
        <v>25</v>
      </c>
      <c r="LDJ20" s="210"/>
      <c r="LDK20" s="210"/>
      <c r="LDL20" s="210"/>
      <c r="LDM20" s="210" t="s">
        <v>25</v>
      </c>
      <c r="LDN20" s="210"/>
      <c r="LDO20" s="210"/>
      <c r="LDP20" s="210"/>
      <c r="LDQ20" s="210" t="s">
        <v>25</v>
      </c>
      <c r="LDR20" s="210"/>
      <c r="LDS20" s="210"/>
      <c r="LDT20" s="210"/>
      <c r="LDU20" s="210" t="s">
        <v>25</v>
      </c>
      <c r="LDV20" s="210"/>
      <c r="LDW20" s="210"/>
      <c r="LDX20" s="210"/>
      <c r="LDY20" s="210" t="s">
        <v>25</v>
      </c>
      <c r="LDZ20" s="210"/>
      <c r="LEA20" s="210"/>
      <c r="LEB20" s="210"/>
      <c r="LEC20" s="210" t="s">
        <v>25</v>
      </c>
      <c r="LED20" s="210"/>
      <c r="LEE20" s="210"/>
      <c r="LEF20" s="210"/>
      <c r="LEG20" s="210" t="s">
        <v>25</v>
      </c>
      <c r="LEH20" s="210"/>
      <c r="LEI20" s="210"/>
      <c r="LEJ20" s="210"/>
      <c r="LEK20" s="210" t="s">
        <v>25</v>
      </c>
      <c r="LEL20" s="210"/>
      <c r="LEM20" s="210"/>
      <c r="LEN20" s="210"/>
      <c r="LEO20" s="210" t="s">
        <v>25</v>
      </c>
      <c r="LEP20" s="210"/>
      <c r="LEQ20" s="210"/>
      <c r="LER20" s="210"/>
      <c r="LES20" s="210" t="s">
        <v>25</v>
      </c>
      <c r="LET20" s="210"/>
      <c r="LEU20" s="210"/>
      <c r="LEV20" s="210"/>
      <c r="LEW20" s="210" t="s">
        <v>25</v>
      </c>
      <c r="LEX20" s="210"/>
      <c r="LEY20" s="210"/>
      <c r="LEZ20" s="210"/>
      <c r="LFA20" s="210" t="s">
        <v>25</v>
      </c>
      <c r="LFB20" s="210"/>
      <c r="LFC20" s="210"/>
      <c r="LFD20" s="210"/>
      <c r="LFE20" s="210" t="s">
        <v>25</v>
      </c>
      <c r="LFF20" s="210"/>
      <c r="LFG20" s="210"/>
      <c r="LFH20" s="210"/>
      <c r="LFI20" s="210" t="s">
        <v>25</v>
      </c>
      <c r="LFJ20" s="210"/>
      <c r="LFK20" s="210"/>
      <c r="LFL20" s="210"/>
      <c r="LFM20" s="210" t="s">
        <v>25</v>
      </c>
      <c r="LFN20" s="210"/>
      <c r="LFO20" s="210"/>
      <c r="LFP20" s="210"/>
      <c r="LFQ20" s="210" t="s">
        <v>25</v>
      </c>
      <c r="LFR20" s="210"/>
      <c r="LFS20" s="210"/>
      <c r="LFT20" s="210"/>
      <c r="LFU20" s="210" t="s">
        <v>25</v>
      </c>
      <c r="LFV20" s="210"/>
      <c r="LFW20" s="210"/>
      <c r="LFX20" s="210"/>
      <c r="LFY20" s="210" t="s">
        <v>25</v>
      </c>
      <c r="LFZ20" s="210"/>
      <c r="LGA20" s="210"/>
      <c r="LGB20" s="210"/>
      <c r="LGC20" s="210" t="s">
        <v>25</v>
      </c>
      <c r="LGD20" s="210"/>
      <c r="LGE20" s="210"/>
      <c r="LGF20" s="210"/>
      <c r="LGG20" s="210" t="s">
        <v>25</v>
      </c>
      <c r="LGH20" s="210"/>
      <c r="LGI20" s="210"/>
      <c r="LGJ20" s="210"/>
      <c r="LGK20" s="210" t="s">
        <v>25</v>
      </c>
      <c r="LGL20" s="210"/>
      <c r="LGM20" s="210"/>
      <c r="LGN20" s="210"/>
      <c r="LGO20" s="210" t="s">
        <v>25</v>
      </c>
      <c r="LGP20" s="210"/>
      <c r="LGQ20" s="210"/>
      <c r="LGR20" s="210"/>
      <c r="LGS20" s="210" t="s">
        <v>25</v>
      </c>
      <c r="LGT20" s="210"/>
      <c r="LGU20" s="210"/>
      <c r="LGV20" s="210"/>
      <c r="LGW20" s="210" t="s">
        <v>25</v>
      </c>
      <c r="LGX20" s="210"/>
      <c r="LGY20" s="210"/>
      <c r="LGZ20" s="210"/>
      <c r="LHA20" s="210" t="s">
        <v>25</v>
      </c>
      <c r="LHB20" s="210"/>
      <c r="LHC20" s="210"/>
      <c r="LHD20" s="210"/>
      <c r="LHE20" s="210" t="s">
        <v>25</v>
      </c>
      <c r="LHF20" s="210"/>
      <c r="LHG20" s="210"/>
      <c r="LHH20" s="210"/>
      <c r="LHI20" s="210" t="s">
        <v>25</v>
      </c>
      <c r="LHJ20" s="210"/>
      <c r="LHK20" s="210"/>
      <c r="LHL20" s="210"/>
      <c r="LHM20" s="210" t="s">
        <v>25</v>
      </c>
      <c r="LHN20" s="210"/>
      <c r="LHO20" s="210"/>
      <c r="LHP20" s="210"/>
      <c r="LHQ20" s="210" t="s">
        <v>25</v>
      </c>
      <c r="LHR20" s="210"/>
      <c r="LHS20" s="210"/>
      <c r="LHT20" s="210"/>
      <c r="LHU20" s="210" t="s">
        <v>25</v>
      </c>
      <c r="LHV20" s="210"/>
      <c r="LHW20" s="210"/>
      <c r="LHX20" s="210"/>
      <c r="LHY20" s="210" t="s">
        <v>25</v>
      </c>
      <c r="LHZ20" s="210"/>
      <c r="LIA20" s="210"/>
      <c r="LIB20" s="210"/>
      <c r="LIC20" s="210" t="s">
        <v>25</v>
      </c>
      <c r="LID20" s="210"/>
      <c r="LIE20" s="210"/>
      <c r="LIF20" s="210"/>
      <c r="LIG20" s="210" t="s">
        <v>25</v>
      </c>
      <c r="LIH20" s="210"/>
      <c r="LII20" s="210"/>
      <c r="LIJ20" s="210"/>
      <c r="LIK20" s="210" t="s">
        <v>25</v>
      </c>
      <c r="LIL20" s="210"/>
      <c r="LIM20" s="210"/>
      <c r="LIN20" s="210"/>
      <c r="LIO20" s="210" t="s">
        <v>25</v>
      </c>
      <c r="LIP20" s="210"/>
      <c r="LIQ20" s="210"/>
      <c r="LIR20" s="210"/>
      <c r="LIS20" s="210" t="s">
        <v>25</v>
      </c>
      <c r="LIT20" s="210"/>
      <c r="LIU20" s="210"/>
      <c r="LIV20" s="210"/>
      <c r="LIW20" s="210" t="s">
        <v>25</v>
      </c>
      <c r="LIX20" s="210"/>
      <c r="LIY20" s="210"/>
      <c r="LIZ20" s="210"/>
      <c r="LJA20" s="210" t="s">
        <v>25</v>
      </c>
      <c r="LJB20" s="210"/>
      <c r="LJC20" s="210"/>
      <c r="LJD20" s="210"/>
      <c r="LJE20" s="210" t="s">
        <v>25</v>
      </c>
      <c r="LJF20" s="210"/>
      <c r="LJG20" s="210"/>
      <c r="LJH20" s="210"/>
      <c r="LJI20" s="210" t="s">
        <v>25</v>
      </c>
      <c r="LJJ20" s="210"/>
      <c r="LJK20" s="210"/>
      <c r="LJL20" s="210"/>
      <c r="LJM20" s="210" t="s">
        <v>25</v>
      </c>
      <c r="LJN20" s="210"/>
      <c r="LJO20" s="210"/>
      <c r="LJP20" s="210"/>
      <c r="LJQ20" s="210" t="s">
        <v>25</v>
      </c>
      <c r="LJR20" s="210"/>
      <c r="LJS20" s="210"/>
      <c r="LJT20" s="210"/>
      <c r="LJU20" s="210" t="s">
        <v>25</v>
      </c>
      <c r="LJV20" s="210"/>
      <c r="LJW20" s="210"/>
      <c r="LJX20" s="210"/>
      <c r="LJY20" s="210" t="s">
        <v>25</v>
      </c>
      <c r="LJZ20" s="210"/>
      <c r="LKA20" s="210"/>
      <c r="LKB20" s="210"/>
      <c r="LKC20" s="210" t="s">
        <v>25</v>
      </c>
      <c r="LKD20" s="210"/>
      <c r="LKE20" s="210"/>
      <c r="LKF20" s="210"/>
      <c r="LKG20" s="210" t="s">
        <v>25</v>
      </c>
      <c r="LKH20" s="210"/>
      <c r="LKI20" s="210"/>
      <c r="LKJ20" s="210"/>
      <c r="LKK20" s="210" t="s">
        <v>25</v>
      </c>
      <c r="LKL20" s="210"/>
      <c r="LKM20" s="210"/>
      <c r="LKN20" s="210"/>
      <c r="LKO20" s="210" t="s">
        <v>25</v>
      </c>
      <c r="LKP20" s="210"/>
      <c r="LKQ20" s="210"/>
      <c r="LKR20" s="210"/>
      <c r="LKS20" s="210" t="s">
        <v>25</v>
      </c>
      <c r="LKT20" s="210"/>
      <c r="LKU20" s="210"/>
      <c r="LKV20" s="210"/>
      <c r="LKW20" s="210" t="s">
        <v>25</v>
      </c>
      <c r="LKX20" s="210"/>
      <c r="LKY20" s="210"/>
      <c r="LKZ20" s="210"/>
      <c r="LLA20" s="210" t="s">
        <v>25</v>
      </c>
      <c r="LLB20" s="210"/>
      <c r="LLC20" s="210"/>
      <c r="LLD20" s="210"/>
      <c r="LLE20" s="210" t="s">
        <v>25</v>
      </c>
      <c r="LLF20" s="210"/>
      <c r="LLG20" s="210"/>
      <c r="LLH20" s="210"/>
      <c r="LLI20" s="210" t="s">
        <v>25</v>
      </c>
      <c r="LLJ20" s="210"/>
      <c r="LLK20" s="210"/>
      <c r="LLL20" s="210"/>
      <c r="LLM20" s="210" t="s">
        <v>25</v>
      </c>
      <c r="LLN20" s="210"/>
      <c r="LLO20" s="210"/>
      <c r="LLP20" s="210"/>
      <c r="LLQ20" s="210" t="s">
        <v>25</v>
      </c>
      <c r="LLR20" s="210"/>
      <c r="LLS20" s="210"/>
      <c r="LLT20" s="210"/>
      <c r="LLU20" s="210" t="s">
        <v>25</v>
      </c>
      <c r="LLV20" s="210"/>
      <c r="LLW20" s="210"/>
      <c r="LLX20" s="210"/>
      <c r="LLY20" s="210" t="s">
        <v>25</v>
      </c>
      <c r="LLZ20" s="210"/>
      <c r="LMA20" s="210"/>
      <c r="LMB20" s="210"/>
      <c r="LMC20" s="210" t="s">
        <v>25</v>
      </c>
      <c r="LMD20" s="210"/>
      <c r="LME20" s="210"/>
      <c r="LMF20" s="210"/>
      <c r="LMG20" s="210" t="s">
        <v>25</v>
      </c>
      <c r="LMH20" s="210"/>
      <c r="LMI20" s="210"/>
      <c r="LMJ20" s="210"/>
      <c r="LMK20" s="210" t="s">
        <v>25</v>
      </c>
      <c r="LML20" s="210"/>
      <c r="LMM20" s="210"/>
      <c r="LMN20" s="210"/>
      <c r="LMO20" s="210" t="s">
        <v>25</v>
      </c>
      <c r="LMP20" s="210"/>
      <c r="LMQ20" s="210"/>
      <c r="LMR20" s="210"/>
      <c r="LMS20" s="210" t="s">
        <v>25</v>
      </c>
      <c r="LMT20" s="210"/>
      <c r="LMU20" s="210"/>
      <c r="LMV20" s="210"/>
      <c r="LMW20" s="210" t="s">
        <v>25</v>
      </c>
      <c r="LMX20" s="210"/>
      <c r="LMY20" s="210"/>
      <c r="LMZ20" s="210"/>
      <c r="LNA20" s="210" t="s">
        <v>25</v>
      </c>
      <c r="LNB20" s="210"/>
      <c r="LNC20" s="210"/>
      <c r="LND20" s="210"/>
      <c r="LNE20" s="210" t="s">
        <v>25</v>
      </c>
      <c r="LNF20" s="210"/>
      <c r="LNG20" s="210"/>
      <c r="LNH20" s="210"/>
      <c r="LNI20" s="210" t="s">
        <v>25</v>
      </c>
      <c r="LNJ20" s="210"/>
      <c r="LNK20" s="210"/>
      <c r="LNL20" s="210"/>
      <c r="LNM20" s="210" t="s">
        <v>25</v>
      </c>
      <c r="LNN20" s="210"/>
      <c r="LNO20" s="210"/>
      <c r="LNP20" s="210"/>
      <c r="LNQ20" s="210" t="s">
        <v>25</v>
      </c>
      <c r="LNR20" s="210"/>
      <c r="LNS20" s="210"/>
      <c r="LNT20" s="210"/>
      <c r="LNU20" s="210" t="s">
        <v>25</v>
      </c>
      <c r="LNV20" s="210"/>
      <c r="LNW20" s="210"/>
      <c r="LNX20" s="210"/>
      <c r="LNY20" s="210" t="s">
        <v>25</v>
      </c>
      <c r="LNZ20" s="210"/>
      <c r="LOA20" s="210"/>
      <c r="LOB20" s="210"/>
      <c r="LOC20" s="210" t="s">
        <v>25</v>
      </c>
      <c r="LOD20" s="210"/>
      <c r="LOE20" s="210"/>
      <c r="LOF20" s="210"/>
      <c r="LOG20" s="210" t="s">
        <v>25</v>
      </c>
      <c r="LOH20" s="210"/>
      <c r="LOI20" s="210"/>
      <c r="LOJ20" s="210"/>
      <c r="LOK20" s="210" t="s">
        <v>25</v>
      </c>
      <c r="LOL20" s="210"/>
      <c r="LOM20" s="210"/>
      <c r="LON20" s="210"/>
      <c r="LOO20" s="210" t="s">
        <v>25</v>
      </c>
      <c r="LOP20" s="210"/>
      <c r="LOQ20" s="210"/>
      <c r="LOR20" s="210"/>
      <c r="LOS20" s="210" t="s">
        <v>25</v>
      </c>
      <c r="LOT20" s="210"/>
      <c r="LOU20" s="210"/>
      <c r="LOV20" s="210"/>
      <c r="LOW20" s="210" t="s">
        <v>25</v>
      </c>
      <c r="LOX20" s="210"/>
      <c r="LOY20" s="210"/>
      <c r="LOZ20" s="210"/>
      <c r="LPA20" s="210" t="s">
        <v>25</v>
      </c>
      <c r="LPB20" s="210"/>
      <c r="LPC20" s="210"/>
      <c r="LPD20" s="210"/>
      <c r="LPE20" s="210" t="s">
        <v>25</v>
      </c>
      <c r="LPF20" s="210"/>
      <c r="LPG20" s="210"/>
      <c r="LPH20" s="210"/>
      <c r="LPI20" s="210" t="s">
        <v>25</v>
      </c>
      <c r="LPJ20" s="210"/>
      <c r="LPK20" s="210"/>
      <c r="LPL20" s="210"/>
      <c r="LPM20" s="210" t="s">
        <v>25</v>
      </c>
      <c r="LPN20" s="210"/>
      <c r="LPO20" s="210"/>
      <c r="LPP20" s="210"/>
      <c r="LPQ20" s="210" t="s">
        <v>25</v>
      </c>
      <c r="LPR20" s="210"/>
      <c r="LPS20" s="210"/>
      <c r="LPT20" s="210"/>
      <c r="LPU20" s="210" t="s">
        <v>25</v>
      </c>
      <c r="LPV20" s="210"/>
      <c r="LPW20" s="210"/>
      <c r="LPX20" s="210"/>
      <c r="LPY20" s="210" t="s">
        <v>25</v>
      </c>
      <c r="LPZ20" s="210"/>
      <c r="LQA20" s="210"/>
      <c r="LQB20" s="210"/>
      <c r="LQC20" s="210" t="s">
        <v>25</v>
      </c>
      <c r="LQD20" s="210"/>
      <c r="LQE20" s="210"/>
      <c r="LQF20" s="210"/>
      <c r="LQG20" s="210" t="s">
        <v>25</v>
      </c>
      <c r="LQH20" s="210"/>
      <c r="LQI20" s="210"/>
      <c r="LQJ20" s="210"/>
      <c r="LQK20" s="210" t="s">
        <v>25</v>
      </c>
      <c r="LQL20" s="210"/>
      <c r="LQM20" s="210"/>
      <c r="LQN20" s="210"/>
      <c r="LQO20" s="210" t="s">
        <v>25</v>
      </c>
      <c r="LQP20" s="210"/>
      <c r="LQQ20" s="210"/>
      <c r="LQR20" s="210"/>
      <c r="LQS20" s="210" t="s">
        <v>25</v>
      </c>
      <c r="LQT20" s="210"/>
      <c r="LQU20" s="210"/>
      <c r="LQV20" s="210"/>
      <c r="LQW20" s="210" t="s">
        <v>25</v>
      </c>
      <c r="LQX20" s="210"/>
      <c r="LQY20" s="210"/>
      <c r="LQZ20" s="210"/>
      <c r="LRA20" s="210" t="s">
        <v>25</v>
      </c>
      <c r="LRB20" s="210"/>
      <c r="LRC20" s="210"/>
      <c r="LRD20" s="210"/>
      <c r="LRE20" s="210" t="s">
        <v>25</v>
      </c>
      <c r="LRF20" s="210"/>
      <c r="LRG20" s="210"/>
      <c r="LRH20" s="210"/>
      <c r="LRI20" s="210" t="s">
        <v>25</v>
      </c>
      <c r="LRJ20" s="210"/>
      <c r="LRK20" s="210"/>
      <c r="LRL20" s="210"/>
      <c r="LRM20" s="210" t="s">
        <v>25</v>
      </c>
      <c r="LRN20" s="210"/>
      <c r="LRO20" s="210"/>
      <c r="LRP20" s="210"/>
      <c r="LRQ20" s="210" t="s">
        <v>25</v>
      </c>
      <c r="LRR20" s="210"/>
      <c r="LRS20" s="210"/>
      <c r="LRT20" s="210"/>
      <c r="LRU20" s="210" t="s">
        <v>25</v>
      </c>
      <c r="LRV20" s="210"/>
      <c r="LRW20" s="210"/>
      <c r="LRX20" s="210"/>
      <c r="LRY20" s="210" t="s">
        <v>25</v>
      </c>
      <c r="LRZ20" s="210"/>
      <c r="LSA20" s="210"/>
      <c r="LSB20" s="210"/>
      <c r="LSC20" s="210" t="s">
        <v>25</v>
      </c>
      <c r="LSD20" s="210"/>
      <c r="LSE20" s="210"/>
      <c r="LSF20" s="210"/>
      <c r="LSG20" s="210" t="s">
        <v>25</v>
      </c>
      <c r="LSH20" s="210"/>
      <c r="LSI20" s="210"/>
      <c r="LSJ20" s="210"/>
      <c r="LSK20" s="210" t="s">
        <v>25</v>
      </c>
      <c r="LSL20" s="210"/>
      <c r="LSM20" s="210"/>
      <c r="LSN20" s="210"/>
      <c r="LSO20" s="210" t="s">
        <v>25</v>
      </c>
      <c r="LSP20" s="210"/>
      <c r="LSQ20" s="210"/>
      <c r="LSR20" s="210"/>
      <c r="LSS20" s="210" t="s">
        <v>25</v>
      </c>
      <c r="LST20" s="210"/>
      <c r="LSU20" s="210"/>
      <c r="LSV20" s="210"/>
      <c r="LSW20" s="210" t="s">
        <v>25</v>
      </c>
      <c r="LSX20" s="210"/>
      <c r="LSY20" s="210"/>
      <c r="LSZ20" s="210"/>
      <c r="LTA20" s="210" t="s">
        <v>25</v>
      </c>
      <c r="LTB20" s="210"/>
      <c r="LTC20" s="210"/>
      <c r="LTD20" s="210"/>
      <c r="LTE20" s="210" t="s">
        <v>25</v>
      </c>
      <c r="LTF20" s="210"/>
      <c r="LTG20" s="210"/>
      <c r="LTH20" s="210"/>
      <c r="LTI20" s="210" t="s">
        <v>25</v>
      </c>
      <c r="LTJ20" s="210"/>
      <c r="LTK20" s="210"/>
      <c r="LTL20" s="210"/>
      <c r="LTM20" s="210" t="s">
        <v>25</v>
      </c>
      <c r="LTN20" s="210"/>
      <c r="LTO20" s="210"/>
      <c r="LTP20" s="210"/>
      <c r="LTQ20" s="210" t="s">
        <v>25</v>
      </c>
      <c r="LTR20" s="210"/>
      <c r="LTS20" s="210"/>
      <c r="LTT20" s="210"/>
      <c r="LTU20" s="210" t="s">
        <v>25</v>
      </c>
      <c r="LTV20" s="210"/>
      <c r="LTW20" s="210"/>
      <c r="LTX20" s="210"/>
      <c r="LTY20" s="210" t="s">
        <v>25</v>
      </c>
      <c r="LTZ20" s="210"/>
      <c r="LUA20" s="210"/>
      <c r="LUB20" s="210"/>
      <c r="LUC20" s="210" t="s">
        <v>25</v>
      </c>
      <c r="LUD20" s="210"/>
      <c r="LUE20" s="210"/>
      <c r="LUF20" s="210"/>
      <c r="LUG20" s="210" t="s">
        <v>25</v>
      </c>
      <c r="LUH20" s="210"/>
      <c r="LUI20" s="210"/>
      <c r="LUJ20" s="210"/>
      <c r="LUK20" s="210" t="s">
        <v>25</v>
      </c>
      <c r="LUL20" s="210"/>
      <c r="LUM20" s="210"/>
      <c r="LUN20" s="210"/>
      <c r="LUO20" s="210" t="s">
        <v>25</v>
      </c>
      <c r="LUP20" s="210"/>
      <c r="LUQ20" s="210"/>
      <c r="LUR20" s="210"/>
      <c r="LUS20" s="210" t="s">
        <v>25</v>
      </c>
      <c r="LUT20" s="210"/>
      <c r="LUU20" s="210"/>
      <c r="LUV20" s="210"/>
      <c r="LUW20" s="210" t="s">
        <v>25</v>
      </c>
      <c r="LUX20" s="210"/>
      <c r="LUY20" s="210"/>
      <c r="LUZ20" s="210"/>
      <c r="LVA20" s="210" t="s">
        <v>25</v>
      </c>
      <c r="LVB20" s="210"/>
      <c r="LVC20" s="210"/>
      <c r="LVD20" s="210"/>
      <c r="LVE20" s="210" t="s">
        <v>25</v>
      </c>
      <c r="LVF20" s="210"/>
      <c r="LVG20" s="210"/>
      <c r="LVH20" s="210"/>
      <c r="LVI20" s="210" t="s">
        <v>25</v>
      </c>
      <c r="LVJ20" s="210"/>
      <c r="LVK20" s="210"/>
      <c r="LVL20" s="210"/>
      <c r="LVM20" s="210" t="s">
        <v>25</v>
      </c>
      <c r="LVN20" s="210"/>
      <c r="LVO20" s="210"/>
      <c r="LVP20" s="210"/>
      <c r="LVQ20" s="210" t="s">
        <v>25</v>
      </c>
      <c r="LVR20" s="210"/>
      <c r="LVS20" s="210"/>
      <c r="LVT20" s="210"/>
      <c r="LVU20" s="210" t="s">
        <v>25</v>
      </c>
      <c r="LVV20" s="210"/>
      <c r="LVW20" s="210"/>
      <c r="LVX20" s="210"/>
      <c r="LVY20" s="210" t="s">
        <v>25</v>
      </c>
      <c r="LVZ20" s="210"/>
      <c r="LWA20" s="210"/>
      <c r="LWB20" s="210"/>
      <c r="LWC20" s="210" t="s">
        <v>25</v>
      </c>
      <c r="LWD20" s="210"/>
      <c r="LWE20" s="210"/>
      <c r="LWF20" s="210"/>
      <c r="LWG20" s="210" t="s">
        <v>25</v>
      </c>
      <c r="LWH20" s="210"/>
      <c r="LWI20" s="210"/>
      <c r="LWJ20" s="210"/>
      <c r="LWK20" s="210" t="s">
        <v>25</v>
      </c>
      <c r="LWL20" s="210"/>
      <c r="LWM20" s="210"/>
      <c r="LWN20" s="210"/>
      <c r="LWO20" s="210" t="s">
        <v>25</v>
      </c>
      <c r="LWP20" s="210"/>
      <c r="LWQ20" s="210"/>
      <c r="LWR20" s="210"/>
      <c r="LWS20" s="210" t="s">
        <v>25</v>
      </c>
      <c r="LWT20" s="210"/>
      <c r="LWU20" s="210"/>
      <c r="LWV20" s="210"/>
      <c r="LWW20" s="210" t="s">
        <v>25</v>
      </c>
      <c r="LWX20" s="210"/>
      <c r="LWY20" s="210"/>
      <c r="LWZ20" s="210"/>
      <c r="LXA20" s="210" t="s">
        <v>25</v>
      </c>
      <c r="LXB20" s="210"/>
      <c r="LXC20" s="210"/>
      <c r="LXD20" s="210"/>
      <c r="LXE20" s="210" t="s">
        <v>25</v>
      </c>
      <c r="LXF20" s="210"/>
      <c r="LXG20" s="210"/>
      <c r="LXH20" s="210"/>
      <c r="LXI20" s="210" t="s">
        <v>25</v>
      </c>
      <c r="LXJ20" s="210"/>
      <c r="LXK20" s="210"/>
      <c r="LXL20" s="210"/>
      <c r="LXM20" s="210" t="s">
        <v>25</v>
      </c>
      <c r="LXN20" s="210"/>
      <c r="LXO20" s="210"/>
      <c r="LXP20" s="210"/>
      <c r="LXQ20" s="210" t="s">
        <v>25</v>
      </c>
      <c r="LXR20" s="210"/>
      <c r="LXS20" s="210"/>
      <c r="LXT20" s="210"/>
      <c r="LXU20" s="210" t="s">
        <v>25</v>
      </c>
      <c r="LXV20" s="210"/>
      <c r="LXW20" s="210"/>
      <c r="LXX20" s="210"/>
      <c r="LXY20" s="210" t="s">
        <v>25</v>
      </c>
      <c r="LXZ20" s="210"/>
      <c r="LYA20" s="210"/>
      <c r="LYB20" s="210"/>
      <c r="LYC20" s="210" t="s">
        <v>25</v>
      </c>
      <c r="LYD20" s="210"/>
      <c r="LYE20" s="210"/>
      <c r="LYF20" s="210"/>
      <c r="LYG20" s="210" t="s">
        <v>25</v>
      </c>
      <c r="LYH20" s="210"/>
      <c r="LYI20" s="210"/>
      <c r="LYJ20" s="210"/>
      <c r="LYK20" s="210" t="s">
        <v>25</v>
      </c>
      <c r="LYL20" s="210"/>
      <c r="LYM20" s="210"/>
      <c r="LYN20" s="210"/>
      <c r="LYO20" s="210" t="s">
        <v>25</v>
      </c>
      <c r="LYP20" s="210"/>
      <c r="LYQ20" s="210"/>
      <c r="LYR20" s="210"/>
      <c r="LYS20" s="210" t="s">
        <v>25</v>
      </c>
      <c r="LYT20" s="210"/>
      <c r="LYU20" s="210"/>
      <c r="LYV20" s="210"/>
      <c r="LYW20" s="210" t="s">
        <v>25</v>
      </c>
      <c r="LYX20" s="210"/>
      <c r="LYY20" s="210"/>
      <c r="LYZ20" s="210"/>
      <c r="LZA20" s="210" t="s">
        <v>25</v>
      </c>
      <c r="LZB20" s="210"/>
      <c r="LZC20" s="210"/>
      <c r="LZD20" s="210"/>
      <c r="LZE20" s="210" t="s">
        <v>25</v>
      </c>
      <c r="LZF20" s="210"/>
      <c r="LZG20" s="210"/>
      <c r="LZH20" s="210"/>
      <c r="LZI20" s="210" t="s">
        <v>25</v>
      </c>
      <c r="LZJ20" s="210"/>
      <c r="LZK20" s="210"/>
      <c r="LZL20" s="210"/>
      <c r="LZM20" s="210" t="s">
        <v>25</v>
      </c>
      <c r="LZN20" s="210"/>
      <c r="LZO20" s="210"/>
      <c r="LZP20" s="210"/>
      <c r="LZQ20" s="210" t="s">
        <v>25</v>
      </c>
      <c r="LZR20" s="210"/>
      <c r="LZS20" s="210"/>
      <c r="LZT20" s="210"/>
      <c r="LZU20" s="210" t="s">
        <v>25</v>
      </c>
      <c r="LZV20" s="210"/>
      <c r="LZW20" s="210"/>
      <c r="LZX20" s="210"/>
      <c r="LZY20" s="210" t="s">
        <v>25</v>
      </c>
      <c r="LZZ20" s="210"/>
      <c r="MAA20" s="210"/>
      <c r="MAB20" s="210"/>
      <c r="MAC20" s="210" t="s">
        <v>25</v>
      </c>
      <c r="MAD20" s="210"/>
      <c r="MAE20" s="210"/>
      <c r="MAF20" s="210"/>
      <c r="MAG20" s="210" t="s">
        <v>25</v>
      </c>
      <c r="MAH20" s="210"/>
      <c r="MAI20" s="210"/>
      <c r="MAJ20" s="210"/>
      <c r="MAK20" s="210" t="s">
        <v>25</v>
      </c>
      <c r="MAL20" s="210"/>
      <c r="MAM20" s="210"/>
      <c r="MAN20" s="210"/>
      <c r="MAO20" s="210" t="s">
        <v>25</v>
      </c>
      <c r="MAP20" s="210"/>
      <c r="MAQ20" s="210"/>
      <c r="MAR20" s="210"/>
      <c r="MAS20" s="210" t="s">
        <v>25</v>
      </c>
      <c r="MAT20" s="210"/>
      <c r="MAU20" s="210"/>
      <c r="MAV20" s="210"/>
      <c r="MAW20" s="210" t="s">
        <v>25</v>
      </c>
      <c r="MAX20" s="210"/>
      <c r="MAY20" s="210"/>
      <c r="MAZ20" s="210"/>
      <c r="MBA20" s="210" t="s">
        <v>25</v>
      </c>
      <c r="MBB20" s="210"/>
      <c r="MBC20" s="210"/>
      <c r="MBD20" s="210"/>
      <c r="MBE20" s="210" t="s">
        <v>25</v>
      </c>
      <c r="MBF20" s="210"/>
      <c r="MBG20" s="210"/>
      <c r="MBH20" s="210"/>
      <c r="MBI20" s="210" t="s">
        <v>25</v>
      </c>
      <c r="MBJ20" s="210"/>
      <c r="MBK20" s="210"/>
      <c r="MBL20" s="210"/>
      <c r="MBM20" s="210" t="s">
        <v>25</v>
      </c>
      <c r="MBN20" s="210"/>
      <c r="MBO20" s="210"/>
      <c r="MBP20" s="210"/>
      <c r="MBQ20" s="210" t="s">
        <v>25</v>
      </c>
      <c r="MBR20" s="210"/>
      <c r="MBS20" s="210"/>
      <c r="MBT20" s="210"/>
      <c r="MBU20" s="210" t="s">
        <v>25</v>
      </c>
      <c r="MBV20" s="210"/>
      <c r="MBW20" s="210"/>
      <c r="MBX20" s="210"/>
      <c r="MBY20" s="210" t="s">
        <v>25</v>
      </c>
      <c r="MBZ20" s="210"/>
      <c r="MCA20" s="210"/>
      <c r="MCB20" s="210"/>
      <c r="MCC20" s="210" t="s">
        <v>25</v>
      </c>
      <c r="MCD20" s="210"/>
      <c r="MCE20" s="210"/>
      <c r="MCF20" s="210"/>
      <c r="MCG20" s="210" t="s">
        <v>25</v>
      </c>
      <c r="MCH20" s="210"/>
      <c r="MCI20" s="210"/>
      <c r="MCJ20" s="210"/>
      <c r="MCK20" s="210" t="s">
        <v>25</v>
      </c>
      <c r="MCL20" s="210"/>
      <c r="MCM20" s="210"/>
      <c r="MCN20" s="210"/>
      <c r="MCO20" s="210" t="s">
        <v>25</v>
      </c>
      <c r="MCP20" s="210"/>
      <c r="MCQ20" s="210"/>
      <c r="MCR20" s="210"/>
      <c r="MCS20" s="210" t="s">
        <v>25</v>
      </c>
      <c r="MCT20" s="210"/>
      <c r="MCU20" s="210"/>
      <c r="MCV20" s="210"/>
      <c r="MCW20" s="210" t="s">
        <v>25</v>
      </c>
      <c r="MCX20" s="210"/>
      <c r="MCY20" s="210"/>
      <c r="MCZ20" s="210"/>
      <c r="MDA20" s="210" t="s">
        <v>25</v>
      </c>
      <c r="MDB20" s="210"/>
      <c r="MDC20" s="210"/>
      <c r="MDD20" s="210"/>
      <c r="MDE20" s="210" t="s">
        <v>25</v>
      </c>
      <c r="MDF20" s="210"/>
      <c r="MDG20" s="210"/>
      <c r="MDH20" s="210"/>
      <c r="MDI20" s="210" t="s">
        <v>25</v>
      </c>
      <c r="MDJ20" s="210"/>
      <c r="MDK20" s="210"/>
      <c r="MDL20" s="210"/>
      <c r="MDM20" s="210" t="s">
        <v>25</v>
      </c>
      <c r="MDN20" s="210"/>
      <c r="MDO20" s="210"/>
      <c r="MDP20" s="210"/>
      <c r="MDQ20" s="210" t="s">
        <v>25</v>
      </c>
      <c r="MDR20" s="210"/>
      <c r="MDS20" s="210"/>
      <c r="MDT20" s="210"/>
      <c r="MDU20" s="210" t="s">
        <v>25</v>
      </c>
      <c r="MDV20" s="210"/>
      <c r="MDW20" s="210"/>
      <c r="MDX20" s="210"/>
      <c r="MDY20" s="210" t="s">
        <v>25</v>
      </c>
      <c r="MDZ20" s="210"/>
      <c r="MEA20" s="210"/>
      <c r="MEB20" s="210"/>
      <c r="MEC20" s="210" t="s">
        <v>25</v>
      </c>
      <c r="MED20" s="210"/>
      <c r="MEE20" s="210"/>
      <c r="MEF20" s="210"/>
      <c r="MEG20" s="210" t="s">
        <v>25</v>
      </c>
      <c r="MEH20" s="210"/>
      <c r="MEI20" s="210"/>
      <c r="MEJ20" s="210"/>
      <c r="MEK20" s="210" t="s">
        <v>25</v>
      </c>
      <c r="MEL20" s="210"/>
      <c r="MEM20" s="210"/>
      <c r="MEN20" s="210"/>
      <c r="MEO20" s="210" t="s">
        <v>25</v>
      </c>
      <c r="MEP20" s="210"/>
      <c r="MEQ20" s="210"/>
      <c r="MER20" s="210"/>
      <c r="MES20" s="210" t="s">
        <v>25</v>
      </c>
      <c r="MET20" s="210"/>
      <c r="MEU20" s="210"/>
      <c r="MEV20" s="210"/>
      <c r="MEW20" s="210" t="s">
        <v>25</v>
      </c>
      <c r="MEX20" s="210"/>
      <c r="MEY20" s="210"/>
      <c r="MEZ20" s="210"/>
      <c r="MFA20" s="210" t="s">
        <v>25</v>
      </c>
      <c r="MFB20" s="210"/>
      <c r="MFC20" s="210"/>
      <c r="MFD20" s="210"/>
      <c r="MFE20" s="210" t="s">
        <v>25</v>
      </c>
      <c r="MFF20" s="210"/>
      <c r="MFG20" s="210"/>
      <c r="MFH20" s="210"/>
      <c r="MFI20" s="210" t="s">
        <v>25</v>
      </c>
      <c r="MFJ20" s="210"/>
      <c r="MFK20" s="210"/>
      <c r="MFL20" s="210"/>
      <c r="MFM20" s="210" t="s">
        <v>25</v>
      </c>
      <c r="MFN20" s="210"/>
      <c r="MFO20" s="210"/>
      <c r="MFP20" s="210"/>
      <c r="MFQ20" s="210" t="s">
        <v>25</v>
      </c>
      <c r="MFR20" s="210"/>
      <c r="MFS20" s="210"/>
      <c r="MFT20" s="210"/>
      <c r="MFU20" s="210" t="s">
        <v>25</v>
      </c>
      <c r="MFV20" s="210"/>
      <c r="MFW20" s="210"/>
      <c r="MFX20" s="210"/>
      <c r="MFY20" s="210" t="s">
        <v>25</v>
      </c>
      <c r="MFZ20" s="210"/>
      <c r="MGA20" s="210"/>
      <c r="MGB20" s="210"/>
      <c r="MGC20" s="210" t="s">
        <v>25</v>
      </c>
      <c r="MGD20" s="210"/>
      <c r="MGE20" s="210"/>
      <c r="MGF20" s="210"/>
      <c r="MGG20" s="210" t="s">
        <v>25</v>
      </c>
      <c r="MGH20" s="210"/>
      <c r="MGI20" s="210"/>
      <c r="MGJ20" s="210"/>
      <c r="MGK20" s="210" t="s">
        <v>25</v>
      </c>
      <c r="MGL20" s="210"/>
      <c r="MGM20" s="210"/>
      <c r="MGN20" s="210"/>
      <c r="MGO20" s="210" t="s">
        <v>25</v>
      </c>
      <c r="MGP20" s="210"/>
      <c r="MGQ20" s="210"/>
      <c r="MGR20" s="210"/>
      <c r="MGS20" s="210" t="s">
        <v>25</v>
      </c>
      <c r="MGT20" s="210"/>
      <c r="MGU20" s="210"/>
      <c r="MGV20" s="210"/>
      <c r="MGW20" s="210" t="s">
        <v>25</v>
      </c>
      <c r="MGX20" s="210"/>
      <c r="MGY20" s="210"/>
      <c r="MGZ20" s="210"/>
      <c r="MHA20" s="210" t="s">
        <v>25</v>
      </c>
      <c r="MHB20" s="210"/>
      <c r="MHC20" s="210"/>
      <c r="MHD20" s="210"/>
      <c r="MHE20" s="210" t="s">
        <v>25</v>
      </c>
      <c r="MHF20" s="210"/>
      <c r="MHG20" s="210"/>
      <c r="MHH20" s="210"/>
      <c r="MHI20" s="210" t="s">
        <v>25</v>
      </c>
      <c r="MHJ20" s="210"/>
      <c r="MHK20" s="210"/>
      <c r="MHL20" s="210"/>
      <c r="MHM20" s="210" t="s">
        <v>25</v>
      </c>
      <c r="MHN20" s="210"/>
      <c r="MHO20" s="210"/>
      <c r="MHP20" s="210"/>
      <c r="MHQ20" s="210" t="s">
        <v>25</v>
      </c>
      <c r="MHR20" s="210"/>
      <c r="MHS20" s="210"/>
      <c r="MHT20" s="210"/>
      <c r="MHU20" s="210" t="s">
        <v>25</v>
      </c>
      <c r="MHV20" s="210"/>
      <c r="MHW20" s="210"/>
      <c r="MHX20" s="210"/>
      <c r="MHY20" s="210" t="s">
        <v>25</v>
      </c>
      <c r="MHZ20" s="210"/>
      <c r="MIA20" s="210"/>
      <c r="MIB20" s="210"/>
      <c r="MIC20" s="210" t="s">
        <v>25</v>
      </c>
      <c r="MID20" s="210"/>
      <c r="MIE20" s="210"/>
      <c r="MIF20" s="210"/>
      <c r="MIG20" s="210" t="s">
        <v>25</v>
      </c>
      <c r="MIH20" s="210"/>
      <c r="MII20" s="210"/>
      <c r="MIJ20" s="210"/>
      <c r="MIK20" s="210" t="s">
        <v>25</v>
      </c>
      <c r="MIL20" s="210"/>
      <c r="MIM20" s="210"/>
      <c r="MIN20" s="210"/>
      <c r="MIO20" s="210" t="s">
        <v>25</v>
      </c>
      <c r="MIP20" s="210"/>
      <c r="MIQ20" s="210"/>
      <c r="MIR20" s="210"/>
      <c r="MIS20" s="210" t="s">
        <v>25</v>
      </c>
      <c r="MIT20" s="210"/>
      <c r="MIU20" s="210"/>
      <c r="MIV20" s="210"/>
      <c r="MIW20" s="210" t="s">
        <v>25</v>
      </c>
      <c r="MIX20" s="210"/>
      <c r="MIY20" s="210"/>
      <c r="MIZ20" s="210"/>
      <c r="MJA20" s="210" t="s">
        <v>25</v>
      </c>
      <c r="MJB20" s="210"/>
      <c r="MJC20" s="210"/>
      <c r="MJD20" s="210"/>
      <c r="MJE20" s="210" t="s">
        <v>25</v>
      </c>
      <c r="MJF20" s="210"/>
      <c r="MJG20" s="210"/>
      <c r="MJH20" s="210"/>
      <c r="MJI20" s="210" t="s">
        <v>25</v>
      </c>
      <c r="MJJ20" s="210"/>
      <c r="MJK20" s="210"/>
      <c r="MJL20" s="210"/>
      <c r="MJM20" s="210" t="s">
        <v>25</v>
      </c>
      <c r="MJN20" s="210"/>
      <c r="MJO20" s="210"/>
      <c r="MJP20" s="210"/>
      <c r="MJQ20" s="210" t="s">
        <v>25</v>
      </c>
      <c r="MJR20" s="210"/>
      <c r="MJS20" s="210"/>
      <c r="MJT20" s="210"/>
      <c r="MJU20" s="210" t="s">
        <v>25</v>
      </c>
      <c r="MJV20" s="210"/>
      <c r="MJW20" s="210"/>
      <c r="MJX20" s="210"/>
      <c r="MJY20" s="210" t="s">
        <v>25</v>
      </c>
      <c r="MJZ20" s="210"/>
      <c r="MKA20" s="210"/>
      <c r="MKB20" s="210"/>
      <c r="MKC20" s="210" t="s">
        <v>25</v>
      </c>
      <c r="MKD20" s="210"/>
      <c r="MKE20" s="210"/>
      <c r="MKF20" s="210"/>
      <c r="MKG20" s="210" t="s">
        <v>25</v>
      </c>
      <c r="MKH20" s="210"/>
      <c r="MKI20" s="210"/>
      <c r="MKJ20" s="210"/>
      <c r="MKK20" s="210" t="s">
        <v>25</v>
      </c>
      <c r="MKL20" s="210"/>
      <c r="MKM20" s="210"/>
      <c r="MKN20" s="210"/>
      <c r="MKO20" s="210" t="s">
        <v>25</v>
      </c>
      <c r="MKP20" s="210"/>
      <c r="MKQ20" s="210"/>
      <c r="MKR20" s="210"/>
      <c r="MKS20" s="210" t="s">
        <v>25</v>
      </c>
      <c r="MKT20" s="210"/>
      <c r="MKU20" s="210"/>
      <c r="MKV20" s="210"/>
      <c r="MKW20" s="210" t="s">
        <v>25</v>
      </c>
      <c r="MKX20" s="210"/>
      <c r="MKY20" s="210"/>
      <c r="MKZ20" s="210"/>
      <c r="MLA20" s="210" t="s">
        <v>25</v>
      </c>
      <c r="MLB20" s="210"/>
      <c r="MLC20" s="210"/>
      <c r="MLD20" s="210"/>
      <c r="MLE20" s="210" t="s">
        <v>25</v>
      </c>
      <c r="MLF20" s="210"/>
      <c r="MLG20" s="210"/>
      <c r="MLH20" s="210"/>
      <c r="MLI20" s="210" t="s">
        <v>25</v>
      </c>
      <c r="MLJ20" s="210"/>
      <c r="MLK20" s="210"/>
      <c r="MLL20" s="210"/>
      <c r="MLM20" s="210" t="s">
        <v>25</v>
      </c>
      <c r="MLN20" s="210"/>
      <c r="MLO20" s="210"/>
      <c r="MLP20" s="210"/>
      <c r="MLQ20" s="210" t="s">
        <v>25</v>
      </c>
      <c r="MLR20" s="210"/>
      <c r="MLS20" s="210"/>
      <c r="MLT20" s="210"/>
      <c r="MLU20" s="210" t="s">
        <v>25</v>
      </c>
      <c r="MLV20" s="210"/>
      <c r="MLW20" s="210"/>
      <c r="MLX20" s="210"/>
      <c r="MLY20" s="210" t="s">
        <v>25</v>
      </c>
      <c r="MLZ20" s="210"/>
      <c r="MMA20" s="210"/>
      <c r="MMB20" s="210"/>
      <c r="MMC20" s="210" t="s">
        <v>25</v>
      </c>
      <c r="MMD20" s="210"/>
      <c r="MME20" s="210"/>
      <c r="MMF20" s="210"/>
      <c r="MMG20" s="210" t="s">
        <v>25</v>
      </c>
      <c r="MMH20" s="210"/>
      <c r="MMI20" s="210"/>
      <c r="MMJ20" s="210"/>
      <c r="MMK20" s="210" t="s">
        <v>25</v>
      </c>
      <c r="MML20" s="210"/>
      <c r="MMM20" s="210"/>
      <c r="MMN20" s="210"/>
      <c r="MMO20" s="210" t="s">
        <v>25</v>
      </c>
      <c r="MMP20" s="210"/>
      <c r="MMQ20" s="210"/>
      <c r="MMR20" s="210"/>
      <c r="MMS20" s="210" t="s">
        <v>25</v>
      </c>
      <c r="MMT20" s="210"/>
      <c r="MMU20" s="210"/>
      <c r="MMV20" s="210"/>
      <c r="MMW20" s="210" t="s">
        <v>25</v>
      </c>
      <c r="MMX20" s="210"/>
      <c r="MMY20" s="210"/>
      <c r="MMZ20" s="210"/>
      <c r="MNA20" s="210" t="s">
        <v>25</v>
      </c>
      <c r="MNB20" s="210"/>
      <c r="MNC20" s="210"/>
      <c r="MND20" s="210"/>
      <c r="MNE20" s="210" t="s">
        <v>25</v>
      </c>
      <c r="MNF20" s="210"/>
      <c r="MNG20" s="210"/>
      <c r="MNH20" s="210"/>
      <c r="MNI20" s="210" t="s">
        <v>25</v>
      </c>
      <c r="MNJ20" s="210"/>
      <c r="MNK20" s="210"/>
      <c r="MNL20" s="210"/>
      <c r="MNM20" s="210" t="s">
        <v>25</v>
      </c>
      <c r="MNN20" s="210"/>
      <c r="MNO20" s="210"/>
      <c r="MNP20" s="210"/>
      <c r="MNQ20" s="210" t="s">
        <v>25</v>
      </c>
      <c r="MNR20" s="210"/>
      <c r="MNS20" s="210"/>
      <c r="MNT20" s="210"/>
      <c r="MNU20" s="210" t="s">
        <v>25</v>
      </c>
      <c r="MNV20" s="210"/>
      <c r="MNW20" s="210"/>
      <c r="MNX20" s="210"/>
      <c r="MNY20" s="210" t="s">
        <v>25</v>
      </c>
      <c r="MNZ20" s="210"/>
      <c r="MOA20" s="210"/>
      <c r="MOB20" s="210"/>
      <c r="MOC20" s="210" t="s">
        <v>25</v>
      </c>
      <c r="MOD20" s="210"/>
      <c r="MOE20" s="210"/>
      <c r="MOF20" s="210"/>
      <c r="MOG20" s="210" t="s">
        <v>25</v>
      </c>
      <c r="MOH20" s="210"/>
      <c r="MOI20" s="210"/>
      <c r="MOJ20" s="210"/>
      <c r="MOK20" s="210" t="s">
        <v>25</v>
      </c>
      <c r="MOL20" s="210"/>
      <c r="MOM20" s="210"/>
      <c r="MON20" s="210"/>
      <c r="MOO20" s="210" t="s">
        <v>25</v>
      </c>
      <c r="MOP20" s="210"/>
      <c r="MOQ20" s="210"/>
      <c r="MOR20" s="210"/>
      <c r="MOS20" s="210" t="s">
        <v>25</v>
      </c>
      <c r="MOT20" s="210"/>
      <c r="MOU20" s="210"/>
      <c r="MOV20" s="210"/>
      <c r="MOW20" s="210" t="s">
        <v>25</v>
      </c>
      <c r="MOX20" s="210"/>
      <c r="MOY20" s="210"/>
      <c r="MOZ20" s="210"/>
      <c r="MPA20" s="210" t="s">
        <v>25</v>
      </c>
      <c r="MPB20" s="210"/>
      <c r="MPC20" s="210"/>
      <c r="MPD20" s="210"/>
      <c r="MPE20" s="210" t="s">
        <v>25</v>
      </c>
      <c r="MPF20" s="210"/>
      <c r="MPG20" s="210"/>
      <c r="MPH20" s="210"/>
      <c r="MPI20" s="210" t="s">
        <v>25</v>
      </c>
      <c r="MPJ20" s="210"/>
      <c r="MPK20" s="210"/>
      <c r="MPL20" s="210"/>
      <c r="MPM20" s="210" t="s">
        <v>25</v>
      </c>
      <c r="MPN20" s="210"/>
      <c r="MPO20" s="210"/>
      <c r="MPP20" s="210"/>
      <c r="MPQ20" s="210" t="s">
        <v>25</v>
      </c>
      <c r="MPR20" s="210"/>
      <c r="MPS20" s="210"/>
      <c r="MPT20" s="210"/>
      <c r="MPU20" s="210" t="s">
        <v>25</v>
      </c>
      <c r="MPV20" s="210"/>
      <c r="MPW20" s="210"/>
      <c r="MPX20" s="210"/>
      <c r="MPY20" s="210" t="s">
        <v>25</v>
      </c>
      <c r="MPZ20" s="210"/>
      <c r="MQA20" s="210"/>
      <c r="MQB20" s="210"/>
      <c r="MQC20" s="210" t="s">
        <v>25</v>
      </c>
      <c r="MQD20" s="210"/>
      <c r="MQE20" s="210"/>
      <c r="MQF20" s="210"/>
      <c r="MQG20" s="210" t="s">
        <v>25</v>
      </c>
      <c r="MQH20" s="210"/>
      <c r="MQI20" s="210"/>
      <c r="MQJ20" s="210"/>
      <c r="MQK20" s="210" t="s">
        <v>25</v>
      </c>
      <c r="MQL20" s="210"/>
      <c r="MQM20" s="210"/>
      <c r="MQN20" s="210"/>
      <c r="MQO20" s="210" t="s">
        <v>25</v>
      </c>
      <c r="MQP20" s="210"/>
      <c r="MQQ20" s="210"/>
      <c r="MQR20" s="210"/>
      <c r="MQS20" s="210" t="s">
        <v>25</v>
      </c>
      <c r="MQT20" s="210"/>
      <c r="MQU20" s="210"/>
      <c r="MQV20" s="210"/>
      <c r="MQW20" s="210" t="s">
        <v>25</v>
      </c>
      <c r="MQX20" s="210"/>
      <c r="MQY20" s="210"/>
      <c r="MQZ20" s="210"/>
      <c r="MRA20" s="210" t="s">
        <v>25</v>
      </c>
      <c r="MRB20" s="210"/>
      <c r="MRC20" s="210"/>
      <c r="MRD20" s="210"/>
      <c r="MRE20" s="210" t="s">
        <v>25</v>
      </c>
      <c r="MRF20" s="210"/>
      <c r="MRG20" s="210"/>
      <c r="MRH20" s="210"/>
      <c r="MRI20" s="210" t="s">
        <v>25</v>
      </c>
      <c r="MRJ20" s="210"/>
      <c r="MRK20" s="210"/>
      <c r="MRL20" s="210"/>
      <c r="MRM20" s="210" t="s">
        <v>25</v>
      </c>
      <c r="MRN20" s="210"/>
      <c r="MRO20" s="210"/>
      <c r="MRP20" s="210"/>
      <c r="MRQ20" s="210" t="s">
        <v>25</v>
      </c>
      <c r="MRR20" s="210"/>
      <c r="MRS20" s="210"/>
      <c r="MRT20" s="210"/>
      <c r="MRU20" s="210" t="s">
        <v>25</v>
      </c>
      <c r="MRV20" s="210"/>
      <c r="MRW20" s="210"/>
      <c r="MRX20" s="210"/>
      <c r="MRY20" s="210" t="s">
        <v>25</v>
      </c>
      <c r="MRZ20" s="210"/>
      <c r="MSA20" s="210"/>
      <c r="MSB20" s="210"/>
      <c r="MSC20" s="210" t="s">
        <v>25</v>
      </c>
      <c r="MSD20" s="210"/>
      <c r="MSE20" s="210"/>
      <c r="MSF20" s="210"/>
      <c r="MSG20" s="210" t="s">
        <v>25</v>
      </c>
      <c r="MSH20" s="210"/>
      <c r="MSI20" s="210"/>
      <c r="MSJ20" s="210"/>
      <c r="MSK20" s="210" t="s">
        <v>25</v>
      </c>
      <c r="MSL20" s="210"/>
      <c r="MSM20" s="210"/>
      <c r="MSN20" s="210"/>
      <c r="MSO20" s="210" t="s">
        <v>25</v>
      </c>
      <c r="MSP20" s="210"/>
      <c r="MSQ20" s="210"/>
      <c r="MSR20" s="210"/>
      <c r="MSS20" s="210" t="s">
        <v>25</v>
      </c>
      <c r="MST20" s="210"/>
      <c r="MSU20" s="210"/>
      <c r="MSV20" s="210"/>
      <c r="MSW20" s="210" t="s">
        <v>25</v>
      </c>
      <c r="MSX20" s="210"/>
      <c r="MSY20" s="210"/>
      <c r="MSZ20" s="210"/>
      <c r="MTA20" s="210" t="s">
        <v>25</v>
      </c>
      <c r="MTB20" s="210"/>
      <c r="MTC20" s="210"/>
      <c r="MTD20" s="210"/>
      <c r="MTE20" s="210" t="s">
        <v>25</v>
      </c>
      <c r="MTF20" s="210"/>
      <c r="MTG20" s="210"/>
      <c r="MTH20" s="210"/>
      <c r="MTI20" s="210" t="s">
        <v>25</v>
      </c>
      <c r="MTJ20" s="210"/>
      <c r="MTK20" s="210"/>
      <c r="MTL20" s="210"/>
      <c r="MTM20" s="210" t="s">
        <v>25</v>
      </c>
      <c r="MTN20" s="210"/>
      <c r="MTO20" s="210"/>
      <c r="MTP20" s="210"/>
      <c r="MTQ20" s="210" t="s">
        <v>25</v>
      </c>
      <c r="MTR20" s="210"/>
      <c r="MTS20" s="210"/>
      <c r="MTT20" s="210"/>
      <c r="MTU20" s="210" t="s">
        <v>25</v>
      </c>
      <c r="MTV20" s="210"/>
      <c r="MTW20" s="210"/>
      <c r="MTX20" s="210"/>
      <c r="MTY20" s="210" t="s">
        <v>25</v>
      </c>
      <c r="MTZ20" s="210"/>
      <c r="MUA20" s="210"/>
      <c r="MUB20" s="210"/>
      <c r="MUC20" s="210" t="s">
        <v>25</v>
      </c>
      <c r="MUD20" s="210"/>
      <c r="MUE20" s="210"/>
      <c r="MUF20" s="210"/>
      <c r="MUG20" s="210" t="s">
        <v>25</v>
      </c>
      <c r="MUH20" s="210"/>
      <c r="MUI20" s="210"/>
      <c r="MUJ20" s="210"/>
      <c r="MUK20" s="210" t="s">
        <v>25</v>
      </c>
      <c r="MUL20" s="210"/>
      <c r="MUM20" s="210"/>
      <c r="MUN20" s="210"/>
      <c r="MUO20" s="210" t="s">
        <v>25</v>
      </c>
      <c r="MUP20" s="210"/>
      <c r="MUQ20" s="210"/>
      <c r="MUR20" s="210"/>
      <c r="MUS20" s="210" t="s">
        <v>25</v>
      </c>
      <c r="MUT20" s="210"/>
      <c r="MUU20" s="210"/>
      <c r="MUV20" s="210"/>
      <c r="MUW20" s="210" t="s">
        <v>25</v>
      </c>
      <c r="MUX20" s="210"/>
      <c r="MUY20" s="210"/>
      <c r="MUZ20" s="210"/>
      <c r="MVA20" s="210" t="s">
        <v>25</v>
      </c>
      <c r="MVB20" s="210"/>
      <c r="MVC20" s="210"/>
      <c r="MVD20" s="210"/>
      <c r="MVE20" s="210" t="s">
        <v>25</v>
      </c>
      <c r="MVF20" s="210"/>
      <c r="MVG20" s="210"/>
      <c r="MVH20" s="210"/>
      <c r="MVI20" s="210" t="s">
        <v>25</v>
      </c>
      <c r="MVJ20" s="210"/>
      <c r="MVK20" s="210"/>
      <c r="MVL20" s="210"/>
      <c r="MVM20" s="210" t="s">
        <v>25</v>
      </c>
      <c r="MVN20" s="210"/>
      <c r="MVO20" s="210"/>
      <c r="MVP20" s="210"/>
      <c r="MVQ20" s="210" t="s">
        <v>25</v>
      </c>
      <c r="MVR20" s="210"/>
      <c r="MVS20" s="210"/>
      <c r="MVT20" s="210"/>
      <c r="MVU20" s="210" t="s">
        <v>25</v>
      </c>
      <c r="MVV20" s="210"/>
      <c r="MVW20" s="210"/>
      <c r="MVX20" s="210"/>
      <c r="MVY20" s="210" t="s">
        <v>25</v>
      </c>
      <c r="MVZ20" s="210"/>
      <c r="MWA20" s="210"/>
      <c r="MWB20" s="210"/>
      <c r="MWC20" s="210" t="s">
        <v>25</v>
      </c>
      <c r="MWD20" s="210"/>
      <c r="MWE20" s="210"/>
      <c r="MWF20" s="210"/>
      <c r="MWG20" s="210" t="s">
        <v>25</v>
      </c>
      <c r="MWH20" s="210"/>
      <c r="MWI20" s="210"/>
      <c r="MWJ20" s="210"/>
      <c r="MWK20" s="210" t="s">
        <v>25</v>
      </c>
      <c r="MWL20" s="210"/>
      <c r="MWM20" s="210"/>
      <c r="MWN20" s="210"/>
      <c r="MWO20" s="210" t="s">
        <v>25</v>
      </c>
      <c r="MWP20" s="210"/>
      <c r="MWQ20" s="210"/>
      <c r="MWR20" s="210"/>
      <c r="MWS20" s="210" t="s">
        <v>25</v>
      </c>
      <c r="MWT20" s="210"/>
      <c r="MWU20" s="210"/>
      <c r="MWV20" s="210"/>
      <c r="MWW20" s="210" t="s">
        <v>25</v>
      </c>
      <c r="MWX20" s="210"/>
      <c r="MWY20" s="210"/>
      <c r="MWZ20" s="210"/>
      <c r="MXA20" s="210" t="s">
        <v>25</v>
      </c>
      <c r="MXB20" s="210"/>
      <c r="MXC20" s="210"/>
      <c r="MXD20" s="210"/>
      <c r="MXE20" s="210" t="s">
        <v>25</v>
      </c>
      <c r="MXF20" s="210"/>
      <c r="MXG20" s="210"/>
      <c r="MXH20" s="210"/>
      <c r="MXI20" s="210" t="s">
        <v>25</v>
      </c>
      <c r="MXJ20" s="210"/>
      <c r="MXK20" s="210"/>
      <c r="MXL20" s="210"/>
      <c r="MXM20" s="210" t="s">
        <v>25</v>
      </c>
      <c r="MXN20" s="210"/>
      <c r="MXO20" s="210"/>
      <c r="MXP20" s="210"/>
      <c r="MXQ20" s="210" t="s">
        <v>25</v>
      </c>
      <c r="MXR20" s="210"/>
      <c r="MXS20" s="210"/>
      <c r="MXT20" s="210"/>
      <c r="MXU20" s="210" t="s">
        <v>25</v>
      </c>
      <c r="MXV20" s="210"/>
      <c r="MXW20" s="210"/>
      <c r="MXX20" s="210"/>
      <c r="MXY20" s="210" t="s">
        <v>25</v>
      </c>
      <c r="MXZ20" s="210"/>
      <c r="MYA20" s="210"/>
      <c r="MYB20" s="210"/>
      <c r="MYC20" s="210" t="s">
        <v>25</v>
      </c>
      <c r="MYD20" s="210"/>
      <c r="MYE20" s="210"/>
      <c r="MYF20" s="210"/>
      <c r="MYG20" s="210" t="s">
        <v>25</v>
      </c>
      <c r="MYH20" s="210"/>
      <c r="MYI20" s="210"/>
      <c r="MYJ20" s="210"/>
      <c r="MYK20" s="210" t="s">
        <v>25</v>
      </c>
      <c r="MYL20" s="210"/>
      <c r="MYM20" s="210"/>
      <c r="MYN20" s="210"/>
      <c r="MYO20" s="210" t="s">
        <v>25</v>
      </c>
      <c r="MYP20" s="210"/>
      <c r="MYQ20" s="210"/>
      <c r="MYR20" s="210"/>
      <c r="MYS20" s="210" t="s">
        <v>25</v>
      </c>
      <c r="MYT20" s="210"/>
      <c r="MYU20" s="210"/>
      <c r="MYV20" s="210"/>
      <c r="MYW20" s="210" t="s">
        <v>25</v>
      </c>
      <c r="MYX20" s="210"/>
      <c r="MYY20" s="210"/>
      <c r="MYZ20" s="210"/>
      <c r="MZA20" s="210" t="s">
        <v>25</v>
      </c>
      <c r="MZB20" s="210"/>
      <c r="MZC20" s="210"/>
      <c r="MZD20" s="210"/>
      <c r="MZE20" s="210" t="s">
        <v>25</v>
      </c>
      <c r="MZF20" s="210"/>
      <c r="MZG20" s="210"/>
      <c r="MZH20" s="210"/>
      <c r="MZI20" s="210" t="s">
        <v>25</v>
      </c>
      <c r="MZJ20" s="210"/>
      <c r="MZK20" s="210"/>
      <c r="MZL20" s="210"/>
      <c r="MZM20" s="210" t="s">
        <v>25</v>
      </c>
      <c r="MZN20" s="210"/>
      <c r="MZO20" s="210"/>
      <c r="MZP20" s="210"/>
      <c r="MZQ20" s="210" t="s">
        <v>25</v>
      </c>
      <c r="MZR20" s="210"/>
      <c r="MZS20" s="210"/>
      <c r="MZT20" s="210"/>
      <c r="MZU20" s="210" t="s">
        <v>25</v>
      </c>
      <c r="MZV20" s="210"/>
      <c r="MZW20" s="210"/>
      <c r="MZX20" s="210"/>
      <c r="MZY20" s="210" t="s">
        <v>25</v>
      </c>
      <c r="MZZ20" s="210"/>
      <c r="NAA20" s="210"/>
      <c r="NAB20" s="210"/>
      <c r="NAC20" s="210" t="s">
        <v>25</v>
      </c>
      <c r="NAD20" s="210"/>
      <c r="NAE20" s="210"/>
      <c r="NAF20" s="210"/>
      <c r="NAG20" s="210" t="s">
        <v>25</v>
      </c>
      <c r="NAH20" s="210"/>
      <c r="NAI20" s="210"/>
      <c r="NAJ20" s="210"/>
      <c r="NAK20" s="210" t="s">
        <v>25</v>
      </c>
      <c r="NAL20" s="210"/>
      <c r="NAM20" s="210"/>
      <c r="NAN20" s="210"/>
      <c r="NAO20" s="210" t="s">
        <v>25</v>
      </c>
      <c r="NAP20" s="210"/>
      <c r="NAQ20" s="210"/>
      <c r="NAR20" s="210"/>
      <c r="NAS20" s="210" t="s">
        <v>25</v>
      </c>
      <c r="NAT20" s="210"/>
      <c r="NAU20" s="210"/>
      <c r="NAV20" s="210"/>
      <c r="NAW20" s="210" t="s">
        <v>25</v>
      </c>
      <c r="NAX20" s="210"/>
      <c r="NAY20" s="210"/>
      <c r="NAZ20" s="210"/>
      <c r="NBA20" s="210" t="s">
        <v>25</v>
      </c>
      <c r="NBB20" s="210"/>
      <c r="NBC20" s="210"/>
      <c r="NBD20" s="210"/>
      <c r="NBE20" s="210" t="s">
        <v>25</v>
      </c>
      <c r="NBF20" s="210"/>
      <c r="NBG20" s="210"/>
      <c r="NBH20" s="210"/>
      <c r="NBI20" s="210" t="s">
        <v>25</v>
      </c>
      <c r="NBJ20" s="210"/>
      <c r="NBK20" s="210"/>
      <c r="NBL20" s="210"/>
      <c r="NBM20" s="210" t="s">
        <v>25</v>
      </c>
      <c r="NBN20" s="210"/>
      <c r="NBO20" s="210"/>
      <c r="NBP20" s="210"/>
      <c r="NBQ20" s="210" t="s">
        <v>25</v>
      </c>
      <c r="NBR20" s="210"/>
      <c r="NBS20" s="210"/>
      <c r="NBT20" s="210"/>
      <c r="NBU20" s="210" t="s">
        <v>25</v>
      </c>
      <c r="NBV20" s="210"/>
      <c r="NBW20" s="210"/>
      <c r="NBX20" s="210"/>
      <c r="NBY20" s="210" t="s">
        <v>25</v>
      </c>
      <c r="NBZ20" s="210"/>
      <c r="NCA20" s="210"/>
      <c r="NCB20" s="210"/>
      <c r="NCC20" s="210" t="s">
        <v>25</v>
      </c>
      <c r="NCD20" s="210"/>
      <c r="NCE20" s="210"/>
      <c r="NCF20" s="210"/>
      <c r="NCG20" s="210" t="s">
        <v>25</v>
      </c>
      <c r="NCH20" s="210"/>
      <c r="NCI20" s="210"/>
      <c r="NCJ20" s="210"/>
      <c r="NCK20" s="210" t="s">
        <v>25</v>
      </c>
      <c r="NCL20" s="210"/>
      <c r="NCM20" s="210"/>
      <c r="NCN20" s="210"/>
      <c r="NCO20" s="210" t="s">
        <v>25</v>
      </c>
      <c r="NCP20" s="210"/>
      <c r="NCQ20" s="210"/>
      <c r="NCR20" s="210"/>
      <c r="NCS20" s="210" t="s">
        <v>25</v>
      </c>
      <c r="NCT20" s="210"/>
      <c r="NCU20" s="210"/>
      <c r="NCV20" s="210"/>
      <c r="NCW20" s="210" t="s">
        <v>25</v>
      </c>
      <c r="NCX20" s="210"/>
      <c r="NCY20" s="210"/>
      <c r="NCZ20" s="210"/>
      <c r="NDA20" s="210" t="s">
        <v>25</v>
      </c>
      <c r="NDB20" s="210"/>
      <c r="NDC20" s="210"/>
      <c r="NDD20" s="210"/>
      <c r="NDE20" s="210" t="s">
        <v>25</v>
      </c>
      <c r="NDF20" s="210"/>
      <c r="NDG20" s="210"/>
      <c r="NDH20" s="210"/>
      <c r="NDI20" s="210" t="s">
        <v>25</v>
      </c>
      <c r="NDJ20" s="210"/>
      <c r="NDK20" s="210"/>
      <c r="NDL20" s="210"/>
      <c r="NDM20" s="210" t="s">
        <v>25</v>
      </c>
      <c r="NDN20" s="210"/>
      <c r="NDO20" s="210"/>
      <c r="NDP20" s="210"/>
      <c r="NDQ20" s="210" t="s">
        <v>25</v>
      </c>
      <c r="NDR20" s="210"/>
      <c r="NDS20" s="210"/>
      <c r="NDT20" s="210"/>
      <c r="NDU20" s="210" t="s">
        <v>25</v>
      </c>
      <c r="NDV20" s="210"/>
      <c r="NDW20" s="210"/>
      <c r="NDX20" s="210"/>
      <c r="NDY20" s="210" t="s">
        <v>25</v>
      </c>
      <c r="NDZ20" s="210"/>
      <c r="NEA20" s="210"/>
      <c r="NEB20" s="210"/>
      <c r="NEC20" s="210" t="s">
        <v>25</v>
      </c>
      <c r="NED20" s="210"/>
      <c r="NEE20" s="210"/>
      <c r="NEF20" s="210"/>
      <c r="NEG20" s="210" t="s">
        <v>25</v>
      </c>
      <c r="NEH20" s="210"/>
      <c r="NEI20" s="210"/>
      <c r="NEJ20" s="210"/>
      <c r="NEK20" s="210" t="s">
        <v>25</v>
      </c>
      <c r="NEL20" s="210"/>
      <c r="NEM20" s="210"/>
      <c r="NEN20" s="210"/>
      <c r="NEO20" s="210" t="s">
        <v>25</v>
      </c>
      <c r="NEP20" s="210"/>
      <c r="NEQ20" s="210"/>
      <c r="NER20" s="210"/>
      <c r="NES20" s="210" t="s">
        <v>25</v>
      </c>
      <c r="NET20" s="210"/>
      <c r="NEU20" s="210"/>
      <c r="NEV20" s="210"/>
      <c r="NEW20" s="210" t="s">
        <v>25</v>
      </c>
      <c r="NEX20" s="210"/>
      <c r="NEY20" s="210"/>
      <c r="NEZ20" s="210"/>
      <c r="NFA20" s="210" t="s">
        <v>25</v>
      </c>
      <c r="NFB20" s="210"/>
      <c r="NFC20" s="210"/>
      <c r="NFD20" s="210"/>
      <c r="NFE20" s="210" t="s">
        <v>25</v>
      </c>
      <c r="NFF20" s="210"/>
      <c r="NFG20" s="210"/>
      <c r="NFH20" s="210"/>
      <c r="NFI20" s="210" t="s">
        <v>25</v>
      </c>
      <c r="NFJ20" s="210"/>
      <c r="NFK20" s="210"/>
      <c r="NFL20" s="210"/>
      <c r="NFM20" s="210" t="s">
        <v>25</v>
      </c>
      <c r="NFN20" s="210"/>
      <c r="NFO20" s="210"/>
      <c r="NFP20" s="210"/>
      <c r="NFQ20" s="210" t="s">
        <v>25</v>
      </c>
      <c r="NFR20" s="210"/>
      <c r="NFS20" s="210"/>
      <c r="NFT20" s="210"/>
      <c r="NFU20" s="210" t="s">
        <v>25</v>
      </c>
      <c r="NFV20" s="210"/>
      <c r="NFW20" s="210"/>
      <c r="NFX20" s="210"/>
      <c r="NFY20" s="210" t="s">
        <v>25</v>
      </c>
      <c r="NFZ20" s="210"/>
      <c r="NGA20" s="210"/>
      <c r="NGB20" s="210"/>
      <c r="NGC20" s="210" t="s">
        <v>25</v>
      </c>
      <c r="NGD20" s="210"/>
      <c r="NGE20" s="210"/>
      <c r="NGF20" s="210"/>
      <c r="NGG20" s="210" t="s">
        <v>25</v>
      </c>
      <c r="NGH20" s="210"/>
      <c r="NGI20" s="210"/>
      <c r="NGJ20" s="210"/>
      <c r="NGK20" s="210" t="s">
        <v>25</v>
      </c>
      <c r="NGL20" s="210"/>
      <c r="NGM20" s="210"/>
      <c r="NGN20" s="210"/>
      <c r="NGO20" s="210" t="s">
        <v>25</v>
      </c>
      <c r="NGP20" s="210"/>
      <c r="NGQ20" s="210"/>
      <c r="NGR20" s="210"/>
      <c r="NGS20" s="210" t="s">
        <v>25</v>
      </c>
      <c r="NGT20" s="210"/>
      <c r="NGU20" s="210"/>
      <c r="NGV20" s="210"/>
      <c r="NGW20" s="210" t="s">
        <v>25</v>
      </c>
      <c r="NGX20" s="210"/>
      <c r="NGY20" s="210"/>
      <c r="NGZ20" s="210"/>
      <c r="NHA20" s="210" t="s">
        <v>25</v>
      </c>
      <c r="NHB20" s="210"/>
      <c r="NHC20" s="210"/>
      <c r="NHD20" s="210"/>
      <c r="NHE20" s="210" t="s">
        <v>25</v>
      </c>
      <c r="NHF20" s="210"/>
      <c r="NHG20" s="210"/>
      <c r="NHH20" s="210"/>
      <c r="NHI20" s="210" t="s">
        <v>25</v>
      </c>
      <c r="NHJ20" s="210"/>
      <c r="NHK20" s="210"/>
      <c r="NHL20" s="210"/>
      <c r="NHM20" s="210" t="s">
        <v>25</v>
      </c>
      <c r="NHN20" s="210"/>
      <c r="NHO20" s="210"/>
      <c r="NHP20" s="210"/>
      <c r="NHQ20" s="210" t="s">
        <v>25</v>
      </c>
      <c r="NHR20" s="210"/>
      <c r="NHS20" s="210"/>
      <c r="NHT20" s="210"/>
      <c r="NHU20" s="210" t="s">
        <v>25</v>
      </c>
      <c r="NHV20" s="210"/>
      <c r="NHW20" s="210"/>
      <c r="NHX20" s="210"/>
      <c r="NHY20" s="210" t="s">
        <v>25</v>
      </c>
      <c r="NHZ20" s="210"/>
      <c r="NIA20" s="210"/>
      <c r="NIB20" s="210"/>
      <c r="NIC20" s="210" t="s">
        <v>25</v>
      </c>
      <c r="NID20" s="210"/>
      <c r="NIE20" s="210"/>
      <c r="NIF20" s="210"/>
      <c r="NIG20" s="210" t="s">
        <v>25</v>
      </c>
      <c r="NIH20" s="210"/>
      <c r="NII20" s="210"/>
      <c r="NIJ20" s="210"/>
      <c r="NIK20" s="210" t="s">
        <v>25</v>
      </c>
      <c r="NIL20" s="210"/>
      <c r="NIM20" s="210"/>
      <c r="NIN20" s="210"/>
      <c r="NIO20" s="210" t="s">
        <v>25</v>
      </c>
      <c r="NIP20" s="210"/>
      <c r="NIQ20" s="210"/>
      <c r="NIR20" s="210"/>
      <c r="NIS20" s="210" t="s">
        <v>25</v>
      </c>
      <c r="NIT20" s="210"/>
      <c r="NIU20" s="210"/>
      <c r="NIV20" s="210"/>
      <c r="NIW20" s="210" t="s">
        <v>25</v>
      </c>
      <c r="NIX20" s="210"/>
      <c r="NIY20" s="210"/>
      <c r="NIZ20" s="210"/>
      <c r="NJA20" s="210" t="s">
        <v>25</v>
      </c>
      <c r="NJB20" s="210"/>
      <c r="NJC20" s="210"/>
      <c r="NJD20" s="210"/>
      <c r="NJE20" s="210" t="s">
        <v>25</v>
      </c>
      <c r="NJF20" s="210"/>
      <c r="NJG20" s="210"/>
      <c r="NJH20" s="210"/>
      <c r="NJI20" s="210" t="s">
        <v>25</v>
      </c>
      <c r="NJJ20" s="210"/>
      <c r="NJK20" s="210"/>
      <c r="NJL20" s="210"/>
      <c r="NJM20" s="210" t="s">
        <v>25</v>
      </c>
      <c r="NJN20" s="210"/>
      <c r="NJO20" s="210"/>
      <c r="NJP20" s="210"/>
      <c r="NJQ20" s="210" t="s">
        <v>25</v>
      </c>
      <c r="NJR20" s="210"/>
      <c r="NJS20" s="210"/>
      <c r="NJT20" s="210"/>
      <c r="NJU20" s="210" t="s">
        <v>25</v>
      </c>
      <c r="NJV20" s="210"/>
      <c r="NJW20" s="210"/>
      <c r="NJX20" s="210"/>
      <c r="NJY20" s="210" t="s">
        <v>25</v>
      </c>
      <c r="NJZ20" s="210"/>
      <c r="NKA20" s="210"/>
      <c r="NKB20" s="210"/>
      <c r="NKC20" s="210" t="s">
        <v>25</v>
      </c>
      <c r="NKD20" s="210"/>
      <c r="NKE20" s="210"/>
      <c r="NKF20" s="210"/>
      <c r="NKG20" s="210" t="s">
        <v>25</v>
      </c>
      <c r="NKH20" s="210"/>
      <c r="NKI20" s="210"/>
      <c r="NKJ20" s="210"/>
      <c r="NKK20" s="210" t="s">
        <v>25</v>
      </c>
      <c r="NKL20" s="210"/>
      <c r="NKM20" s="210"/>
      <c r="NKN20" s="210"/>
      <c r="NKO20" s="210" t="s">
        <v>25</v>
      </c>
      <c r="NKP20" s="210"/>
      <c r="NKQ20" s="210"/>
      <c r="NKR20" s="210"/>
      <c r="NKS20" s="210" t="s">
        <v>25</v>
      </c>
      <c r="NKT20" s="210"/>
      <c r="NKU20" s="210"/>
      <c r="NKV20" s="210"/>
      <c r="NKW20" s="210" t="s">
        <v>25</v>
      </c>
      <c r="NKX20" s="210"/>
      <c r="NKY20" s="210"/>
      <c r="NKZ20" s="210"/>
      <c r="NLA20" s="210" t="s">
        <v>25</v>
      </c>
      <c r="NLB20" s="210"/>
      <c r="NLC20" s="210"/>
      <c r="NLD20" s="210"/>
      <c r="NLE20" s="210" t="s">
        <v>25</v>
      </c>
      <c r="NLF20" s="210"/>
      <c r="NLG20" s="210"/>
      <c r="NLH20" s="210"/>
      <c r="NLI20" s="210" t="s">
        <v>25</v>
      </c>
      <c r="NLJ20" s="210"/>
      <c r="NLK20" s="210"/>
      <c r="NLL20" s="210"/>
      <c r="NLM20" s="210" t="s">
        <v>25</v>
      </c>
      <c r="NLN20" s="210"/>
      <c r="NLO20" s="210"/>
      <c r="NLP20" s="210"/>
      <c r="NLQ20" s="210" t="s">
        <v>25</v>
      </c>
      <c r="NLR20" s="210"/>
      <c r="NLS20" s="210"/>
      <c r="NLT20" s="210"/>
      <c r="NLU20" s="210" t="s">
        <v>25</v>
      </c>
      <c r="NLV20" s="210"/>
      <c r="NLW20" s="210"/>
      <c r="NLX20" s="210"/>
      <c r="NLY20" s="210" t="s">
        <v>25</v>
      </c>
      <c r="NLZ20" s="210"/>
      <c r="NMA20" s="210"/>
      <c r="NMB20" s="210"/>
      <c r="NMC20" s="210" t="s">
        <v>25</v>
      </c>
      <c r="NMD20" s="210"/>
      <c r="NME20" s="210"/>
      <c r="NMF20" s="210"/>
      <c r="NMG20" s="210" t="s">
        <v>25</v>
      </c>
      <c r="NMH20" s="210"/>
      <c r="NMI20" s="210"/>
      <c r="NMJ20" s="210"/>
      <c r="NMK20" s="210" t="s">
        <v>25</v>
      </c>
      <c r="NML20" s="210"/>
      <c r="NMM20" s="210"/>
      <c r="NMN20" s="210"/>
      <c r="NMO20" s="210" t="s">
        <v>25</v>
      </c>
      <c r="NMP20" s="210"/>
      <c r="NMQ20" s="210"/>
      <c r="NMR20" s="210"/>
      <c r="NMS20" s="210" t="s">
        <v>25</v>
      </c>
      <c r="NMT20" s="210"/>
      <c r="NMU20" s="210"/>
      <c r="NMV20" s="210"/>
      <c r="NMW20" s="210" t="s">
        <v>25</v>
      </c>
      <c r="NMX20" s="210"/>
      <c r="NMY20" s="210"/>
      <c r="NMZ20" s="210"/>
      <c r="NNA20" s="210" t="s">
        <v>25</v>
      </c>
      <c r="NNB20" s="210"/>
      <c r="NNC20" s="210"/>
      <c r="NND20" s="210"/>
      <c r="NNE20" s="210" t="s">
        <v>25</v>
      </c>
      <c r="NNF20" s="210"/>
      <c r="NNG20" s="210"/>
      <c r="NNH20" s="210"/>
      <c r="NNI20" s="210" t="s">
        <v>25</v>
      </c>
      <c r="NNJ20" s="210"/>
      <c r="NNK20" s="210"/>
      <c r="NNL20" s="210"/>
      <c r="NNM20" s="210" t="s">
        <v>25</v>
      </c>
      <c r="NNN20" s="210"/>
      <c r="NNO20" s="210"/>
      <c r="NNP20" s="210"/>
      <c r="NNQ20" s="210" t="s">
        <v>25</v>
      </c>
      <c r="NNR20" s="210"/>
      <c r="NNS20" s="210"/>
      <c r="NNT20" s="210"/>
      <c r="NNU20" s="210" t="s">
        <v>25</v>
      </c>
      <c r="NNV20" s="210"/>
      <c r="NNW20" s="210"/>
      <c r="NNX20" s="210"/>
      <c r="NNY20" s="210" t="s">
        <v>25</v>
      </c>
      <c r="NNZ20" s="210"/>
      <c r="NOA20" s="210"/>
      <c r="NOB20" s="210"/>
      <c r="NOC20" s="210" t="s">
        <v>25</v>
      </c>
      <c r="NOD20" s="210"/>
      <c r="NOE20" s="210"/>
      <c r="NOF20" s="210"/>
      <c r="NOG20" s="210" t="s">
        <v>25</v>
      </c>
      <c r="NOH20" s="210"/>
      <c r="NOI20" s="210"/>
      <c r="NOJ20" s="210"/>
      <c r="NOK20" s="210" t="s">
        <v>25</v>
      </c>
      <c r="NOL20" s="210"/>
      <c r="NOM20" s="210"/>
      <c r="NON20" s="210"/>
      <c r="NOO20" s="210" t="s">
        <v>25</v>
      </c>
      <c r="NOP20" s="210"/>
      <c r="NOQ20" s="210"/>
      <c r="NOR20" s="210"/>
      <c r="NOS20" s="210" t="s">
        <v>25</v>
      </c>
      <c r="NOT20" s="210"/>
      <c r="NOU20" s="210"/>
      <c r="NOV20" s="210"/>
      <c r="NOW20" s="210" t="s">
        <v>25</v>
      </c>
      <c r="NOX20" s="210"/>
      <c r="NOY20" s="210"/>
      <c r="NOZ20" s="210"/>
      <c r="NPA20" s="210" t="s">
        <v>25</v>
      </c>
      <c r="NPB20" s="210"/>
      <c r="NPC20" s="210"/>
      <c r="NPD20" s="210"/>
      <c r="NPE20" s="210" t="s">
        <v>25</v>
      </c>
      <c r="NPF20" s="210"/>
      <c r="NPG20" s="210"/>
      <c r="NPH20" s="210"/>
      <c r="NPI20" s="210" t="s">
        <v>25</v>
      </c>
      <c r="NPJ20" s="210"/>
      <c r="NPK20" s="210"/>
      <c r="NPL20" s="210"/>
      <c r="NPM20" s="210" t="s">
        <v>25</v>
      </c>
      <c r="NPN20" s="210"/>
      <c r="NPO20" s="210"/>
      <c r="NPP20" s="210"/>
      <c r="NPQ20" s="210" t="s">
        <v>25</v>
      </c>
      <c r="NPR20" s="210"/>
      <c r="NPS20" s="210"/>
      <c r="NPT20" s="210"/>
      <c r="NPU20" s="210" t="s">
        <v>25</v>
      </c>
      <c r="NPV20" s="210"/>
      <c r="NPW20" s="210"/>
      <c r="NPX20" s="210"/>
      <c r="NPY20" s="210" t="s">
        <v>25</v>
      </c>
      <c r="NPZ20" s="210"/>
      <c r="NQA20" s="210"/>
      <c r="NQB20" s="210"/>
      <c r="NQC20" s="210" t="s">
        <v>25</v>
      </c>
      <c r="NQD20" s="210"/>
      <c r="NQE20" s="210"/>
      <c r="NQF20" s="210"/>
      <c r="NQG20" s="210" t="s">
        <v>25</v>
      </c>
      <c r="NQH20" s="210"/>
      <c r="NQI20" s="210"/>
      <c r="NQJ20" s="210"/>
      <c r="NQK20" s="210" t="s">
        <v>25</v>
      </c>
      <c r="NQL20" s="210"/>
      <c r="NQM20" s="210"/>
      <c r="NQN20" s="210"/>
      <c r="NQO20" s="210" t="s">
        <v>25</v>
      </c>
      <c r="NQP20" s="210"/>
      <c r="NQQ20" s="210"/>
      <c r="NQR20" s="210"/>
      <c r="NQS20" s="210" t="s">
        <v>25</v>
      </c>
      <c r="NQT20" s="210"/>
      <c r="NQU20" s="210"/>
      <c r="NQV20" s="210"/>
      <c r="NQW20" s="210" t="s">
        <v>25</v>
      </c>
      <c r="NQX20" s="210"/>
      <c r="NQY20" s="210"/>
      <c r="NQZ20" s="210"/>
      <c r="NRA20" s="210" t="s">
        <v>25</v>
      </c>
      <c r="NRB20" s="210"/>
      <c r="NRC20" s="210"/>
      <c r="NRD20" s="210"/>
      <c r="NRE20" s="210" t="s">
        <v>25</v>
      </c>
      <c r="NRF20" s="210"/>
      <c r="NRG20" s="210"/>
      <c r="NRH20" s="210"/>
      <c r="NRI20" s="210" t="s">
        <v>25</v>
      </c>
      <c r="NRJ20" s="210"/>
      <c r="NRK20" s="210"/>
      <c r="NRL20" s="210"/>
      <c r="NRM20" s="210" t="s">
        <v>25</v>
      </c>
      <c r="NRN20" s="210"/>
      <c r="NRO20" s="210"/>
      <c r="NRP20" s="210"/>
      <c r="NRQ20" s="210" t="s">
        <v>25</v>
      </c>
      <c r="NRR20" s="210"/>
      <c r="NRS20" s="210"/>
      <c r="NRT20" s="210"/>
      <c r="NRU20" s="210" t="s">
        <v>25</v>
      </c>
      <c r="NRV20" s="210"/>
      <c r="NRW20" s="210"/>
      <c r="NRX20" s="210"/>
      <c r="NRY20" s="210" t="s">
        <v>25</v>
      </c>
      <c r="NRZ20" s="210"/>
      <c r="NSA20" s="210"/>
      <c r="NSB20" s="210"/>
      <c r="NSC20" s="210" t="s">
        <v>25</v>
      </c>
      <c r="NSD20" s="210"/>
      <c r="NSE20" s="210"/>
      <c r="NSF20" s="210"/>
      <c r="NSG20" s="210" t="s">
        <v>25</v>
      </c>
      <c r="NSH20" s="210"/>
      <c r="NSI20" s="210"/>
      <c r="NSJ20" s="210"/>
      <c r="NSK20" s="210" t="s">
        <v>25</v>
      </c>
      <c r="NSL20" s="210"/>
      <c r="NSM20" s="210"/>
      <c r="NSN20" s="210"/>
      <c r="NSO20" s="210" t="s">
        <v>25</v>
      </c>
      <c r="NSP20" s="210"/>
      <c r="NSQ20" s="210"/>
      <c r="NSR20" s="210"/>
      <c r="NSS20" s="210" t="s">
        <v>25</v>
      </c>
      <c r="NST20" s="210"/>
      <c r="NSU20" s="210"/>
      <c r="NSV20" s="210"/>
      <c r="NSW20" s="210" t="s">
        <v>25</v>
      </c>
      <c r="NSX20" s="210"/>
      <c r="NSY20" s="210"/>
      <c r="NSZ20" s="210"/>
      <c r="NTA20" s="210" t="s">
        <v>25</v>
      </c>
      <c r="NTB20" s="210"/>
      <c r="NTC20" s="210"/>
      <c r="NTD20" s="210"/>
      <c r="NTE20" s="210" t="s">
        <v>25</v>
      </c>
      <c r="NTF20" s="210"/>
      <c r="NTG20" s="210"/>
      <c r="NTH20" s="210"/>
      <c r="NTI20" s="210" t="s">
        <v>25</v>
      </c>
      <c r="NTJ20" s="210"/>
      <c r="NTK20" s="210"/>
      <c r="NTL20" s="210"/>
      <c r="NTM20" s="210" t="s">
        <v>25</v>
      </c>
      <c r="NTN20" s="210"/>
      <c r="NTO20" s="210"/>
      <c r="NTP20" s="210"/>
      <c r="NTQ20" s="210" t="s">
        <v>25</v>
      </c>
      <c r="NTR20" s="210"/>
      <c r="NTS20" s="210"/>
      <c r="NTT20" s="210"/>
      <c r="NTU20" s="210" t="s">
        <v>25</v>
      </c>
      <c r="NTV20" s="210"/>
      <c r="NTW20" s="210"/>
      <c r="NTX20" s="210"/>
      <c r="NTY20" s="210" t="s">
        <v>25</v>
      </c>
      <c r="NTZ20" s="210"/>
      <c r="NUA20" s="210"/>
      <c r="NUB20" s="210"/>
      <c r="NUC20" s="210" t="s">
        <v>25</v>
      </c>
      <c r="NUD20" s="210"/>
      <c r="NUE20" s="210"/>
      <c r="NUF20" s="210"/>
      <c r="NUG20" s="210" t="s">
        <v>25</v>
      </c>
      <c r="NUH20" s="210"/>
      <c r="NUI20" s="210"/>
      <c r="NUJ20" s="210"/>
      <c r="NUK20" s="210" t="s">
        <v>25</v>
      </c>
      <c r="NUL20" s="210"/>
      <c r="NUM20" s="210"/>
      <c r="NUN20" s="210"/>
      <c r="NUO20" s="210" t="s">
        <v>25</v>
      </c>
      <c r="NUP20" s="210"/>
      <c r="NUQ20" s="210"/>
      <c r="NUR20" s="210"/>
      <c r="NUS20" s="210" t="s">
        <v>25</v>
      </c>
      <c r="NUT20" s="210"/>
      <c r="NUU20" s="210"/>
      <c r="NUV20" s="210"/>
      <c r="NUW20" s="210" t="s">
        <v>25</v>
      </c>
      <c r="NUX20" s="210"/>
      <c r="NUY20" s="210"/>
      <c r="NUZ20" s="210"/>
      <c r="NVA20" s="210" t="s">
        <v>25</v>
      </c>
      <c r="NVB20" s="210"/>
      <c r="NVC20" s="210"/>
      <c r="NVD20" s="210"/>
      <c r="NVE20" s="210" t="s">
        <v>25</v>
      </c>
      <c r="NVF20" s="210"/>
      <c r="NVG20" s="210"/>
      <c r="NVH20" s="210"/>
      <c r="NVI20" s="210" t="s">
        <v>25</v>
      </c>
      <c r="NVJ20" s="210"/>
      <c r="NVK20" s="210"/>
      <c r="NVL20" s="210"/>
      <c r="NVM20" s="210" t="s">
        <v>25</v>
      </c>
      <c r="NVN20" s="210"/>
      <c r="NVO20" s="210"/>
      <c r="NVP20" s="210"/>
      <c r="NVQ20" s="210" t="s">
        <v>25</v>
      </c>
      <c r="NVR20" s="210"/>
      <c r="NVS20" s="210"/>
      <c r="NVT20" s="210"/>
      <c r="NVU20" s="210" t="s">
        <v>25</v>
      </c>
      <c r="NVV20" s="210"/>
      <c r="NVW20" s="210"/>
      <c r="NVX20" s="210"/>
      <c r="NVY20" s="210" t="s">
        <v>25</v>
      </c>
      <c r="NVZ20" s="210"/>
      <c r="NWA20" s="210"/>
      <c r="NWB20" s="210"/>
      <c r="NWC20" s="210" t="s">
        <v>25</v>
      </c>
      <c r="NWD20" s="210"/>
      <c r="NWE20" s="210"/>
      <c r="NWF20" s="210"/>
      <c r="NWG20" s="210" t="s">
        <v>25</v>
      </c>
      <c r="NWH20" s="210"/>
      <c r="NWI20" s="210"/>
      <c r="NWJ20" s="210"/>
      <c r="NWK20" s="210" t="s">
        <v>25</v>
      </c>
      <c r="NWL20" s="210"/>
      <c r="NWM20" s="210"/>
      <c r="NWN20" s="210"/>
      <c r="NWO20" s="210" t="s">
        <v>25</v>
      </c>
      <c r="NWP20" s="210"/>
      <c r="NWQ20" s="210"/>
      <c r="NWR20" s="210"/>
      <c r="NWS20" s="210" t="s">
        <v>25</v>
      </c>
      <c r="NWT20" s="210"/>
      <c r="NWU20" s="210"/>
      <c r="NWV20" s="210"/>
      <c r="NWW20" s="210" t="s">
        <v>25</v>
      </c>
      <c r="NWX20" s="210"/>
      <c r="NWY20" s="210"/>
      <c r="NWZ20" s="210"/>
      <c r="NXA20" s="210" t="s">
        <v>25</v>
      </c>
      <c r="NXB20" s="210"/>
      <c r="NXC20" s="210"/>
      <c r="NXD20" s="210"/>
      <c r="NXE20" s="210" t="s">
        <v>25</v>
      </c>
      <c r="NXF20" s="210"/>
      <c r="NXG20" s="210"/>
      <c r="NXH20" s="210"/>
      <c r="NXI20" s="210" t="s">
        <v>25</v>
      </c>
      <c r="NXJ20" s="210"/>
      <c r="NXK20" s="210"/>
      <c r="NXL20" s="210"/>
      <c r="NXM20" s="210" t="s">
        <v>25</v>
      </c>
      <c r="NXN20" s="210"/>
      <c r="NXO20" s="210"/>
      <c r="NXP20" s="210"/>
      <c r="NXQ20" s="210" t="s">
        <v>25</v>
      </c>
      <c r="NXR20" s="210"/>
      <c r="NXS20" s="210"/>
      <c r="NXT20" s="210"/>
      <c r="NXU20" s="210" t="s">
        <v>25</v>
      </c>
      <c r="NXV20" s="210"/>
      <c r="NXW20" s="210"/>
      <c r="NXX20" s="210"/>
      <c r="NXY20" s="210" t="s">
        <v>25</v>
      </c>
      <c r="NXZ20" s="210"/>
      <c r="NYA20" s="210"/>
      <c r="NYB20" s="210"/>
      <c r="NYC20" s="210" t="s">
        <v>25</v>
      </c>
      <c r="NYD20" s="210"/>
      <c r="NYE20" s="210"/>
      <c r="NYF20" s="210"/>
      <c r="NYG20" s="210" t="s">
        <v>25</v>
      </c>
      <c r="NYH20" s="210"/>
      <c r="NYI20" s="210"/>
      <c r="NYJ20" s="210"/>
      <c r="NYK20" s="210" t="s">
        <v>25</v>
      </c>
      <c r="NYL20" s="210"/>
      <c r="NYM20" s="210"/>
      <c r="NYN20" s="210"/>
      <c r="NYO20" s="210" t="s">
        <v>25</v>
      </c>
      <c r="NYP20" s="210"/>
      <c r="NYQ20" s="210"/>
      <c r="NYR20" s="210"/>
      <c r="NYS20" s="210" t="s">
        <v>25</v>
      </c>
      <c r="NYT20" s="210"/>
      <c r="NYU20" s="210"/>
      <c r="NYV20" s="210"/>
      <c r="NYW20" s="210" t="s">
        <v>25</v>
      </c>
      <c r="NYX20" s="210"/>
      <c r="NYY20" s="210"/>
      <c r="NYZ20" s="210"/>
      <c r="NZA20" s="210" t="s">
        <v>25</v>
      </c>
      <c r="NZB20" s="210"/>
      <c r="NZC20" s="210"/>
      <c r="NZD20" s="210"/>
      <c r="NZE20" s="210" t="s">
        <v>25</v>
      </c>
      <c r="NZF20" s="210"/>
      <c r="NZG20" s="210"/>
      <c r="NZH20" s="210"/>
      <c r="NZI20" s="210" t="s">
        <v>25</v>
      </c>
      <c r="NZJ20" s="210"/>
      <c r="NZK20" s="210"/>
      <c r="NZL20" s="210"/>
      <c r="NZM20" s="210" t="s">
        <v>25</v>
      </c>
      <c r="NZN20" s="210"/>
      <c r="NZO20" s="210"/>
      <c r="NZP20" s="210"/>
      <c r="NZQ20" s="210" t="s">
        <v>25</v>
      </c>
      <c r="NZR20" s="210"/>
      <c r="NZS20" s="210"/>
      <c r="NZT20" s="210"/>
      <c r="NZU20" s="210" t="s">
        <v>25</v>
      </c>
      <c r="NZV20" s="210"/>
      <c r="NZW20" s="210"/>
      <c r="NZX20" s="210"/>
      <c r="NZY20" s="210" t="s">
        <v>25</v>
      </c>
      <c r="NZZ20" s="210"/>
      <c r="OAA20" s="210"/>
      <c r="OAB20" s="210"/>
      <c r="OAC20" s="210" t="s">
        <v>25</v>
      </c>
      <c r="OAD20" s="210"/>
      <c r="OAE20" s="210"/>
      <c r="OAF20" s="210"/>
      <c r="OAG20" s="210" t="s">
        <v>25</v>
      </c>
      <c r="OAH20" s="210"/>
      <c r="OAI20" s="210"/>
      <c r="OAJ20" s="210"/>
      <c r="OAK20" s="210" t="s">
        <v>25</v>
      </c>
      <c r="OAL20" s="210"/>
      <c r="OAM20" s="210"/>
      <c r="OAN20" s="210"/>
      <c r="OAO20" s="210" t="s">
        <v>25</v>
      </c>
      <c r="OAP20" s="210"/>
      <c r="OAQ20" s="210"/>
      <c r="OAR20" s="210"/>
      <c r="OAS20" s="210" t="s">
        <v>25</v>
      </c>
      <c r="OAT20" s="210"/>
      <c r="OAU20" s="210"/>
      <c r="OAV20" s="210"/>
      <c r="OAW20" s="210" t="s">
        <v>25</v>
      </c>
      <c r="OAX20" s="210"/>
      <c r="OAY20" s="210"/>
      <c r="OAZ20" s="210"/>
      <c r="OBA20" s="210" t="s">
        <v>25</v>
      </c>
      <c r="OBB20" s="210"/>
      <c r="OBC20" s="210"/>
      <c r="OBD20" s="210"/>
      <c r="OBE20" s="210" t="s">
        <v>25</v>
      </c>
      <c r="OBF20" s="210"/>
      <c r="OBG20" s="210"/>
      <c r="OBH20" s="210"/>
      <c r="OBI20" s="210" t="s">
        <v>25</v>
      </c>
      <c r="OBJ20" s="210"/>
      <c r="OBK20" s="210"/>
      <c r="OBL20" s="210"/>
      <c r="OBM20" s="210" t="s">
        <v>25</v>
      </c>
      <c r="OBN20" s="210"/>
      <c r="OBO20" s="210"/>
      <c r="OBP20" s="210"/>
      <c r="OBQ20" s="210" t="s">
        <v>25</v>
      </c>
      <c r="OBR20" s="210"/>
      <c r="OBS20" s="210"/>
      <c r="OBT20" s="210"/>
      <c r="OBU20" s="210" t="s">
        <v>25</v>
      </c>
      <c r="OBV20" s="210"/>
      <c r="OBW20" s="210"/>
      <c r="OBX20" s="210"/>
      <c r="OBY20" s="210" t="s">
        <v>25</v>
      </c>
      <c r="OBZ20" s="210"/>
      <c r="OCA20" s="210"/>
      <c r="OCB20" s="210"/>
      <c r="OCC20" s="210" t="s">
        <v>25</v>
      </c>
      <c r="OCD20" s="210"/>
      <c r="OCE20" s="210"/>
      <c r="OCF20" s="210"/>
      <c r="OCG20" s="210" t="s">
        <v>25</v>
      </c>
      <c r="OCH20" s="210"/>
      <c r="OCI20" s="210"/>
      <c r="OCJ20" s="210"/>
      <c r="OCK20" s="210" t="s">
        <v>25</v>
      </c>
      <c r="OCL20" s="210"/>
      <c r="OCM20" s="210"/>
      <c r="OCN20" s="210"/>
      <c r="OCO20" s="210" t="s">
        <v>25</v>
      </c>
      <c r="OCP20" s="210"/>
      <c r="OCQ20" s="210"/>
      <c r="OCR20" s="210"/>
      <c r="OCS20" s="210" t="s">
        <v>25</v>
      </c>
      <c r="OCT20" s="210"/>
      <c r="OCU20" s="210"/>
      <c r="OCV20" s="210"/>
      <c r="OCW20" s="210" t="s">
        <v>25</v>
      </c>
      <c r="OCX20" s="210"/>
      <c r="OCY20" s="210"/>
      <c r="OCZ20" s="210"/>
      <c r="ODA20" s="210" t="s">
        <v>25</v>
      </c>
      <c r="ODB20" s="210"/>
      <c r="ODC20" s="210"/>
      <c r="ODD20" s="210"/>
      <c r="ODE20" s="210" t="s">
        <v>25</v>
      </c>
      <c r="ODF20" s="210"/>
      <c r="ODG20" s="210"/>
      <c r="ODH20" s="210"/>
      <c r="ODI20" s="210" t="s">
        <v>25</v>
      </c>
      <c r="ODJ20" s="210"/>
      <c r="ODK20" s="210"/>
      <c r="ODL20" s="210"/>
      <c r="ODM20" s="210" t="s">
        <v>25</v>
      </c>
      <c r="ODN20" s="210"/>
      <c r="ODO20" s="210"/>
      <c r="ODP20" s="210"/>
      <c r="ODQ20" s="210" t="s">
        <v>25</v>
      </c>
      <c r="ODR20" s="210"/>
      <c r="ODS20" s="210"/>
      <c r="ODT20" s="210"/>
      <c r="ODU20" s="210" t="s">
        <v>25</v>
      </c>
      <c r="ODV20" s="210"/>
      <c r="ODW20" s="210"/>
      <c r="ODX20" s="210"/>
      <c r="ODY20" s="210" t="s">
        <v>25</v>
      </c>
      <c r="ODZ20" s="210"/>
      <c r="OEA20" s="210"/>
      <c r="OEB20" s="210"/>
      <c r="OEC20" s="210" t="s">
        <v>25</v>
      </c>
      <c r="OED20" s="210"/>
      <c r="OEE20" s="210"/>
      <c r="OEF20" s="210"/>
      <c r="OEG20" s="210" t="s">
        <v>25</v>
      </c>
      <c r="OEH20" s="210"/>
      <c r="OEI20" s="210"/>
      <c r="OEJ20" s="210"/>
      <c r="OEK20" s="210" t="s">
        <v>25</v>
      </c>
      <c r="OEL20" s="210"/>
      <c r="OEM20" s="210"/>
      <c r="OEN20" s="210"/>
      <c r="OEO20" s="210" t="s">
        <v>25</v>
      </c>
      <c r="OEP20" s="210"/>
      <c r="OEQ20" s="210"/>
      <c r="OER20" s="210"/>
      <c r="OES20" s="210" t="s">
        <v>25</v>
      </c>
      <c r="OET20" s="210"/>
      <c r="OEU20" s="210"/>
      <c r="OEV20" s="210"/>
      <c r="OEW20" s="210" t="s">
        <v>25</v>
      </c>
      <c r="OEX20" s="210"/>
      <c r="OEY20" s="210"/>
      <c r="OEZ20" s="210"/>
      <c r="OFA20" s="210" t="s">
        <v>25</v>
      </c>
      <c r="OFB20" s="210"/>
      <c r="OFC20" s="210"/>
      <c r="OFD20" s="210"/>
      <c r="OFE20" s="210" t="s">
        <v>25</v>
      </c>
      <c r="OFF20" s="210"/>
      <c r="OFG20" s="210"/>
      <c r="OFH20" s="210"/>
      <c r="OFI20" s="210" t="s">
        <v>25</v>
      </c>
      <c r="OFJ20" s="210"/>
      <c r="OFK20" s="210"/>
      <c r="OFL20" s="210"/>
      <c r="OFM20" s="210" t="s">
        <v>25</v>
      </c>
      <c r="OFN20" s="210"/>
      <c r="OFO20" s="210"/>
      <c r="OFP20" s="210"/>
      <c r="OFQ20" s="210" t="s">
        <v>25</v>
      </c>
      <c r="OFR20" s="210"/>
      <c r="OFS20" s="210"/>
      <c r="OFT20" s="210"/>
      <c r="OFU20" s="210" t="s">
        <v>25</v>
      </c>
      <c r="OFV20" s="210"/>
      <c r="OFW20" s="210"/>
      <c r="OFX20" s="210"/>
      <c r="OFY20" s="210" t="s">
        <v>25</v>
      </c>
      <c r="OFZ20" s="210"/>
      <c r="OGA20" s="210"/>
      <c r="OGB20" s="210"/>
      <c r="OGC20" s="210" t="s">
        <v>25</v>
      </c>
      <c r="OGD20" s="210"/>
      <c r="OGE20" s="210"/>
      <c r="OGF20" s="210"/>
      <c r="OGG20" s="210" t="s">
        <v>25</v>
      </c>
      <c r="OGH20" s="210"/>
      <c r="OGI20" s="210"/>
      <c r="OGJ20" s="210"/>
      <c r="OGK20" s="210" t="s">
        <v>25</v>
      </c>
      <c r="OGL20" s="210"/>
      <c r="OGM20" s="210"/>
      <c r="OGN20" s="210"/>
      <c r="OGO20" s="210" t="s">
        <v>25</v>
      </c>
      <c r="OGP20" s="210"/>
      <c r="OGQ20" s="210"/>
      <c r="OGR20" s="210"/>
      <c r="OGS20" s="210" t="s">
        <v>25</v>
      </c>
      <c r="OGT20" s="210"/>
      <c r="OGU20" s="210"/>
      <c r="OGV20" s="210"/>
      <c r="OGW20" s="210" t="s">
        <v>25</v>
      </c>
      <c r="OGX20" s="210"/>
      <c r="OGY20" s="210"/>
      <c r="OGZ20" s="210"/>
      <c r="OHA20" s="210" t="s">
        <v>25</v>
      </c>
      <c r="OHB20" s="210"/>
      <c r="OHC20" s="210"/>
      <c r="OHD20" s="210"/>
      <c r="OHE20" s="210" t="s">
        <v>25</v>
      </c>
      <c r="OHF20" s="210"/>
      <c r="OHG20" s="210"/>
      <c r="OHH20" s="210"/>
      <c r="OHI20" s="210" t="s">
        <v>25</v>
      </c>
      <c r="OHJ20" s="210"/>
      <c r="OHK20" s="210"/>
      <c r="OHL20" s="210"/>
      <c r="OHM20" s="210" t="s">
        <v>25</v>
      </c>
      <c r="OHN20" s="210"/>
      <c r="OHO20" s="210"/>
      <c r="OHP20" s="210"/>
      <c r="OHQ20" s="210" t="s">
        <v>25</v>
      </c>
      <c r="OHR20" s="210"/>
      <c r="OHS20" s="210"/>
      <c r="OHT20" s="210"/>
      <c r="OHU20" s="210" t="s">
        <v>25</v>
      </c>
      <c r="OHV20" s="210"/>
      <c r="OHW20" s="210"/>
      <c r="OHX20" s="210"/>
      <c r="OHY20" s="210" t="s">
        <v>25</v>
      </c>
      <c r="OHZ20" s="210"/>
      <c r="OIA20" s="210"/>
      <c r="OIB20" s="210"/>
      <c r="OIC20" s="210" t="s">
        <v>25</v>
      </c>
      <c r="OID20" s="210"/>
      <c r="OIE20" s="210"/>
      <c r="OIF20" s="210"/>
      <c r="OIG20" s="210" t="s">
        <v>25</v>
      </c>
      <c r="OIH20" s="210"/>
      <c r="OII20" s="210"/>
      <c r="OIJ20" s="210"/>
      <c r="OIK20" s="210" t="s">
        <v>25</v>
      </c>
      <c r="OIL20" s="210"/>
      <c r="OIM20" s="210"/>
      <c r="OIN20" s="210"/>
      <c r="OIO20" s="210" t="s">
        <v>25</v>
      </c>
      <c r="OIP20" s="210"/>
      <c r="OIQ20" s="210"/>
      <c r="OIR20" s="210"/>
      <c r="OIS20" s="210" t="s">
        <v>25</v>
      </c>
      <c r="OIT20" s="210"/>
      <c r="OIU20" s="210"/>
      <c r="OIV20" s="210"/>
      <c r="OIW20" s="210" t="s">
        <v>25</v>
      </c>
      <c r="OIX20" s="210"/>
      <c r="OIY20" s="210"/>
      <c r="OIZ20" s="210"/>
      <c r="OJA20" s="210" t="s">
        <v>25</v>
      </c>
      <c r="OJB20" s="210"/>
      <c r="OJC20" s="210"/>
      <c r="OJD20" s="210"/>
      <c r="OJE20" s="210" t="s">
        <v>25</v>
      </c>
      <c r="OJF20" s="210"/>
      <c r="OJG20" s="210"/>
      <c r="OJH20" s="210"/>
      <c r="OJI20" s="210" t="s">
        <v>25</v>
      </c>
      <c r="OJJ20" s="210"/>
      <c r="OJK20" s="210"/>
      <c r="OJL20" s="210"/>
      <c r="OJM20" s="210" t="s">
        <v>25</v>
      </c>
      <c r="OJN20" s="210"/>
      <c r="OJO20" s="210"/>
      <c r="OJP20" s="210"/>
      <c r="OJQ20" s="210" t="s">
        <v>25</v>
      </c>
      <c r="OJR20" s="210"/>
      <c r="OJS20" s="210"/>
      <c r="OJT20" s="210"/>
      <c r="OJU20" s="210" t="s">
        <v>25</v>
      </c>
      <c r="OJV20" s="210"/>
      <c r="OJW20" s="210"/>
      <c r="OJX20" s="210"/>
      <c r="OJY20" s="210" t="s">
        <v>25</v>
      </c>
      <c r="OJZ20" s="210"/>
      <c r="OKA20" s="210"/>
      <c r="OKB20" s="210"/>
      <c r="OKC20" s="210" t="s">
        <v>25</v>
      </c>
      <c r="OKD20" s="210"/>
      <c r="OKE20" s="210"/>
      <c r="OKF20" s="210"/>
      <c r="OKG20" s="210" t="s">
        <v>25</v>
      </c>
      <c r="OKH20" s="210"/>
      <c r="OKI20" s="210"/>
      <c r="OKJ20" s="210"/>
      <c r="OKK20" s="210" t="s">
        <v>25</v>
      </c>
      <c r="OKL20" s="210"/>
      <c r="OKM20" s="210"/>
      <c r="OKN20" s="210"/>
      <c r="OKO20" s="210" t="s">
        <v>25</v>
      </c>
      <c r="OKP20" s="210"/>
      <c r="OKQ20" s="210"/>
      <c r="OKR20" s="210"/>
      <c r="OKS20" s="210" t="s">
        <v>25</v>
      </c>
      <c r="OKT20" s="210"/>
      <c r="OKU20" s="210"/>
      <c r="OKV20" s="210"/>
      <c r="OKW20" s="210" t="s">
        <v>25</v>
      </c>
      <c r="OKX20" s="210"/>
      <c r="OKY20" s="210"/>
      <c r="OKZ20" s="210"/>
      <c r="OLA20" s="210" t="s">
        <v>25</v>
      </c>
      <c r="OLB20" s="210"/>
      <c r="OLC20" s="210"/>
      <c r="OLD20" s="210"/>
      <c r="OLE20" s="210" t="s">
        <v>25</v>
      </c>
      <c r="OLF20" s="210"/>
      <c r="OLG20" s="210"/>
      <c r="OLH20" s="210"/>
      <c r="OLI20" s="210" t="s">
        <v>25</v>
      </c>
      <c r="OLJ20" s="210"/>
      <c r="OLK20" s="210"/>
      <c r="OLL20" s="210"/>
      <c r="OLM20" s="210" t="s">
        <v>25</v>
      </c>
      <c r="OLN20" s="210"/>
      <c r="OLO20" s="210"/>
      <c r="OLP20" s="210"/>
      <c r="OLQ20" s="210" t="s">
        <v>25</v>
      </c>
      <c r="OLR20" s="210"/>
      <c r="OLS20" s="210"/>
      <c r="OLT20" s="210"/>
      <c r="OLU20" s="210" t="s">
        <v>25</v>
      </c>
      <c r="OLV20" s="210"/>
      <c r="OLW20" s="210"/>
      <c r="OLX20" s="210"/>
      <c r="OLY20" s="210" t="s">
        <v>25</v>
      </c>
      <c r="OLZ20" s="210"/>
      <c r="OMA20" s="210"/>
      <c r="OMB20" s="210"/>
      <c r="OMC20" s="210" t="s">
        <v>25</v>
      </c>
      <c r="OMD20" s="210"/>
      <c r="OME20" s="210"/>
      <c r="OMF20" s="210"/>
      <c r="OMG20" s="210" t="s">
        <v>25</v>
      </c>
      <c r="OMH20" s="210"/>
      <c r="OMI20" s="210"/>
      <c r="OMJ20" s="210"/>
      <c r="OMK20" s="210" t="s">
        <v>25</v>
      </c>
      <c r="OML20" s="210"/>
      <c r="OMM20" s="210"/>
      <c r="OMN20" s="210"/>
      <c r="OMO20" s="210" t="s">
        <v>25</v>
      </c>
      <c r="OMP20" s="210"/>
      <c r="OMQ20" s="210"/>
      <c r="OMR20" s="210"/>
      <c r="OMS20" s="210" t="s">
        <v>25</v>
      </c>
      <c r="OMT20" s="210"/>
      <c r="OMU20" s="210"/>
      <c r="OMV20" s="210"/>
      <c r="OMW20" s="210" t="s">
        <v>25</v>
      </c>
      <c r="OMX20" s="210"/>
      <c r="OMY20" s="210"/>
      <c r="OMZ20" s="210"/>
      <c r="ONA20" s="210" t="s">
        <v>25</v>
      </c>
      <c r="ONB20" s="210"/>
      <c r="ONC20" s="210"/>
      <c r="OND20" s="210"/>
      <c r="ONE20" s="210" t="s">
        <v>25</v>
      </c>
      <c r="ONF20" s="210"/>
      <c r="ONG20" s="210"/>
      <c r="ONH20" s="210"/>
      <c r="ONI20" s="210" t="s">
        <v>25</v>
      </c>
      <c r="ONJ20" s="210"/>
      <c r="ONK20" s="210"/>
      <c r="ONL20" s="210"/>
      <c r="ONM20" s="210" t="s">
        <v>25</v>
      </c>
      <c r="ONN20" s="210"/>
      <c r="ONO20" s="210"/>
      <c r="ONP20" s="210"/>
      <c r="ONQ20" s="210" t="s">
        <v>25</v>
      </c>
      <c r="ONR20" s="210"/>
      <c r="ONS20" s="210"/>
      <c r="ONT20" s="210"/>
      <c r="ONU20" s="210" t="s">
        <v>25</v>
      </c>
      <c r="ONV20" s="210"/>
      <c r="ONW20" s="210"/>
      <c r="ONX20" s="210"/>
      <c r="ONY20" s="210" t="s">
        <v>25</v>
      </c>
      <c r="ONZ20" s="210"/>
      <c r="OOA20" s="210"/>
      <c r="OOB20" s="210"/>
      <c r="OOC20" s="210" t="s">
        <v>25</v>
      </c>
      <c r="OOD20" s="210"/>
      <c r="OOE20" s="210"/>
      <c r="OOF20" s="210"/>
      <c r="OOG20" s="210" t="s">
        <v>25</v>
      </c>
      <c r="OOH20" s="210"/>
      <c r="OOI20" s="210"/>
      <c r="OOJ20" s="210"/>
      <c r="OOK20" s="210" t="s">
        <v>25</v>
      </c>
      <c r="OOL20" s="210"/>
      <c r="OOM20" s="210"/>
      <c r="OON20" s="210"/>
      <c r="OOO20" s="210" t="s">
        <v>25</v>
      </c>
      <c r="OOP20" s="210"/>
      <c r="OOQ20" s="210"/>
      <c r="OOR20" s="210"/>
      <c r="OOS20" s="210" t="s">
        <v>25</v>
      </c>
      <c r="OOT20" s="210"/>
      <c r="OOU20" s="210"/>
      <c r="OOV20" s="210"/>
      <c r="OOW20" s="210" t="s">
        <v>25</v>
      </c>
      <c r="OOX20" s="210"/>
      <c r="OOY20" s="210"/>
      <c r="OOZ20" s="210"/>
      <c r="OPA20" s="210" t="s">
        <v>25</v>
      </c>
      <c r="OPB20" s="210"/>
      <c r="OPC20" s="210"/>
      <c r="OPD20" s="210"/>
      <c r="OPE20" s="210" t="s">
        <v>25</v>
      </c>
      <c r="OPF20" s="210"/>
      <c r="OPG20" s="210"/>
      <c r="OPH20" s="210"/>
      <c r="OPI20" s="210" t="s">
        <v>25</v>
      </c>
      <c r="OPJ20" s="210"/>
      <c r="OPK20" s="210"/>
      <c r="OPL20" s="210"/>
      <c r="OPM20" s="210" t="s">
        <v>25</v>
      </c>
      <c r="OPN20" s="210"/>
      <c r="OPO20" s="210"/>
      <c r="OPP20" s="210"/>
      <c r="OPQ20" s="210" t="s">
        <v>25</v>
      </c>
      <c r="OPR20" s="210"/>
      <c r="OPS20" s="210"/>
      <c r="OPT20" s="210"/>
      <c r="OPU20" s="210" t="s">
        <v>25</v>
      </c>
      <c r="OPV20" s="210"/>
      <c r="OPW20" s="210"/>
      <c r="OPX20" s="210"/>
      <c r="OPY20" s="210" t="s">
        <v>25</v>
      </c>
      <c r="OPZ20" s="210"/>
      <c r="OQA20" s="210"/>
      <c r="OQB20" s="210"/>
      <c r="OQC20" s="210" t="s">
        <v>25</v>
      </c>
      <c r="OQD20" s="210"/>
      <c r="OQE20" s="210"/>
      <c r="OQF20" s="210"/>
      <c r="OQG20" s="210" t="s">
        <v>25</v>
      </c>
      <c r="OQH20" s="210"/>
      <c r="OQI20" s="210"/>
      <c r="OQJ20" s="210"/>
      <c r="OQK20" s="210" t="s">
        <v>25</v>
      </c>
      <c r="OQL20" s="210"/>
      <c r="OQM20" s="210"/>
      <c r="OQN20" s="210"/>
      <c r="OQO20" s="210" t="s">
        <v>25</v>
      </c>
      <c r="OQP20" s="210"/>
      <c r="OQQ20" s="210"/>
      <c r="OQR20" s="210"/>
      <c r="OQS20" s="210" t="s">
        <v>25</v>
      </c>
      <c r="OQT20" s="210"/>
      <c r="OQU20" s="210"/>
      <c r="OQV20" s="210"/>
      <c r="OQW20" s="210" t="s">
        <v>25</v>
      </c>
      <c r="OQX20" s="210"/>
      <c r="OQY20" s="210"/>
      <c r="OQZ20" s="210"/>
      <c r="ORA20" s="210" t="s">
        <v>25</v>
      </c>
      <c r="ORB20" s="210"/>
      <c r="ORC20" s="210"/>
      <c r="ORD20" s="210"/>
      <c r="ORE20" s="210" t="s">
        <v>25</v>
      </c>
      <c r="ORF20" s="210"/>
      <c r="ORG20" s="210"/>
      <c r="ORH20" s="210"/>
      <c r="ORI20" s="210" t="s">
        <v>25</v>
      </c>
      <c r="ORJ20" s="210"/>
      <c r="ORK20" s="210"/>
      <c r="ORL20" s="210"/>
      <c r="ORM20" s="210" t="s">
        <v>25</v>
      </c>
      <c r="ORN20" s="210"/>
      <c r="ORO20" s="210"/>
      <c r="ORP20" s="210"/>
      <c r="ORQ20" s="210" t="s">
        <v>25</v>
      </c>
      <c r="ORR20" s="210"/>
      <c r="ORS20" s="210"/>
      <c r="ORT20" s="210"/>
      <c r="ORU20" s="210" t="s">
        <v>25</v>
      </c>
      <c r="ORV20" s="210"/>
      <c r="ORW20" s="210"/>
      <c r="ORX20" s="210"/>
      <c r="ORY20" s="210" t="s">
        <v>25</v>
      </c>
      <c r="ORZ20" s="210"/>
      <c r="OSA20" s="210"/>
      <c r="OSB20" s="210"/>
      <c r="OSC20" s="210" t="s">
        <v>25</v>
      </c>
      <c r="OSD20" s="210"/>
      <c r="OSE20" s="210"/>
      <c r="OSF20" s="210"/>
      <c r="OSG20" s="210" t="s">
        <v>25</v>
      </c>
      <c r="OSH20" s="210"/>
      <c r="OSI20" s="210"/>
      <c r="OSJ20" s="210"/>
      <c r="OSK20" s="210" t="s">
        <v>25</v>
      </c>
      <c r="OSL20" s="210"/>
      <c r="OSM20" s="210"/>
      <c r="OSN20" s="210"/>
      <c r="OSO20" s="210" t="s">
        <v>25</v>
      </c>
      <c r="OSP20" s="210"/>
      <c r="OSQ20" s="210"/>
      <c r="OSR20" s="210"/>
      <c r="OSS20" s="210" t="s">
        <v>25</v>
      </c>
      <c r="OST20" s="210"/>
      <c r="OSU20" s="210"/>
      <c r="OSV20" s="210"/>
      <c r="OSW20" s="210" t="s">
        <v>25</v>
      </c>
      <c r="OSX20" s="210"/>
      <c r="OSY20" s="210"/>
      <c r="OSZ20" s="210"/>
      <c r="OTA20" s="210" t="s">
        <v>25</v>
      </c>
      <c r="OTB20" s="210"/>
      <c r="OTC20" s="210"/>
      <c r="OTD20" s="210"/>
      <c r="OTE20" s="210" t="s">
        <v>25</v>
      </c>
      <c r="OTF20" s="210"/>
      <c r="OTG20" s="210"/>
      <c r="OTH20" s="210"/>
      <c r="OTI20" s="210" t="s">
        <v>25</v>
      </c>
      <c r="OTJ20" s="210"/>
      <c r="OTK20" s="210"/>
      <c r="OTL20" s="210"/>
      <c r="OTM20" s="210" t="s">
        <v>25</v>
      </c>
      <c r="OTN20" s="210"/>
      <c r="OTO20" s="210"/>
      <c r="OTP20" s="210"/>
      <c r="OTQ20" s="210" t="s">
        <v>25</v>
      </c>
      <c r="OTR20" s="210"/>
      <c r="OTS20" s="210"/>
      <c r="OTT20" s="210"/>
      <c r="OTU20" s="210" t="s">
        <v>25</v>
      </c>
      <c r="OTV20" s="210"/>
      <c r="OTW20" s="210"/>
      <c r="OTX20" s="210"/>
      <c r="OTY20" s="210" t="s">
        <v>25</v>
      </c>
      <c r="OTZ20" s="210"/>
      <c r="OUA20" s="210"/>
      <c r="OUB20" s="210"/>
      <c r="OUC20" s="210" t="s">
        <v>25</v>
      </c>
      <c r="OUD20" s="210"/>
      <c r="OUE20" s="210"/>
      <c r="OUF20" s="210"/>
      <c r="OUG20" s="210" t="s">
        <v>25</v>
      </c>
      <c r="OUH20" s="210"/>
      <c r="OUI20" s="210"/>
      <c r="OUJ20" s="210"/>
      <c r="OUK20" s="210" t="s">
        <v>25</v>
      </c>
      <c r="OUL20" s="210"/>
      <c r="OUM20" s="210"/>
      <c r="OUN20" s="210"/>
      <c r="OUO20" s="210" t="s">
        <v>25</v>
      </c>
      <c r="OUP20" s="210"/>
      <c r="OUQ20" s="210"/>
      <c r="OUR20" s="210"/>
      <c r="OUS20" s="210" t="s">
        <v>25</v>
      </c>
      <c r="OUT20" s="210"/>
      <c r="OUU20" s="210"/>
      <c r="OUV20" s="210"/>
      <c r="OUW20" s="210" t="s">
        <v>25</v>
      </c>
      <c r="OUX20" s="210"/>
      <c r="OUY20" s="210"/>
      <c r="OUZ20" s="210"/>
      <c r="OVA20" s="210" t="s">
        <v>25</v>
      </c>
      <c r="OVB20" s="210"/>
      <c r="OVC20" s="210"/>
      <c r="OVD20" s="210"/>
      <c r="OVE20" s="210" t="s">
        <v>25</v>
      </c>
      <c r="OVF20" s="210"/>
      <c r="OVG20" s="210"/>
      <c r="OVH20" s="210"/>
      <c r="OVI20" s="210" t="s">
        <v>25</v>
      </c>
      <c r="OVJ20" s="210"/>
      <c r="OVK20" s="210"/>
      <c r="OVL20" s="210"/>
      <c r="OVM20" s="210" t="s">
        <v>25</v>
      </c>
      <c r="OVN20" s="210"/>
      <c r="OVO20" s="210"/>
      <c r="OVP20" s="210"/>
      <c r="OVQ20" s="210" t="s">
        <v>25</v>
      </c>
      <c r="OVR20" s="210"/>
      <c r="OVS20" s="210"/>
      <c r="OVT20" s="210"/>
      <c r="OVU20" s="210" t="s">
        <v>25</v>
      </c>
      <c r="OVV20" s="210"/>
      <c r="OVW20" s="210"/>
      <c r="OVX20" s="210"/>
      <c r="OVY20" s="210" t="s">
        <v>25</v>
      </c>
      <c r="OVZ20" s="210"/>
      <c r="OWA20" s="210"/>
      <c r="OWB20" s="210"/>
      <c r="OWC20" s="210" t="s">
        <v>25</v>
      </c>
      <c r="OWD20" s="210"/>
      <c r="OWE20" s="210"/>
      <c r="OWF20" s="210"/>
      <c r="OWG20" s="210" t="s">
        <v>25</v>
      </c>
      <c r="OWH20" s="210"/>
      <c r="OWI20" s="210"/>
      <c r="OWJ20" s="210"/>
      <c r="OWK20" s="210" t="s">
        <v>25</v>
      </c>
      <c r="OWL20" s="210"/>
      <c r="OWM20" s="210"/>
      <c r="OWN20" s="210"/>
      <c r="OWO20" s="210" t="s">
        <v>25</v>
      </c>
      <c r="OWP20" s="210"/>
      <c r="OWQ20" s="210"/>
      <c r="OWR20" s="210"/>
      <c r="OWS20" s="210" t="s">
        <v>25</v>
      </c>
      <c r="OWT20" s="210"/>
      <c r="OWU20" s="210"/>
      <c r="OWV20" s="210"/>
      <c r="OWW20" s="210" t="s">
        <v>25</v>
      </c>
      <c r="OWX20" s="210"/>
      <c r="OWY20" s="210"/>
      <c r="OWZ20" s="210"/>
      <c r="OXA20" s="210" t="s">
        <v>25</v>
      </c>
      <c r="OXB20" s="210"/>
      <c r="OXC20" s="210"/>
      <c r="OXD20" s="210"/>
      <c r="OXE20" s="210" t="s">
        <v>25</v>
      </c>
      <c r="OXF20" s="210"/>
      <c r="OXG20" s="210"/>
      <c r="OXH20" s="210"/>
      <c r="OXI20" s="210" t="s">
        <v>25</v>
      </c>
      <c r="OXJ20" s="210"/>
      <c r="OXK20" s="210"/>
      <c r="OXL20" s="210"/>
      <c r="OXM20" s="210" t="s">
        <v>25</v>
      </c>
      <c r="OXN20" s="210"/>
      <c r="OXO20" s="210"/>
      <c r="OXP20" s="210"/>
      <c r="OXQ20" s="210" t="s">
        <v>25</v>
      </c>
      <c r="OXR20" s="210"/>
      <c r="OXS20" s="210"/>
      <c r="OXT20" s="210"/>
      <c r="OXU20" s="210" t="s">
        <v>25</v>
      </c>
      <c r="OXV20" s="210"/>
      <c r="OXW20" s="210"/>
      <c r="OXX20" s="210"/>
      <c r="OXY20" s="210" t="s">
        <v>25</v>
      </c>
      <c r="OXZ20" s="210"/>
      <c r="OYA20" s="210"/>
      <c r="OYB20" s="210"/>
      <c r="OYC20" s="210" t="s">
        <v>25</v>
      </c>
      <c r="OYD20" s="210"/>
      <c r="OYE20" s="210"/>
      <c r="OYF20" s="210"/>
      <c r="OYG20" s="210" t="s">
        <v>25</v>
      </c>
      <c r="OYH20" s="210"/>
      <c r="OYI20" s="210"/>
      <c r="OYJ20" s="210"/>
      <c r="OYK20" s="210" t="s">
        <v>25</v>
      </c>
      <c r="OYL20" s="210"/>
      <c r="OYM20" s="210"/>
      <c r="OYN20" s="210"/>
      <c r="OYO20" s="210" t="s">
        <v>25</v>
      </c>
      <c r="OYP20" s="210"/>
      <c r="OYQ20" s="210"/>
      <c r="OYR20" s="210"/>
      <c r="OYS20" s="210" t="s">
        <v>25</v>
      </c>
      <c r="OYT20" s="210"/>
      <c r="OYU20" s="210"/>
      <c r="OYV20" s="210"/>
      <c r="OYW20" s="210" t="s">
        <v>25</v>
      </c>
      <c r="OYX20" s="210"/>
      <c r="OYY20" s="210"/>
      <c r="OYZ20" s="210"/>
      <c r="OZA20" s="210" t="s">
        <v>25</v>
      </c>
      <c r="OZB20" s="210"/>
      <c r="OZC20" s="210"/>
      <c r="OZD20" s="210"/>
      <c r="OZE20" s="210" t="s">
        <v>25</v>
      </c>
      <c r="OZF20" s="210"/>
      <c r="OZG20" s="210"/>
      <c r="OZH20" s="210"/>
      <c r="OZI20" s="210" t="s">
        <v>25</v>
      </c>
      <c r="OZJ20" s="210"/>
      <c r="OZK20" s="210"/>
      <c r="OZL20" s="210"/>
      <c r="OZM20" s="210" t="s">
        <v>25</v>
      </c>
      <c r="OZN20" s="210"/>
      <c r="OZO20" s="210"/>
      <c r="OZP20" s="210"/>
      <c r="OZQ20" s="210" t="s">
        <v>25</v>
      </c>
      <c r="OZR20" s="210"/>
      <c r="OZS20" s="210"/>
      <c r="OZT20" s="210"/>
      <c r="OZU20" s="210" t="s">
        <v>25</v>
      </c>
      <c r="OZV20" s="210"/>
      <c r="OZW20" s="210"/>
      <c r="OZX20" s="210"/>
      <c r="OZY20" s="210" t="s">
        <v>25</v>
      </c>
      <c r="OZZ20" s="210"/>
      <c r="PAA20" s="210"/>
      <c r="PAB20" s="210"/>
      <c r="PAC20" s="210" t="s">
        <v>25</v>
      </c>
      <c r="PAD20" s="210"/>
      <c r="PAE20" s="210"/>
      <c r="PAF20" s="210"/>
      <c r="PAG20" s="210" t="s">
        <v>25</v>
      </c>
      <c r="PAH20" s="210"/>
      <c r="PAI20" s="210"/>
      <c r="PAJ20" s="210"/>
      <c r="PAK20" s="210" t="s">
        <v>25</v>
      </c>
      <c r="PAL20" s="210"/>
      <c r="PAM20" s="210"/>
      <c r="PAN20" s="210"/>
      <c r="PAO20" s="210" t="s">
        <v>25</v>
      </c>
      <c r="PAP20" s="210"/>
      <c r="PAQ20" s="210"/>
      <c r="PAR20" s="210"/>
      <c r="PAS20" s="210" t="s">
        <v>25</v>
      </c>
      <c r="PAT20" s="210"/>
      <c r="PAU20" s="210"/>
      <c r="PAV20" s="210"/>
      <c r="PAW20" s="210" t="s">
        <v>25</v>
      </c>
      <c r="PAX20" s="210"/>
      <c r="PAY20" s="210"/>
      <c r="PAZ20" s="210"/>
      <c r="PBA20" s="210" t="s">
        <v>25</v>
      </c>
      <c r="PBB20" s="210"/>
      <c r="PBC20" s="210"/>
      <c r="PBD20" s="210"/>
      <c r="PBE20" s="210" t="s">
        <v>25</v>
      </c>
      <c r="PBF20" s="210"/>
      <c r="PBG20" s="210"/>
      <c r="PBH20" s="210"/>
      <c r="PBI20" s="210" t="s">
        <v>25</v>
      </c>
      <c r="PBJ20" s="210"/>
      <c r="PBK20" s="210"/>
      <c r="PBL20" s="210"/>
      <c r="PBM20" s="210" t="s">
        <v>25</v>
      </c>
      <c r="PBN20" s="210"/>
      <c r="PBO20" s="210"/>
      <c r="PBP20" s="210"/>
      <c r="PBQ20" s="210" t="s">
        <v>25</v>
      </c>
      <c r="PBR20" s="210"/>
      <c r="PBS20" s="210"/>
      <c r="PBT20" s="210"/>
      <c r="PBU20" s="210" t="s">
        <v>25</v>
      </c>
      <c r="PBV20" s="210"/>
      <c r="PBW20" s="210"/>
      <c r="PBX20" s="210"/>
      <c r="PBY20" s="210" t="s">
        <v>25</v>
      </c>
      <c r="PBZ20" s="210"/>
      <c r="PCA20" s="210"/>
      <c r="PCB20" s="210"/>
      <c r="PCC20" s="210" t="s">
        <v>25</v>
      </c>
      <c r="PCD20" s="210"/>
      <c r="PCE20" s="210"/>
      <c r="PCF20" s="210"/>
      <c r="PCG20" s="210" t="s">
        <v>25</v>
      </c>
      <c r="PCH20" s="210"/>
      <c r="PCI20" s="210"/>
      <c r="PCJ20" s="210"/>
      <c r="PCK20" s="210" t="s">
        <v>25</v>
      </c>
      <c r="PCL20" s="210"/>
      <c r="PCM20" s="210"/>
      <c r="PCN20" s="210"/>
      <c r="PCO20" s="210" t="s">
        <v>25</v>
      </c>
      <c r="PCP20" s="210"/>
      <c r="PCQ20" s="210"/>
      <c r="PCR20" s="210"/>
      <c r="PCS20" s="210" t="s">
        <v>25</v>
      </c>
      <c r="PCT20" s="210"/>
      <c r="PCU20" s="210"/>
      <c r="PCV20" s="210"/>
      <c r="PCW20" s="210" t="s">
        <v>25</v>
      </c>
      <c r="PCX20" s="210"/>
      <c r="PCY20" s="210"/>
      <c r="PCZ20" s="210"/>
      <c r="PDA20" s="210" t="s">
        <v>25</v>
      </c>
      <c r="PDB20" s="210"/>
      <c r="PDC20" s="210"/>
      <c r="PDD20" s="210"/>
      <c r="PDE20" s="210" t="s">
        <v>25</v>
      </c>
      <c r="PDF20" s="210"/>
      <c r="PDG20" s="210"/>
      <c r="PDH20" s="210"/>
      <c r="PDI20" s="210" t="s">
        <v>25</v>
      </c>
      <c r="PDJ20" s="210"/>
      <c r="PDK20" s="210"/>
      <c r="PDL20" s="210"/>
      <c r="PDM20" s="210" t="s">
        <v>25</v>
      </c>
      <c r="PDN20" s="210"/>
      <c r="PDO20" s="210"/>
      <c r="PDP20" s="210"/>
      <c r="PDQ20" s="210" t="s">
        <v>25</v>
      </c>
      <c r="PDR20" s="210"/>
      <c r="PDS20" s="210"/>
      <c r="PDT20" s="210"/>
      <c r="PDU20" s="210" t="s">
        <v>25</v>
      </c>
      <c r="PDV20" s="210"/>
      <c r="PDW20" s="210"/>
      <c r="PDX20" s="210"/>
      <c r="PDY20" s="210" t="s">
        <v>25</v>
      </c>
      <c r="PDZ20" s="210"/>
      <c r="PEA20" s="210"/>
      <c r="PEB20" s="210"/>
      <c r="PEC20" s="210" t="s">
        <v>25</v>
      </c>
      <c r="PED20" s="210"/>
      <c r="PEE20" s="210"/>
      <c r="PEF20" s="210"/>
      <c r="PEG20" s="210" t="s">
        <v>25</v>
      </c>
      <c r="PEH20" s="210"/>
      <c r="PEI20" s="210"/>
      <c r="PEJ20" s="210"/>
      <c r="PEK20" s="210" t="s">
        <v>25</v>
      </c>
      <c r="PEL20" s="210"/>
      <c r="PEM20" s="210"/>
      <c r="PEN20" s="210"/>
      <c r="PEO20" s="210" t="s">
        <v>25</v>
      </c>
      <c r="PEP20" s="210"/>
      <c r="PEQ20" s="210"/>
      <c r="PER20" s="210"/>
      <c r="PES20" s="210" t="s">
        <v>25</v>
      </c>
      <c r="PET20" s="210"/>
      <c r="PEU20" s="210"/>
      <c r="PEV20" s="210"/>
      <c r="PEW20" s="210" t="s">
        <v>25</v>
      </c>
      <c r="PEX20" s="210"/>
      <c r="PEY20" s="210"/>
      <c r="PEZ20" s="210"/>
      <c r="PFA20" s="210" t="s">
        <v>25</v>
      </c>
      <c r="PFB20" s="210"/>
      <c r="PFC20" s="210"/>
      <c r="PFD20" s="210"/>
      <c r="PFE20" s="210" t="s">
        <v>25</v>
      </c>
      <c r="PFF20" s="210"/>
      <c r="PFG20" s="210"/>
      <c r="PFH20" s="210"/>
      <c r="PFI20" s="210" t="s">
        <v>25</v>
      </c>
      <c r="PFJ20" s="210"/>
      <c r="PFK20" s="210"/>
      <c r="PFL20" s="210"/>
      <c r="PFM20" s="210" t="s">
        <v>25</v>
      </c>
      <c r="PFN20" s="210"/>
      <c r="PFO20" s="210"/>
      <c r="PFP20" s="210"/>
      <c r="PFQ20" s="210" t="s">
        <v>25</v>
      </c>
      <c r="PFR20" s="210"/>
      <c r="PFS20" s="210"/>
      <c r="PFT20" s="210"/>
      <c r="PFU20" s="210" t="s">
        <v>25</v>
      </c>
      <c r="PFV20" s="210"/>
      <c r="PFW20" s="210"/>
      <c r="PFX20" s="210"/>
      <c r="PFY20" s="210" t="s">
        <v>25</v>
      </c>
      <c r="PFZ20" s="210"/>
      <c r="PGA20" s="210"/>
      <c r="PGB20" s="210"/>
      <c r="PGC20" s="210" t="s">
        <v>25</v>
      </c>
      <c r="PGD20" s="210"/>
      <c r="PGE20" s="210"/>
      <c r="PGF20" s="210"/>
      <c r="PGG20" s="210" t="s">
        <v>25</v>
      </c>
      <c r="PGH20" s="210"/>
      <c r="PGI20" s="210"/>
      <c r="PGJ20" s="210"/>
      <c r="PGK20" s="210" t="s">
        <v>25</v>
      </c>
      <c r="PGL20" s="210"/>
      <c r="PGM20" s="210"/>
      <c r="PGN20" s="210"/>
      <c r="PGO20" s="210" t="s">
        <v>25</v>
      </c>
      <c r="PGP20" s="210"/>
      <c r="PGQ20" s="210"/>
      <c r="PGR20" s="210"/>
      <c r="PGS20" s="210" t="s">
        <v>25</v>
      </c>
      <c r="PGT20" s="210"/>
      <c r="PGU20" s="210"/>
      <c r="PGV20" s="210"/>
      <c r="PGW20" s="210" t="s">
        <v>25</v>
      </c>
      <c r="PGX20" s="210"/>
      <c r="PGY20" s="210"/>
      <c r="PGZ20" s="210"/>
      <c r="PHA20" s="210" t="s">
        <v>25</v>
      </c>
      <c r="PHB20" s="210"/>
      <c r="PHC20" s="210"/>
      <c r="PHD20" s="210"/>
      <c r="PHE20" s="210" t="s">
        <v>25</v>
      </c>
      <c r="PHF20" s="210"/>
      <c r="PHG20" s="210"/>
      <c r="PHH20" s="210"/>
      <c r="PHI20" s="210" t="s">
        <v>25</v>
      </c>
      <c r="PHJ20" s="210"/>
      <c r="PHK20" s="210"/>
      <c r="PHL20" s="210"/>
      <c r="PHM20" s="210" t="s">
        <v>25</v>
      </c>
      <c r="PHN20" s="210"/>
      <c r="PHO20" s="210"/>
      <c r="PHP20" s="210"/>
      <c r="PHQ20" s="210" t="s">
        <v>25</v>
      </c>
      <c r="PHR20" s="210"/>
      <c r="PHS20" s="210"/>
      <c r="PHT20" s="210"/>
      <c r="PHU20" s="210" t="s">
        <v>25</v>
      </c>
      <c r="PHV20" s="210"/>
      <c r="PHW20" s="210"/>
      <c r="PHX20" s="210"/>
      <c r="PHY20" s="210" t="s">
        <v>25</v>
      </c>
      <c r="PHZ20" s="210"/>
      <c r="PIA20" s="210"/>
      <c r="PIB20" s="210"/>
      <c r="PIC20" s="210" t="s">
        <v>25</v>
      </c>
      <c r="PID20" s="210"/>
      <c r="PIE20" s="210"/>
      <c r="PIF20" s="210"/>
      <c r="PIG20" s="210" t="s">
        <v>25</v>
      </c>
      <c r="PIH20" s="210"/>
      <c r="PII20" s="210"/>
      <c r="PIJ20" s="210"/>
      <c r="PIK20" s="210" t="s">
        <v>25</v>
      </c>
      <c r="PIL20" s="210"/>
      <c r="PIM20" s="210"/>
      <c r="PIN20" s="210"/>
      <c r="PIO20" s="210" t="s">
        <v>25</v>
      </c>
      <c r="PIP20" s="210"/>
      <c r="PIQ20" s="210"/>
      <c r="PIR20" s="210"/>
      <c r="PIS20" s="210" t="s">
        <v>25</v>
      </c>
      <c r="PIT20" s="210"/>
      <c r="PIU20" s="210"/>
      <c r="PIV20" s="210"/>
      <c r="PIW20" s="210" t="s">
        <v>25</v>
      </c>
      <c r="PIX20" s="210"/>
      <c r="PIY20" s="210"/>
      <c r="PIZ20" s="210"/>
      <c r="PJA20" s="210" t="s">
        <v>25</v>
      </c>
      <c r="PJB20" s="210"/>
      <c r="PJC20" s="210"/>
      <c r="PJD20" s="210"/>
      <c r="PJE20" s="210" t="s">
        <v>25</v>
      </c>
      <c r="PJF20" s="210"/>
      <c r="PJG20" s="210"/>
      <c r="PJH20" s="210"/>
      <c r="PJI20" s="210" t="s">
        <v>25</v>
      </c>
      <c r="PJJ20" s="210"/>
      <c r="PJK20" s="210"/>
      <c r="PJL20" s="210"/>
      <c r="PJM20" s="210" t="s">
        <v>25</v>
      </c>
      <c r="PJN20" s="210"/>
      <c r="PJO20" s="210"/>
      <c r="PJP20" s="210"/>
      <c r="PJQ20" s="210" t="s">
        <v>25</v>
      </c>
      <c r="PJR20" s="210"/>
      <c r="PJS20" s="210"/>
      <c r="PJT20" s="210"/>
      <c r="PJU20" s="210" t="s">
        <v>25</v>
      </c>
      <c r="PJV20" s="210"/>
      <c r="PJW20" s="210"/>
      <c r="PJX20" s="210"/>
      <c r="PJY20" s="210" t="s">
        <v>25</v>
      </c>
      <c r="PJZ20" s="210"/>
      <c r="PKA20" s="210"/>
      <c r="PKB20" s="210"/>
      <c r="PKC20" s="210" t="s">
        <v>25</v>
      </c>
      <c r="PKD20" s="210"/>
      <c r="PKE20" s="210"/>
      <c r="PKF20" s="210"/>
      <c r="PKG20" s="210" t="s">
        <v>25</v>
      </c>
      <c r="PKH20" s="210"/>
      <c r="PKI20" s="210"/>
      <c r="PKJ20" s="210"/>
      <c r="PKK20" s="210" t="s">
        <v>25</v>
      </c>
      <c r="PKL20" s="210"/>
      <c r="PKM20" s="210"/>
      <c r="PKN20" s="210"/>
      <c r="PKO20" s="210" t="s">
        <v>25</v>
      </c>
      <c r="PKP20" s="210"/>
      <c r="PKQ20" s="210"/>
      <c r="PKR20" s="210"/>
      <c r="PKS20" s="210" t="s">
        <v>25</v>
      </c>
      <c r="PKT20" s="210"/>
      <c r="PKU20" s="210"/>
      <c r="PKV20" s="210"/>
      <c r="PKW20" s="210" t="s">
        <v>25</v>
      </c>
      <c r="PKX20" s="210"/>
      <c r="PKY20" s="210"/>
      <c r="PKZ20" s="210"/>
      <c r="PLA20" s="210" t="s">
        <v>25</v>
      </c>
      <c r="PLB20" s="210"/>
      <c r="PLC20" s="210"/>
      <c r="PLD20" s="210"/>
      <c r="PLE20" s="210" t="s">
        <v>25</v>
      </c>
      <c r="PLF20" s="210"/>
      <c r="PLG20" s="210"/>
      <c r="PLH20" s="210"/>
      <c r="PLI20" s="210" t="s">
        <v>25</v>
      </c>
      <c r="PLJ20" s="210"/>
      <c r="PLK20" s="210"/>
      <c r="PLL20" s="210"/>
      <c r="PLM20" s="210" t="s">
        <v>25</v>
      </c>
      <c r="PLN20" s="210"/>
      <c r="PLO20" s="210"/>
      <c r="PLP20" s="210"/>
      <c r="PLQ20" s="210" t="s">
        <v>25</v>
      </c>
      <c r="PLR20" s="210"/>
      <c r="PLS20" s="210"/>
      <c r="PLT20" s="210"/>
      <c r="PLU20" s="210" t="s">
        <v>25</v>
      </c>
      <c r="PLV20" s="210"/>
      <c r="PLW20" s="210"/>
      <c r="PLX20" s="210"/>
      <c r="PLY20" s="210" t="s">
        <v>25</v>
      </c>
      <c r="PLZ20" s="210"/>
      <c r="PMA20" s="210"/>
      <c r="PMB20" s="210"/>
      <c r="PMC20" s="210" t="s">
        <v>25</v>
      </c>
      <c r="PMD20" s="210"/>
      <c r="PME20" s="210"/>
      <c r="PMF20" s="210"/>
      <c r="PMG20" s="210" t="s">
        <v>25</v>
      </c>
      <c r="PMH20" s="210"/>
      <c r="PMI20" s="210"/>
      <c r="PMJ20" s="210"/>
      <c r="PMK20" s="210" t="s">
        <v>25</v>
      </c>
      <c r="PML20" s="210"/>
      <c r="PMM20" s="210"/>
      <c r="PMN20" s="210"/>
      <c r="PMO20" s="210" t="s">
        <v>25</v>
      </c>
      <c r="PMP20" s="210"/>
      <c r="PMQ20" s="210"/>
      <c r="PMR20" s="210"/>
      <c r="PMS20" s="210" t="s">
        <v>25</v>
      </c>
      <c r="PMT20" s="210"/>
      <c r="PMU20" s="210"/>
      <c r="PMV20" s="210"/>
      <c r="PMW20" s="210" t="s">
        <v>25</v>
      </c>
      <c r="PMX20" s="210"/>
      <c r="PMY20" s="210"/>
      <c r="PMZ20" s="210"/>
      <c r="PNA20" s="210" t="s">
        <v>25</v>
      </c>
      <c r="PNB20" s="210"/>
      <c r="PNC20" s="210"/>
      <c r="PND20" s="210"/>
      <c r="PNE20" s="210" t="s">
        <v>25</v>
      </c>
      <c r="PNF20" s="210"/>
      <c r="PNG20" s="210"/>
      <c r="PNH20" s="210"/>
      <c r="PNI20" s="210" t="s">
        <v>25</v>
      </c>
      <c r="PNJ20" s="210"/>
      <c r="PNK20" s="210"/>
      <c r="PNL20" s="210"/>
      <c r="PNM20" s="210" t="s">
        <v>25</v>
      </c>
      <c r="PNN20" s="210"/>
      <c r="PNO20" s="210"/>
      <c r="PNP20" s="210"/>
      <c r="PNQ20" s="210" t="s">
        <v>25</v>
      </c>
      <c r="PNR20" s="210"/>
      <c r="PNS20" s="210"/>
      <c r="PNT20" s="210"/>
      <c r="PNU20" s="210" t="s">
        <v>25</v>
      </c>
      <c r="PNV20" s="210"/>
      <c r="PNW20" s="210"/>
      <c r="PNX20" s="210"/>
      <c r="PNY20" s="210" t="s">
        <v>25</v>
      </c>
      <c r="PNZ20" s="210"/>
      <c r="POA20" s="210"/>
      <c r="POB20" s="210"/>
      <c r="POC20" s="210" t="s">
        <v>25</v>
      </c>
      <c r="POD20" s="210"/>
      <c r="POE20" s="210"/>
      <c r="POF20" s="210"/>
      <c r="POG20" s="210" t="s">
        <v>25</v>
      </c>
      <c r="POH20" s="210"/>
      <c r="POI20" s="210"/>
      <c r="POJ20" s="210"/>
      <c r="POK20" s="210" t="s">
        <v>25</v>
      </c>
      <c r="POL20" s="210"/>
      <c r="POM20" s="210"/>
      <c r="PON20" s="210"/>
      <c r="POO20" s="210" t="s">
        <v>25</v>
      </c>
      <c r="POP20" s="210"/>
      <c r="POQ20" s="210"/>
      <c r="POR20" s="210"/>
      <c r="POS20" s="210" t="s">
        <v>25</v>
      </c>
      <c r="POT20" s="210"/>
      <c r="POU20" s="210"/>
      <c r="POV20" s="210"/>
      <c r="POW20" s="210" t="s">
        <v>25</v>
      </c>
      <c r="POX20" s="210"/>
      <c r="POY20" s="210"/>
      <c r="POZ20" s="210"/>
      <c r="PPA20" s="210" t="s">
        <v>25</v>
      </c>
      <c r="PPB20" s="210"/>
      <c r="PPC20" s="210"/>
      <c r="PPD20" s="210"/>
      <c r="PPE20" s="210" t="s">
        <v>25</v>
      </c>
      <c r="PPF20" s="210"/>
      <c r="PPG20" s="210"/>
      <c r="PPH20" s="210"/>
      <c r="PPI20" s="210" t="s">
        <v>25</v>
      </c>
      <c r="PPJ20" s="210"/>
      <c r="PPK20" s="210"/>
      <c r="PPL20" s="210"/>
      <c r="PPM20" s="210" t="s">
        <v>25</v>
      </c>
      <c r="PPN20" s="210"/>
      <c r="PPO20" s="210"/>
      <c r="PPP20" s="210"/>
      <c r="PPQ20" s="210" t="s">
        <v>25</v>
      </c>
      <c r="PPR20" s="210"/>
      <c r="PPS20" s="210"/>
      <c r="PPT20" s="210"/>
      <c r="PPU20" s="210" t="s">
        <v>25</v>
      </c>
      <c r="PPV20" s="210"/>
      <c r="PPW20" s="210"/>
      <c r="PPX20" s="210"/>
      <c r="PPY20" s="210" t="s">
        <v>25</v>
      </c>
      <c r="PPZ20" s="210"/>
      <c r="PQA20" s="210"/>
      <c r="PQB20" s="210"/>
      <c r="PQC20" s="210" t="s">
        <v>25</v>
      </c>
      <c r="PQD20" s="210"/>
      <c r="PQE20" s="210"/>
      <c r="PQF20" s="210"/>
      <c r="PQG20" s="210" t="s">
        <v>25</v>
      </c>
      <c r="PQH20" s="210"/>
      <c r="PQI20" s="210"/>
      <c r="PQJ20" s="210"/>
      <c r="PQK20" s="210" t="s">
        <v>25</v>
      </c>
      <c r="PQL20" s="210"/>
      <c r="PQM20" s="210"/>
      <c r="PQN20" s="210"/>
      <c r="PQO20" s="210" t="s">
        <v>25</v>
      </c>
      <c r="PQP20" s="210"/>
      <c r="PQQ20" s="210"/>
      <c r="PQR20" s="210"/>
      <c r="PQS20" s="210" t="s">
        <v>25</v>
      </c>
      <c r="PQT20" s="210"/>
      <c r="PQU20" s="210"/>
      <c r="PQV20" s="210"/>
      <c r="PQW20" s="210" t="s">
        <v>25</v>
      </c>
      <c r="PQX20" s="210"/>
      <c r="PQY20" s="210"/>
      <c r="PQZ20" s="210"/>
      <c r="PRA20" s="210" t="s">
        <v>25</v>
      </c>
      <c r="PRB20" s="210"/>
      <c r="PRC20" s="210"/>
      <c r="PRD20" s="210"/>
      <c r="PRE20" s="210" t="s">
        <v>25</v>
      </c>
      <c r="PRF20" s="210"/>
      <c r="PRG20" s="210"/>
      <c r="PRH20" s="210"/>
      <c r="PRI20" s="210" t="s">
        <v>25</v>
      </c>
      <c r="PRJ20" s="210"/>
      <c r="PRK20" s="210"/>
      <c r="PRL20" s="210"/>
      <c r="PRM20" s="210" t="s">
        <v>25</v>
      </c>
      <c r="PRN20" s="210"/>
      <c r="PRO20" s="210"/>
      <c r="PRP20" s="210"/>
      <c r="PRQ20" s="210" t="s">
        <v>25</v>
      </c>
      <c r="PRR20" s="210"/>
      <c r="PRS20" s="210"/>
      <c r="PRT20" s="210"/>
      <c r="PRU20" s="210" t="s">
        <v>25</v>
      </c>
      <c r="PRV20" s="210"/>
      <c r="PRW20" s="210"/>
      <c r="PRX20" s="210"/>
      <c r="PRY20" s="210" t="s">
        <v>25</v>
      </c>
      <c r="PRZ20" s="210"/>
      <c r="PSA20" s="210"/>
      <c r="PSB20" s="210"/>
      <c r="PSC20" s="210" t="s">
        <v>25</v>
      </c>
      <c r="PSD20" s="210"/>
      <c r="PSE20" s="210"/>
      <c r="PSF20" s="210"/>
      <c r="PSG20" s="210" t="s">
        <v>25</v>
      </c>
      <c r="PSH20" s="210"/>
      <c r="PSI20" s="210"/>
      <c r="PSJ20" s="210"/>
      <c r="PSK20" s="210" t="s">
        <v>25</v>
      </c>
      <c r="PSL20" s="210"/>
      <c r="PSM20" s="210"/>
      <c r="PSN20" s="210"/>
      <c r="PSO20" s="210" t="s">
        <v>25</v>
      </c>
      <c r="PSP20" s="210"/>
      <c r="PSQ20" s="210"/>
      <c r="PSR20" s="210"/>
      <c r="PSS20" s="210" t="s">
        <v>25</v>
      </c>
      <c r="PST20" s="210"/>
      <c r="PSU20" s="210"/>
      <c r="PSV20" s="210"/>
      <c r="PSW20" s="210" t="s">
        <v>25</v>
      </c>
      <c r="PSX20" s="210"/>
      <c r="PSY20" s="210"/>
      <c r="PSZ20" s="210"/>
      <c r="PTA20" s="210" t="s">
        <v>25</v>
      </c>
      <c r="PTB20" s="210"/>
      <c r="PTC20" s="210"/>
      <c r="PTD20" s="210"/>
      <c r="PTE20" s="210" t="s">
        <v>25</v>
      </c>
      <c r="PTF20" s="210"/>
      <c r="PTG20" s="210"/>
      <c r="PTH20" s="210"/>
      <c r="PTI20" s="210" t="s">
        <v>25</v>
      </c>
      <c r="PTJ20" s="210"/>
      <c r="PTK20" s="210"/>
      <c r="PTL20" s="210"/>
      <c r="PTM20" s="210" t="s">
        <v>25</v>
      </c>
      <c r="PTN20" s="210"/>
      <c r="PTO20" s="210"/>
      <c r="PTP20" s="210"/>
      <c r="PTQ20" s="210" t="s">
        <v>25</v>
      </c>
      <c r="PTR20" s="210"/>
      <c r="PTS20" s="210"/>
      <c r="PTT20" s="210"/>
      <c r="PTU20" s="210" t="s">
        <v>25</v>
      </c>
      <c r="PTV20" s="210"/>
      <c r="PTW20" s="210"/>
      <c r="PTX20" s="210"/>
      <c r="PTY20" s="210" t="s">
        <v>25</v>
      </c>
      <c r="PTZ20" s="210"/>
      <c r="PUA20" s="210"/>
      <c r="PUB20" s="210"/>
      <c r="PUC20" s="210" t="s">
        <v>25</v>
      </c>
      <c r="PUD20" s="210"/>
      <c r="PUE20" s="210"/>
      <c r="PUF20" s="210"/>
      <c r="PUG20" s="210" t="s">
        <v>25</v>
      </c>
      <c r="PUH20" s="210"/>
      <c r="PUI20" s="210"/>
      <c r="PUJ20" s="210"/>
      <c r="PUK20" s="210" t="s">
        <v>25</v>
      </c>
      <c r="PUL20" s="210"/>
      <c r="PUM20" s="210"/>
      <c r="PUN20" s="210"/>
      <c r="PUO20" s="210" t="s">
        <v>25</v>
      </c>
      <c r="PUP20" s="210"/>
      <c r="PUQ20" s="210"/>
      <c r="PUR20" s="210"/>
      <c r="PUS20" s="210" t="s">
        <v>25</v>
      </c>
      <c r="PUT20" s="210"/>
      <c r="PUU20" s="210"/>
      <c r="PUV20" s="210"/>
      <c r="PUW20" s="210" t="s">
        <v>25</v>
      </c>
      <c r="PUX20" s="210"/>
      <c r="PUY20" s="210"/>
      <c r="PUZ20" s="210"/>
      <c r="PVA20" s="210" t="s">
        <v>25</v>
      </c>
      <c r="PVB20" s="210"/>
      <c r="PVC20" s="210"/>
      <c r="PVD20" s="210"/>
      <c r="PVE20" s="210" t="s">
        <v>25</v>
      </c>
      <c r="PVF20" s="210"/>
      <c r="PVG20" s="210"/>
      <c r="PVH20" s="210"/>
      <c r="PVI20" s="210" t="s">
        <v>25</v>
      </c>
      <c r="PVJ20" s="210"/>
      <c r="PVK20" s="210"/>
      <c r="PVL20" s="210"/>
      <c r="PVM20" s="210" t="s">
        <v>25</v>
      </c>
      <c r="PVN20" s="210"/>
      <c r="PVO20" s="210"/>
      <c r="PVP20" s="210"/>
      <c r="PVQ20" s="210" t="s">
        <v>25</v>
      </c>
      <c r="PVR20" s="210"/>
      <c r="PVS20" s="210"/>
      <c r="PVT20" s="210"/>
      <c r="PVU20" s="210" t="s">
        <v>25</v>
      </c>
      <c r="PVV20" s="210"/>
      <c r="PVW20" s="210"/>
      <c r="PVX20" s="210"/>
      <c r="PVY20" s="210" t="s">
        <v>25</v>
      </c>
      <c r="PVZ20" s="210"/>
      <c r="PWA20" s="210"/>
      <c r="PWB20" s="210"/>
      <c r="PWC20" s="210" t="s">
        <v>25</v>
      </c>
      <c r="PWD20" s="210"/>
      <c r="PWE20" s="210"/>
      <c r="PWF20" s="210"/>
      <c r="PWG20" s="210" t="s">
        <v>25</v>
      </c>
      <c r="PWH20" s="210"/>
      <c r="PWI20" s="210"/>
      <c r="PWJ20" s="210"/>
      <c r="PWK20" s="210" t="s">
        <v>25</v>
      </c>
      <c r="PWL20" s="210"/>
      <c r="PWM20" s="210"/>
      <c r="PWN20" s="210"/>
      <c r="PWO20" s="210" t="s">
        <v>25</v>
      </c>
      <c r="PWP20" s="210"/>
      <c r="PWQ20" s="210"/>
      <c r="PWR20" s="210"/>
      <c r="PWS20" s="210" t="s">
        <v>25</v>
      </c>
      <c r="PWT20" s="210"/>
      <c r="PWU20" s="210"/>
      <c r="PWV20" s="210"/>
      <c r="PWW20" s="210" t="s">
        <v>25</v>
      </c>
      <c r="PWX20" s="210"/>
      <c r="PWY20" s="210"/>
      <c r="PWZ20" s="210"/>
      <c r="PXA20" s="210" t="s">
        <v>25</v>
      </c>
      <c r="PXB20" s="210"/>
      <c r="PXC20" s="210"/>
      <c r="PXD20" s="210"/>
      <c r="PXE20" s="210" t="s">
        <v>25</v>
      </c>
      <c r="PXF20" s="210"/>
      <c r="PXG20" s="210"/>
      <c r="PXH20" s="210"/>
      <c r="PXI20" s="210" t="s">
        <v>25</v>
      </c>
      <c r="PXJ20" s="210"/>
      <c r="PXK20" s="210"/>
      <c r="PXL20" s="210"/>
      <c r="PXM20" s="210" t="s">
        <v>25</v>
      </c>
      <c r="PXN20" s="210"/>
      <c r="PXO20" s="210"/>
      <c r="PXP20" s="210"/>
      <c r="PXQ20" s="210" t="s">
        <v>25</v>
      </c>
      <c r="PXR20" s="210"/>
      <c r="PXS20" s="210"/>
      <c r="PXT20" s="210"/>
      <c r="PXU20" s="210" t="s">
        <v>25</v>
      </c>
      <c r="PXV20" s="210"/>
      <c r="PXW20" s="210"/>
      <c r="PXX20" s="210"/>
      <c r="PXY20" s="210" t="s">
        <v>25</v>
      </c>
      <c r="PXZ20" s="210"/>
      <c r="PYA20" s="210"/>
      <c r="PYB20" s="210"/>
      <c r="PYC20" s="210" t="s">
        <v>25</v>
      </c>
      <c r="PYD20" s="210"/>
      <c r="PYE20" s="210"/>
      <c r="PYF20" s="210"/>
      <c r="PYG20" s="210" t="s">
        <v>25</v>
      </c>
      <c r="PYH20" s="210"/>
      <c r="PYI20" s="210"/>
      <c r="PYJ20" s="210"/>
      <c r="PYK20" s="210" t="s">
        <v>25</v>
      </c>
      <c r="PYL20" s="210"/>
      <c r="PYM20" s="210"/>
      <c r="PYN20" s="210"/>
      <c r="PYO20" s="210" t="s">
        <v>25</v>
      </c>
      <c r="PYP20" s="210"/>
      <c r="PYQ20" s="210"/>
      <c r="PYR20" s="210"/>
      <c r="PYS20" s="210" t="s">
        <v>25</v>
      </c>
      <c r="PYT20" s="210"/>
      <c r="PYU20" s="210"/>
      <c r="PYV20" s="210"/>
      <c r="PYW20" s="210" t="s">
        <v>25</v>
      </c>
      <c r="PYX20" s="210"/>
      <c r="PYY20" s="210"/>
      <c r="PYZ20" s="210"/>
      <c r="PZA20" s="210" t="s">
        <v>25</v>
      </c>
      <c r="PZB20" s="210"/>
      <c r="PZC20" s="210"/>
      <c r="PZD20" s="210"/>
      <c r="PZE20" s="210" t="s">
        <v>25</v>
      </c>
      <c r="PZF20" s="210"/>
      <c r="PZG20" s="210"/>
      <c r="PZH20" s="210"/>
      <c r="PZI20" s="210" t="s">
        <v>25</v>
      </c>
      <c r="PZJ20" s="210"/>
      <c r="PZK20" s="210"/>
      <c r="PZL20" s="210"/>
      <c r="PZM20" s="210" t="s">
        <v>25</v>
      </c>
      <c r="PZN20" s="210"/>
      <c r="PZO20" s="210"/>
      <c r="PZP20" s="210"/>
      <c r="PZQ20" s="210" t="s">
        <v>25</v>
      </c>
      <c r="PZR20" s="210"/>
      <c r="PZS20" s="210"/>
      <c r="PZT20" s="210"/>
      <c r="PZU20" s="210" t="s">
        <v>25</v>
      </c>
      <c r="PZV20" s="210"/>
      <c r="PZW20" s="210"/>
      <c r="PZX20" s="210"/>
      <c r="PZY20" s="210" t="s">
        <v>25</v>
      </c>
      <c r="PZZ20" s="210"/>
      <c r="QAA20" s="210"/>
      <c r="QAB20" s="210"/>
      <c r="QAC20" s="210" t="s">
        <v>25</v>
      </c>
      <c r="QAD20" s="210"/>
      <c r="QAE20" s="210"/>
      <c r="QAF20" s="210"/>
      <c r="QAG20" s="210" t="s">
        <v>25</v>
      </c>
      <c r="QAH20" s="210"/>
      <c r="QAI20" s="210"/>
      <c r="QAJ20" s="210"/>
      <c r="QAK20" s="210" t="s">
        <v>25</v>
      </c>
      <c r="QAL20" s="210"/>
      <c r="QAM20" s="210"/>
      <c r="QAN20" s="210"/>
      <c r="QAO20" s="210" t="s">
        <v>25</v>
      </c>
      <c r="QAP20" s="210"/>
      <c r="QAQ20" s="210"/>
      <c r="QAR20" s="210"/>
      <c r="QAS20" s="210" t="s">
        <v>25</v>
      </c>
      <c r="QAT20" s="210"/>
      <c r="QAU20" s="210"/>
      <c r="QAV20" s="210"/>
      <c r="QAW20" s="210" t="s">
        <v>25</v>
      </c>
      <c r="QAX20" s="210"/>
      <c r="QAY20" s="210"/>
      <c r="QAZ20" s="210"/>
      <c r="QBA20" s="210" t="s">
        <v>25</v>
      </c>
      <c r="QBB20" s="210"/>
      <c r="QBC20" s="210"/>
      <c r="QBD20" s="210"/>
      <c r="QBE20" s="210" t="s">
        <v>25</v>
      </c>
      <c r="QBF20" s="210"/>
      <c r="QBG20" s="210"/>
      <c r="QBH20" s="210"/>
      <c r="QBI20" s="210" t="s">
        <v>25</v>
      </c>
      <c r="QBJ20" s="210"/>
      <c r="QBK20" s="210"/>
      <c r="QBL20" s="210"/>
      <c r="QBM20" s="210" t="s">
        <v>25</v>
      </c>
      <c r="QBN20" s="210"/>
      <c r="QBO20" s="210"/>
      <c r="QBP20" s="210"/>
      <c r="QBQ20" s="210" t="s">
        <v>25</v>
      </c>
      <c r="QBR20" s="210"/>
      <c r="QBS20" s="210"/>
      <c r="QBT20" s="210"/>
      <c r="QBU20" s="210" t="s">
        <v>25</v>
      </c>
      <c r="QBV20" s="210"/>
      <c r="QBW20" s="210"/>
      <c r="QBX20" s="210"/>
      <c r="QBY20" s="210" t="s">
        <v>25</v>
      </c>
      <c r="QBZ20" s="210"/>
      <c r="QCA20" s="210"/>
      <c r="QCB20" s="210"/>
      <c r="QCC20" s="210" t="s">
        <v>25</v>
      </c>
      <c r="QCD20" s="210"/>
      <c r="QCE20" s="210"/>
      <c r="QCF20" s="210"/>
      <c r="QCG20" s="210" t="s">
        <v>25</v>
      </c>
      <c r="QCH20" s="210"/>
      <c r="QCI20" s="210"/>
      <c r="QCJ20" s="210"/>
      <c r="QCK20" s="210" t="s">
        <v>25</v>
      </c>
      <c r="QCL20" s="210"/>
      <c r="QCM20" s="210"/>
      <c r="QCN20" s="210"/>
      <c r="QCO20" s="210" t="s">
        <v>25</v>
      </c>
      <c r="QCP20" s="210"/>
      <c r="QCQ20" s="210"/>
      <c r="QCR20" s="210"/>
      <c r="QCS20" s="210" t="s">
        <v>25</v>
      </c>
      <c r="QCT20" s="210"/>
      <c r="QCU20" s="210"/>
      <c r="QCV20" s="210"/>
      <c r="QCW20" s="210" t="s">
        <v>25</v>
      </c>
      <c r="QCX20" s="210"/>
      <c r="QCY20" s="210"/>
      <c r="QCZ20" s="210"/>
      <c r="QDA20" s="210" t="s">
        <v>25</v>
      </c>
      <c r="QDB20" s="210"/>
      <c r="QDC20" s="210"/>
      <c r="QDD20" s="210"/>
      <c r="QDE20" s="210" t="s">
        <v>25</v>
      </c>
      <c r="QDF20" s="210"/>
      <c r="QDG20" s="210"/>
      <c r="QDH20" s="210"/>
      <c r="QDI20" s="210" t="s">
        <v>25</v>
      </c>
      <c r="QDJ20" s="210"/>
      <c r="QDK20" s="210"/>
      <c r="QDL20" s="210"/>
      <c r="QDM20" s="210" t="s">
        <v>25</v>
      </c>
      <c r="QDN20" s="210"/>
      <c r="QDO20" s="210"/>
      <c r="QDP20" s="210"/>
      <c r="QDQ20" s="210" t="s">
        <v>25</v>
      </c>
      <c r="QDR20" s="210"/>
      <c r="QDS20" s="210"/>
      <c r="QDT20" s="210"/>
      <c r="QDU20" s="210" t="s">
        <v>25</v>
      </c>
      <c r="QDV20" s="210"/>
      <c r="QDW20" s="210"/>
      <c r="QDX20" s="210"/>
      <c r="QDY20" s="210" t="s">
        <v>25</v>
      </c>
      <c r="QDZ20" s="210"/>
      <c r="QEA20" s="210"/>
      <c r="QEB20" s="210"/>
      <c r="QEC20" s="210" t="s">
        <v>25</v>
      </c>
      <c r="QED20" s="210"/>
      <c r="QEE20" s="210"/>
      <c r="QEF20" s="210"/>
      <c r="QEG20" s="210" t="s">
        <v>25</v>
      </c>
      <c r="QEH20" s="210"/>
      <c r="QEI20" s="210"/>
      <c r="QEJ20" s="210"/>
      <c r="QEK20" s="210" t="s">
        <v>25</v>
      </c>
      <c r="QEL20" s="210"/>
      <c r="QEM20" s="210"/>
      <c r="QEN20" s="210"/>
      <c r="QEO20" s="210" t="s">
        <v>25</v>
      </c>
      <c r="QEP20" s="210"/>
      <c r="QEQ20" s="210"/>
      <c r="QER20" s="210"/>
      <c r="QES20" s="210" t="s">
        <v>25</v>
      </c>
      <c r="QET20" s="210"/>
      <c r="QEU20" s="210"/>
      <c r="QEV20" s="210"/>
      <c r="QEW20" s="210" t="s">
        <v>25</v>
      </c>
      <c r="QEX20" s="210"/>
      <c r="QEY20" s="210"/>
      <c r="QEZ20" s="210"/>
      <c r="QFA20" s="210" t="s">
        <v>25</v>
      </c>
      <c r="QFB20" s="210"/>
      <c r="QFC20" s="210"/>
      <c r="QFD20" s="210"/>
      <c r="QFE20" s="210" t="s">
        <v>25</v>
      </c>
      <c r="QFF20" s="210"/>
      <c r="QFG20" s="210"/>
      <c r="QFH20" s="210"/>
      <c r="QFI20" s="210" t="s">
        <v>25</v>
      </c>
      <c r="QFJ20" s="210"/>
      <c r="QFK20" s="210"/>
      <c r="QFL20" s="210"/>
      <c r="QFM20" s="210" t="s">
        <v>25</v>
      </c>
      <c r="QFN20" s="210"/>
      <c r="QFO20" s="210"/>
      <c r="QFP20" s="210"/>
      <c r="QFQ20" s="210" t="s">
        <v>25</v>
      </c>
      <c r="QFR20" s="210"/>
      <c r="QFS20" s="210"/>
      <c r="QFT20" s="210"/>
      <c r="QFU20" s="210" t="s">
        <v>25</v>
      </c>
      <c r="QFV20" s="210"/>
      <c r="QFW20" s="210"/>
      <c r="QFX20" s="210"/>
      <c r="QFY20" s="210" t="s">
        <v>25</v>
      </c>
      <c r="QFZ20" s="210"/>
      <c r="QGA20" s="210"/>
      <c r="QGB20" s="210"/>
      <c r="QGC20" s="210" t="s">
        <v>25</v>
      </c>
      <c r="QGD20" s="210"/>
      <c r="QGE20" s="210"/>
      <c r="QGF20" s="210"/>
      <c r="QGG20" s="210" t="s">
        <v>25</v>
      </c>
      <c r="QGH20" s="210"/>
      <c r="QGI20" s="210"/>
      <c r="QGJ20" s="210"/>
      <c r="QGK20" s="210" t="s">
        <v>25</v>
      </c>
      <c r="QGL20" s="210"/>
      <c r="QGM20" s="210"/>
      <c r="QGN20" s="210"/>
      <c r="QGO20" s="210" t="s">
        <v>25</v>
      </c>
      <c r="QGP20" s="210"/>
      <c r="QGQ20" s="210"/>
      <c r="QGR20" s="210"/>
      <c r="QGS20" s="210" t="s">
        <v>25</v>
      </c>
      <c r="QGT20" s="210"/>
      <c r="QGU20" s="210"/>
      <c r="QGV20" s="210"/>
      <c r="QGW20" s="210" t="s">
        <v>25</v>
      </c>
      <c r="QGX20" s="210"/>
      <c r="QGY20" s="210"/>
      <c r="QGZ20" s="210"/>
      <c r="QHA20" s="210" t="s">
        <v>25</v>
      </c>
      <c r="QHB20" s="210"/>
      <c r="QHC20" s="210"/>
      <c r="QHD20" s="210"/>
      <c r="QHE20" s="210" t="s">
        <v>25</v>
      </c>
      <c r="QHF20" s="210"/>
      <c r="QHG20" s="210"/>
      <c r="QHH20" s="210"/>
      <c r="QHI20" s="210" t="s">
        <v>25</v>
      </c>
      <c r="QHJ20" s="210"/>
      <c r="QHK20" s="210"/>
      <c r="QHL20" s="210"/>
      <c r="QHM20" s="210" t="s">
        <v>25</v>
      </c>
      <c r="QHN20" s="210"/>
      <c r="QHO20" s="210"/>
      <c r="QHP20" s="210"/>
      <c r="QHQ20" s="210" t="s">
        <v>25</v>
      </c>
      <c r="QHR20" s="210"/>
      <c r="QHS20" s="210"/>
      <c r="QHT20" s="210"/>
      <c r="QHU20" s="210" t="s">
        <v>25</v>
      </c>
      <c r="QHV20" s="210"/>
      <c r="QHW20" s="210"/>
      <c r="QHX20" s="210"/>
      <c r="QHY20" s="210" t="s">
        <v>25</v>
      </c>
      <c r="QHZ20" s="210"/>
      <c r="QIA20" s="210"/>
      <c r="QIB20" s="210"/>
      <c r="QIC20" s="210" t="s">
        <v>25</v>
      </c>
      <c r="QID20" s="210"/>
      <c r="QIE20" s="210"/>
      <c r="QIF20" s="210"/>
      <c r="QIG20" s="210" t="s">
        <v>25</v>
      </c>
      <c r="QIH20" s="210"/>
      <c r="QII20" s="210"/>
      <c r="QIJ20" s="210"/>
      <c r="QIK20" s="210" t="s">
        <v>25</v>
      </c>
      <c r="QIL20" s="210"/>
      <c r="QIM20" s="210"/>
      <c r="QIN20" s="210"/>
      <c r="QIO20" s="210" t="s">
        <v>25</v>
      </c>
      <c r="QIP20" s="210"/>
      <c r="QIQ20" s="210"/>
      <c r="QIR20" s="210"/>
      <c r="QIS20" s="210" t="s">
        <v>25</v>
      </c>
      <c r="QIT20" s="210"/>
      <c r="QIU20" s="210"/>
      <c r="QIV20" s="210"/>
      <c r="QIW20" s="210" t="s">
        <v>25</v>
      </c>
      <c r="QIX20" s="210"/>
      <c r="QIY20" s="210"/>
      <c r="QIZ20" s="210"/>
      <c r="QJA20" s="210" t="s">
        <v>25</v>
      </c>
      <c r="QJB20" s="210"/>
      <c r="QJC20" s="210"/>
      <c r="QJD20" s="210"/>
      <c r="QJE20" s="210" t="s">
        <v>25</v>
      </c>
      <c r="QJF20" s="210"/>
      <c r="QJG20" s="210"/>
      <c r="QJH20" s="210"/>
      <c r="QJI20" s="210" t="s">
        <v>25</v>
      </c>
      <c r="QJJ20" s="210"/>
      <c r="QJK20" s="210"/>
      <c r="QJL20" s="210"/>
      <c r="QJM20" s="210" t="s">
        <v>25</v>
      </c>
      <c r="QJN20" s="210"/>
      <c r="QJO20" s="210"/>
      <c r="QJP20" s="210"/>
      <c r="QJQ20" s="210" t="s">
        <v>25</v>
      </c>
      <c r="QJR20" s="210"/>
      <c r="QJS20" s="210"/>
      <c r="QJT20" s="210"/>
      <c r="QJU20" s="210" t="s">
        <v>25</v>
      </c>
      <c r="QJV20" s="210"/>
      <c r="QJW20" s="210"/>
      <c r="QJX20" s="210"/>
      <c r="QJY20" s="210" t="s">
        <v>25</v>
      </c>
      <c r="QJZ20" s="210"/>
      <c r="QKA20" s="210"/>
      <c r="QKB20" s="210"/>
      <c r="QKC20" s="210" t="s">
        <v>25</v>
      </c>
      <c r="QKD20" s="210"/>
      <c r="QKE20" s="210"/>
      <c r="QKF20" s="210"/>
      <c r="QKG20" s="210" t="s">
        <v>25</v>
      </c>
      <c r="QKH20" s="210"/>
      <c r="QKI20" s="210"/>
      <c r="QKJ20" s="210"/>
      <c r="QKK20" s="210" t="s">
        <v>25</v>
      </c>
      <c r="QKL20" s="210"/>
      <c r="QKM20" s="210"/>
      <c r="QKN20" s="210"/>
      <c r="QKO20" s="210" t="s">
        <v>25</v>
      </c>
      <c r="QKP20" s="210"/>
      <c r="QKQ20" s="210"/>
      <c r="QKR20" s="210"/>
      <c r="QKS20" s="210" t="s">
        <v>25</v>
      </c>
      <c r="QKT20" s="210"/>
      <c r="QKU20" s="210"/>
      <c r="QKV20" s="210"/>
      <c r="QKW20" s="210" t="s">
        <v>25</v>
      </c>
      <c r="QKX20" s="210"/>
      <c r="QKY20" s="210"/>
      <c r="QKZ20" s="210"/>
      <c r="QLA20" s="210" t="s">
        <v>25</v>
      </c>
      <c r="QLB20" s="210"/>
      <c r="QLC20" s="210"/>
      <c r="QLD20" s="210"/>
      <c r="QLE20" s="210" t="s">
        <v>25</v>
      </c>
      <c r="QLF20" s="210"/>
      <c r="QLG20" s="210"/>
      <c r="QLH20" s="210"/>
      <c r="QLI20" s="210" t="s">
        <v>25</v>
      </c>
      <c r="QLJ20" s="210"/>
      <c r="QLK20" s="210"/>
      <c r="QLL20" s="210"/>
      <c r="QLM20" s="210" t="s">
        <v>25</v>
      </c>
      <c r="QLN20" s="210"/>
      <c r="QLO20" s="210"/>
      <c r="QLP20" s="210"/>
      <c r="QLQ20" s="210" t="s">
        <v>25</v>
      </c>
      <c r="QLR20" s="210"/>
      <c r="QLS20" s="210"/>
      <c r="QLT20" s="210"/>
      <c r="QLU20" s="210" t="s">
        <v>25</v>
      </c>
      <c r="QLV20" s="210"/>
      <c r="QLW20" s="210"/>
      <c r="QLX20" s="210"/>
      <c r="QLY20" s="210" t="s">
        <v>25</v>
      </c>
      <c r="QLZ20" s="210"/>
      <c r="QMA20" s="210"/>
      <c r="QMB20" s="210"/>
      <c r="QMC20" s="210" t="s">
        <v>25</v>
      </c>
      <c r="QMD20" s="210"/>
      <c r="QME20" s="210"/>
      <c r="QMF20" s="210"/>
      <c r="QMG20" s="210" t="s">
        <v>25</v>
      </c>
      <c r="QMH20" s="210"/>
      <c r="QMI20" s="210"/>
      <c r="QMJ20" s="210"/>
      <c r="QMK20" s="210" t="s">
        <v>25</v>
      </c>
      <c r="QML20" s="210"/>
      <c r="QMM20" s="210"/>
      <c r="QMN20" s="210"/>
      <c r="QMO20" s="210" t="s">
        <v>25</v>
      </c>
      <c r="QMP20" s="210"/>
      <c r="QMQ20" s="210"/>
      <c r="QMR20" s="210"/>
      <c r="QMS20" s="210" t="s">
        <v>25</v>
      </c>
      <c r="QMT20" s="210"/>
      <c r="QMU20" s="210"/>
      <c r="QMV20" s="210"/>
      <c r="QMW20" s="210" t="s">
        <v>25</v>
      </c>
      <c r="QMX20" s="210"/>
      <c r="QMY20" s="210"/>
      <c r="QMZ20" s="210"/>
      <c r="QNA20" s="210" t="s">
        <v>25</v>
      </c>
      <c r="QNB20" s="210"/>
      <c r="QNC20" s="210"/>
      <c r="QND20" s="210"/>
      <c r="QNE20" s="210" t="s">
        <v>25</v>
      </c>
      <c r="QNF20" s="210"/>
      <c r="QNG20" s="210"/>
      <c r="QNH20" s="210"/>
      <c r="QNI20" s="210" t="s">
        <v>25</v>
      </c>
      <c r="QNJ20" s="210"/>
      <c r="QNK20" s="210"/>
      <c r="QNL20" s="210"/>
      <c r="QNM20" s="210" t="s">
        <v>25</v>
      </c>
      <c r="QNN20" s="210"/>
      <c r="QNO20" s="210"/>
      <c r="QNP20" s="210"/>
      <c r="QNQ20" s="210" t="s">
        <v>25</v>
      </c>
      <c r="QNR20" s="210"/>
      <c r="QNS20" s="210"/>
      <c r="QNT20" s="210"/>
      <c r="QNU20" s="210" t="s">
        <v>25</v>
      </c>
      <c r="QNV20" s="210"/>
      <c r="QNW20" s="210"/>
      <c r="QNX20" s="210"/>
      <c r="QNY20" s="210" t="s">
        <v>25</v>
      </c>
      <c r="QNZ20" s="210"/>
      <c r="QOA20" s="210"/>
      <c r="QOB20" s="210"/>
      <c r="QOC20" s="210" t="s">
        <v>25</v>
      </c>
      <c r="QOD20" s="210"/>
      <c r="QOE20" s="210"/>
      <c r="QOF20" s="210"/>
      <c r="QOG20" s="210" t="s">
        <v>25</v>
      </c>
      <c r="QOH20" s="210"/>
      <c r="QOI20" s="210"/>
      <c r="QOJ20" s="210"/>
      <c r="QOK20" s="210" t="s">
        <v>25</v>
      </c>
      <c r="QOL20" s="210"/>
      <c r="QOM20" s="210"/>
      <c r="QON20" s="210"/>
      <c r="QOO20" s="210" t="s">
        <v>25</v>
      </c>
      <c r="QOP20" s="210"/>
      <c r="QOQ20" s="210"/>
      <c r="QOR20" s="210"/>
      <c r="QOS20" s="210" t="s">
        <v>25</v>
      </c>
      <c r="QOT20" s="210"/>
      <c r="QOU20" s="210"/>
      <c r="QOV20" s="210"/>
      <c r="QOW20" s="210" t="s">
        <v>25</v>
      </c>
      <c r="QOX20" s="210"/>
      <c r="QOY20" s="210"/>
      <c r="QOZ20" s="210"/>
      <c r="QPA20" s="210" t="s">
        <v>25</v>
      </c>
      <c r="QPB20" s="210"/>
      <c r="QPC20" s="210"/>
      <c r="QPD20" s="210"/>
      <c r="QPE20" s="210" t="s">
        <v>25</v>
      </c>
      <c r="QPF20" s="210"/>
      <c r="QPG20" s="210"/>
      <c r="QPH20" s="210"/>
      <c r="QPI20" s="210" t="s">
        <v>25</v>
      </c>
      <c r="QPJ20" s="210"/>
      <c r="QPK20" s="210"/>
      <c r="QPL20" s="210"/>
      <c r="QPM20" s="210" t="s">
        <v>25</v>
      </c>
      <c r="QPN20" s="210"/>
      <c r="QPO20" s="210"/>
      <c r="QPP20" s="210"/>
      <c r="QPQ20" s="210" t="s">
        <v>25</v>
      </c>
      <c r="QPR20" s="210"/>
      <c r="QPS20" s="210"/>
      <c r="QPT20" s="210"/>
      <c r="QPU20" s="210" t="s">
        <v>25</v>
      </c>
      <c r="QPV20" s="210"/>
      <c r="QPW20" s="210"/>
      <c r="QPX20" s="210"/>
      <c r="QPY20" s="210" t="s">
        <v>25</v>
      </c>
      <c r="QPZ20" s="210"/>
      <c r="QQA20" s="210"/>
      <c r="QQB20" s="210"/>
      <c r="QQC20" s="210" t="s">
        <v>25</v>
      </c>
      <c r="QQD20" s="210"/>
      <c r="QQE20" s="210"/>
      <c r="QQF20" s="210"/>
      <c r="QQG20" s="210" t="s">
        <v>25</v>
      </c>
      <c r="QQH20" s="210"/>
      <c r="QQI20" s="210"/>
      <c r="QQJ20" s="210"/>
      <c r="QQK20" s="210" t="s">
        <v>25</v>
      </c>
      <c r="QQL20" s="210"/>
      <c r="QQM20" s="210"/>
      <c r="QQN20" s="210"/>
      <c r="QQO20" s="210" t="s">
        <v>25</v>
      </c>
      <c r="QQP20" s="210"/>
      <c r="QQQ20" s="210"/>
      <c r="QQR20" s="210"/>
      <c r="QQS20" s="210" t="s">
        <v>25</v>
      </c>
      <c r="QQT20" s="210"/>
      <c r="QQU20" s="210"/>
      <c r="QQV20" s="210"/>
      <c r="QQW20" s="210" t="s">
        <v>25</v>
      </c>
      <c r="QQX20" s="210"/>
      <c r="QQY20" s="210"/>
      <c r="QQZ20" s="210"/>
      <c r="QRA20" s="210" t="s">
        <v>25</v>
      </c>
      <c r="QRB20" s="210"/>
      <c r="QRC20" s="210"/>
      <c r="QRD20" s="210"/>
      <c r="QRE20" s="210" t="s">
        <v>25</v>
      </c>
      <c r="QRF20" s="210"/>
      <c r="QRG20" s="210"/>
      <c r="QRH20" s="210"/>
      <c r="QRI20" s="210" t="s">
        <v>25</v>
      </c>
      <c r="QRJ20" s="210"/>
      <c r="QRK20" s="210"/>
      <c r="QRL20" s="210"/>
      <c r="QRM20" s="210" t="s">
        <v>25</v>
      </c>
      <c r="QRN20" s="210"/>
      <c r="QRO20" s="210"/>
      <c r="QRP20" s="210"/>
      <c r="QRQ20" s="210" t="s">
        <v>25</v>
      </c>
      <c r="QRR20" s="210"/>
      <c r="QRS20" s="210"/>
      <c r="QRT20" s="210"/>
      <c r="QRU20" s="210" t="s">
        <v>25</v>
      </c>
      <c r="QRV20" s="210"/>
      <c r="QRW20" s="210"/>
      <c r="QRX20" s="210"/>
      <c r="QRY20" s="210" t="s">
        <v>25</v>
      </c>
      <c r="QRZ20" s="210"/>
      <c r="QSA20" s="210"/>
      <c r="QSB20" s="210"/>
      <c r="QSC20" s="210" t="s">
        <v>25</v>
      </c>
      <c r="QSD20" s="210"/>
      <c r="QSE20" s="210"/>
      <c r="QSF20" s="210"/>
      <c r="QSG20" s="210" t="s">
        <v>25</v>
      </c>
      <c r="QSH20" s="210"/>
      <c r="QSI20" s="210"/>
      <c r="QSJ20" s="210"/>
      <c r="QSK20" s="210" t="s">
        <v>25</v>
      </c>
      <c r="QSL20" s="210"/>
      <c r="QSM20" s="210"/>
      <c r="QSN20" s="210"/>
      <c r="QSO20" s="210" t="s">
        <v>25</v>
      </c>
      <c r="QSP20" s="210"/>
      <c r="QSQ20" s="210"/>
      <c r="QSR20" s="210"/>
      <c r="QSS20" s="210" t="s">
        <v>25</v>
      </c>
      <c r="QST20" s="210"/>
      <c r="QSU20" s="210"/>
      <c r="QSV20" s="210"/>
      <c r="QSW20" s="210" t="s">
        <v>25</v>
      </c>
      <c r="QSX20" s="210"/>
      <c r="QSY20" s="210"/>
      <c r="QSZ20" s="210"/>
      <c r="QTA20" s="210" t="s">
        <v>25</v>
      </c>
      <c r="QTB20" s="210"/>
      <c r="QTC20" s="210"/>
      <c r="QTD20" s="210"/>
      <c r="QTE20" s="210" t="s">
        <v>25</v>
      </c>
      <c r="QTF20" s="210"/>
      <c r="QTG20" s="210"/>
      <c r="QTH20" s="210"/>
      <c r="QTI20" s="210" t="s">
        <v>25</v>
      </c>
      <c r="QTJ20" s="210"/>
      <c r="QTK20" s="210"/>
      <c r="QTL20" s="210"/>
      <c r="QTM20" s="210" t="s">
        <v>25</v>
      </c>
      <c r="QTN20" s="210"/>
      <c r="QTO20" s="210"/>
      <c r="QTP20" s="210"/>
      <c r="QTQ20" s="210" t="s">
        <v>25</v>
      </c>
      <c r="QTR20" s="210"/>
      <c r="QTS20" s="210"/>
      <c r="QTT20" s="210"/>
      <c r="QTU20" s="210" t="s">
        <v>25</v>
      </c>
      <c r="QTV20" s="210"/>
      <c r="QTW20" s="210"/>
      <c r="QTX20" s="210"/>
      <c r="QTY20" s="210" t="s">
        <v>25</v>
      </c>
      <c r="QTZ20" s="210"/>
      <c r="QUA20" s="210"/>
      <c r="QUB20" s="210"/>
      <c r="QUC20" s="210" t="s">
        <v>25</v>
      </c>
      <c r="QUD20" s="210"/>
      <c r="QUE20" s="210"/>
      <c r="QUF20" s="210"/>
      <c r="QUG20" s="210" t="s">
        <v>25</v>
      </c>
      <c r="QUH20" s="210"/>
      <c r="QUI20" s="210"/>
      <c r="QUJ20" s="210"/>
      <c r="QUK20" s="210" t="s">
        <v>25</v>
      </c>
      <c r="QUL20" s="210"/>
      <c r="QUM20" s="210"/>
      <c r="QUN20" s="210"/>
      <c r="QUO20" s="210" t="s">
        <v>25</v>
      </c>
      <c r="QUP20" s="210"/>
      <c r="QUQ20" s="210"/>
      <c r="QUR20" s="210"/>
      <c r="QUS20" s="210" t="s">
        <v>25</v>
      </c>
      <c r="QUT20" s="210"/>
      <c r="QUU20" s="210"/>
      <c r="QUV20" s="210"/>
      <c r="QUW20" s="210" t="s">
        <v>25</v>
      </c>
      <c r="QUX20" s="210"/>
      <c r="QUY20" s="210"/>
      <c r="QUZ20" s="210"/>
      <c r="QVA20" s="210" t="s">
        <v>25</v>
      </c>
      <c r="QVB20" s="210"/>
      <c r="QVC20" s="210"/>
      <c r="QVD20" s="210"/>
      <c r="QVE20" s="210" t="s">
        <v>25</v>
      </c>
      <c r="QVF20" s="210"/>
      <c r="QVG20" s="210"/>
      <c r="QVH20" s="210"/>
      <c r="QVI20" s="210" t="s">
        <v>25</v>
      </c>
      <c r="QVJ20" s="210"/>
      <c r="QVK20" s="210"/>
      <c r="QVL20" s="210"/>
      <c r="QVM20" s="210" t="s">
        <v>25</v>
      </c>
      <c r="QVN20" s="210"/>
      <c r="QVO20" s="210"/>
      <c r="QVP20" s="210"/>
      <c r="QVQ20" s="210" t="s">
        <v>25</v>
      </c>
      <c r="QVR20" s="210"/>
      <c r="QVS20" s="210"/>
      <c r="QVT20" s="210"/>
      <c r="QVU20" s="210" t="s">
        <v>25</v>
      </c>
      <c r="QVV20" s="210"/>
      <c r="QVW20" s="210"/>
      <c r="QVX20" s="210"/>
      <c r="QVY20" s="210" t="s">
        <v>25</v>
      </c>
      <c r="QVZ20" s="210"/>
      <c r="QWA20" s="210"/>
      <c r="QWB20" s="210"/>
      <c r="QWC20" s="210" t="s">
        <v>25</v>
      </c>
      <c r="QWD20" s="210"/>
      <c r="QWE20" s="210"/>
      <c r="QWF20" s="210"/>
      <c r="QWG20" s="210" t="s">
        <v>25</v>
      </c>
      <c r="QWH20" s="210"/>
      <c r="QWI20" s="210"/>
      <c r="QWJ20" s="210"/>
      <c r="QWK20" s="210" t="s">
        <v>25</v>
      </c>
      <c r="QWL20" s="210"/>
      <c r="QWM20" s="210"/>
      <c r="QWN20" s="210"/>
      <c r="QWO20" s="210" t="s">
        <v>25</v>
      </c>
      <c r="QWP20" s="210"/>
      <c r="QWQ20" s="210"/>
      <c r="QWR20" s="210"/>
      <c r="QWS20" s="210" t="s">
        <v>25</v>
      </c>
      <c r="QWT20" s="210"/>
      <c r="QWU20" s="210"/>
      <c r="QWV20" s="210"/>
      <c r="QWW20" s="210" t="s">
        <v>25</v>
      </c>
      <c r="QWX20" s="210"/>
      <c r="QWY20" s="210"/>
      <c r="QWZ20" s="210"/>
      <c r="QXA20" s="210" t="s">
        <v>25</v>
      </c>
      <c r="QXB20" s="210"/>
      <c r="QXC20" s="210"/>
      <c r="QXD20" s="210"/>
      <c r="QXE20" s="210" t="s">
        <v>25</v>
      </c>
      <c r="QXF20" s="210"/>
      <c r="QXG20" s="210"/>
      <c r="QXH20" s="210"/>
      <c r="QXI20" s="210" t="s">
        <v>25</v>
      </c>
      <c r="QXJ20" s="210"/>
      <c r="QXK20" s="210"/>
      <c r="QXL20" s="210"/>
      <c r="QXM20" s="210" t="s">
        <v>25</v>
      </c>
      <c r="QXN20" s="210"/>
      <c r="QXO20" s="210"/>
      <c r="QXP20" s="210"/>
      <c r="QXQ20" s="210" t="s">
        <v>25</v>
      </c>
      <c r="QXR20" s="210"/>
      <c r="QXS20" s="210"/>
      <c r="QXT20" s="210"/>
      <c r="QXU20" s="210" t="s">
        <v>25</v>
      </c>
      <c r="QXV20" s="210"/>
      <c r="QXW20" s="210"/>
      <c r="QXX20" s="210"/>
      <c r="QXY20" s="210" t="s">
        <v>25</v>
      </c>
      <c r="QXZ20" s="210"/>
      <c r="QYA20" s="210"/>
      <c r="QYB20" s="210"/>
      <c r="QYC20" s="210" t="s">
        <v>25</v>
      </c>
      <c r="QYD20" s="210"/>
      <c r="QYE20" s="210"/>
      <c r="QYF20" s="210"/>
      <c r="QYG20" s="210" t="s">
        <v>25</v>
      </c>
      <c r="QYH20" s="210"/>
      <c r="QYI20" s="210"/>
      <c r="QYJ20" s="210"/>
      <c r="QYK20" s="210" t="s">
        <v>25</v>
      </c>
      <c r="QYL20" s="210"/>
      <c r="QYM20" s="210"/>
      <c r="QYN20" s="210"/>
      <c r="QYO20" s="210" t="s">
        <v>25</v>
      </c>
      <c r="QYP20" s="210"/>
      <c r="QYQ20" s="210"/>
      <c r="QYR20" s="210"/>
      <c r="QYS20" s="210" t="s">
        <v>25</v>
      </c>
      <c r="QYT20" s="210"/>
      <c r="QYU20" s="210"/>
      <c r="QYV20" s="210"/>
      <c r="QYW20" s="210" t="s">
        <v>25</v>
      </c>
      <c r="QYX20" s="210"/>
      <c r="QYY20" s="210"/>
      <c r="QYZ20" s="210"/>
      <c r="QZA20" s="210" t="s">
        <v>25</v>
      </c>
      <c r="QZB20" s="210"/>
      <c r="QZC20" s="210"/>
      <c r="QZD20" s="210"/>
      <c r="QZE20" s="210" t="s">
        <v>25</v>
      </c>
      <c r="QZF20" s="210"/>
      <c r="QZG20" s="210"/>
      <c r="QZH20" s="210"/>
      <c r="QZI20" s="210" t="s">
        <v>25</v>
      </c>
      <c r="QZJ20" s="210"/>
      <c r="QZK20" s="210"/>
      <c r="QZL20" s="210"/>
      <c r="QZM20" s="210" t="s">
        <v>25</v>
      </c>
      <c r="QZN20" s="210"/>
      <c r="QZO20" s="210"/>
      <c r="QZP20" s="210"/>
      <c r="QZQ20" s="210" t="s">
        <v>25</v>
      </c>
      <c r="QZR20" s="210"/>
      <c r="QZS20" s="210"/>
      <c r="QZT20" s="210"/>
      <c r="QZU20" s="210" t="s">
        <v>25</v>
      </c>
      <c r="QZV20" s="210"/>
      <c r="QZW20" s="210"/>
      <c r="QZX20" s="210"/>
      <c r="QZY20" s="210" t="s">
        <v>25</v>
      </c>
      <c r="QZZ20" s="210"/>
      <c r="RAA20" s="210"/>
      <c r="RAB20" s="210"/>
      <c r="RAC20" s="210" t="s">
        <v>25</v>
      </c>
      <c r="RAD20" s="210"/>
      <c r="RAE20" s="210"/>
      <c r="RAF20" s="210"/>
      <c r="RAG20" s="210" t="s">
        <v>25</v>
      </c>
      <c r="RAH20" s="210"/>
      <c r="RAI20" s="210"/>
      <c r="RAJ20" s="210"/>
      <c r="RAK20" s="210" t="s">
        <v>25</v>
      </c>
      <c r="RAL20" s="210"/>
      <c r="RAM20" s="210"/>
      <c r="RAN20" s="210"/>
      <c r="RAO20" s="210" t="s">
        <v>25</v>
      </c>
      <c r="RAP20" s="210"/>
      <c r="RAQ20" s="210"/>
      <c r="RAR20" s="210"/>
      <c r="RAS20" s="210" t="s">
        <v>25</v>
      </c>
      <c r="RAT20" s="210"/>
      <c r="RAU20" s="210"/>
      <c r="RAV20" s="210"/>
      <c r="RAW20" s="210" t="s">
        <v>25</v>
      </c>
      <c r="RAX20" s="210"/>
      <c r="RAY20" s="210"/>
      <c r="RAZ20" s="210"/>
      <c r="RBA20" s="210" t="s">
        <v>25</v>
      </c>
      <c r="RBB20" s="210"/>
      <c r="RBC20" s="210"/>
      <c r="RBD20" s="210"/>
      <c r="RBE20" s="210" t="s">
        <v>25</v>
      </c>
      <c r="RBF20" s="210"/>
      <c r="RBG20" s="210"/>
      <c r="RBH20" s="210"/>
      <c r="RBI20" s="210" t="s">
        <v>25</v>
      </c>
      <c r="RBJ20" s="210"/>
      <c r="RBK20" s="210"/>
      <c r="RBL20" s="210"/>
      <c r="RBM20" s="210" t="s">
        <v>25</v>
      </c>
      <c r="RBN20" s="210"/>
      <c r="RBO20" s="210"/>
      <c r="RBP20" s="210"/>
      <c r="RBQ20" s="210" t="s">
        <v>25</v>
      </c>
      <c r="RBR20" s="210"/>
      <c r="RBS20" s="210"/>
      <c r="RBT20" s="210"/>
      <c r="RBU20" s="210" t="s">
        <v>25</v>
      </c>
      <c r="RBV20" s="210"/>
      <c r="RBW20" s="210"/>
      <c r="RBX20" s="210"/>
      <c r="RBY20" s="210" t="s">
        <v>25</v>
      </c>
      <c r="RBZ20" s="210"/>
      <c r="RCA20" s="210"/>
      <c r="RCB20" s="210"/>
      <c r="RCC20" s="210" t="s">
        <v>25</v>
      </c>
      <c r="RCD20" s="210"/>
      <c r="RCE20" s="210"/>
      <c r="RCF20" s="210"/>
      <c r="RCG20" s="210" t="s">
        <v>25</v>
      </c>
      <c r="RCH20" s="210"/>
      <c r="RCI20" s="210"/>
      <c r="RCJ20" s="210"/>
      <c r="RCK20" s="210" t="s">
        <v>25</v>
      </c>
      <c r="RCL20" s="210"/>
      <c r="RCM20" s="210"/>
      <c r="RCN20" s="210"/>
      <c r="RCO20" s="210" t="s">
        <v>25</v>
      </c>
      <c r="RCP20" s="210"/>
      <c r="RCQ20" s="210"/>
      <c r="RCR20" s="210"/>
      <c r="RCS20" s="210" t="s">
        <v>25</v>
      </c>
      <c r="RCT20" s="210"/>
      <c r="RCU20" s="210"/>
      <c r="RCV20" s="210"/>
      <c r="RCW20" s="210" t="s">
        <v>25</v>
      </c>
      <c r="RCX20" s="210"/>
      <c r="RCY20" s="210"/>
      <c r="RCZ20" s="210"/>
      <c r="RDA20" s="210" t="s">
        <v>25</v>
      </c>
      <c r="RDB20" s="210"/>
      <c r="RDC20" s="210"/>
      <c r="RDD20" s="210"/>
      <c r="RDE20" s="210" t="s">
        <v>25</v>
      </c>
      <c r="RDF20" s="210"/>
      <c r="RDG20" s="210"/>
      <c r="RDH20" s="210"/>
      <c r="RDI20" s="210" t="s">
        <v>25</v>
      </c>
      <c r="RDJ20" s="210"/>
      <c r="RDK20" s="210"/>
      <c r="RDL20" s="210"/>
      <c r="RDM20" s="210" t="s">
        <v>25</v>
      </c>
      <c r="RDN20" s="210"/>
      <c r="RDO20" s="210"/>
      <c r="RDP20" s="210"/>
      <c r="RDQ20" s="210" t="s">
        <v>25</v>
      </c>
      <c r="RDR20" s="210"/>
      <c r="RDS20" s="210"/>
      <c r="RDT20" s="210"/>
      <c r="RDU20" s="210" t="s">
        <v>25</v>
      </c>
      <c r="RDV20" s="210"/>
      <c r="RDW20" s="210"/>
      <c r="RDX20" s="210"/>
      <c r="RDY20" s="210" t="s">
        <v>25</v>
      </c>
      <c r="RDZ20" s="210"/>
      <c r="REA20" s="210"/>
      <c r="REB20" s="210"/>
      <c r="REC20" s="210" t="s">
        <v>25</v>
      </c>
      <c r="RED20" s="210"/>
      <c r="REE20" s="210"/>
      <c r="REF20" s="210"/>
      <c r="REG20" s="210" t="s">
        <v>25</v>
      </c>
      <c r="REH20" s="210"/>
      <c r="REI20" s="210"/>
      <c r="REJ20" s="210"/>
      <c r="REK20" s="210" t="s">
        <v>25</v>
      </c>
      <c r="REL20" s="210"/>
      <c r="REM20" s="210"/>
      <c r="REN20" s="210"/>
      <c r="REO20" s="210" t="s">
        <v>25</v>
      </c>
      <c r="REP20" s="210"/>
      <c r="REQ20" s="210"/>
      <c r="RER20" s="210"/>
      <c r="RES20" s="210" t="s">
        <v>25</v>
      </c>
      <c r="RET20" s="210"/>
      <c r="REU20" s="210"/>
      <c r="REV20" s="210"/>
      <c r="REW20" s="210" t="s">
        <v>25</v>
      </c>
      <c r="REX20" s="210"/>
      <c r="REY20" s="210"/>
      <c r="REZ20" s="210"/>
      <c r="RFA20" s="210" t="s">
        <v>25</v>
      </c>
      <c r="RFB20" s="210"/>
      <c r="RFC20" s="210"/>
      <c r="RFD20" s="210"/>
      <c r="RFE20" s="210" t="s">
        <v>25</v>
      </c>
      <c r="RFF20" s="210"/>
      <c r="RFG20" s="210"/>
      <c r="RFH20" s="210"/>
      <c r="RFI20" s="210" t="s">
        <v>25</v>
      </c>
      <c r="RFJ20" s="210"/>
      <c r="RFK20" s="210"/>
      <c r="RFL20" s="210"/>
      <c r="RFM20" s="210" t="s">
        <v>25</v>
      </c>
      <c r="RFN20" s="210"/>
      <c r="RFO20" s="210"/>
      <c r="RFP20" s="210"/>
      <c r="RFQ20" s="210" t="s">
        <v>25</v>
      </c>
      <c r="RFR20" s="210"/>
      <c r="RFS20" s="210"/>
      <c r="RFT20" s="210"/>
      <c r="RFU20" s="210" t="s">
        <v>25</v>
      </c>
      <c r="RFV20" s="210"/>
      <c r="RFW20" s="210"/>
      <c r="RFX20" s="210"/>
      <c r="RFY20" s="210" t="s">
        <v>25</v>
      </c>
      <c r="RFZ20" s="210"/>
      <c r="RGA20" s="210"/>
      <c r="RGB20" s="210"/>
      <c r="RGC20" s="210" t="s">
        <v>25</v>
      </c>
      <c r="RGD20" s="210"/>
      <c r="RGE20" s="210"/>
      <c r="RGF20" s="210"/>
      <c r="RGG20" s="210" t="s">
        <v>25</v>
      </c>
      <c r="RGH20" s="210"/>
      <c r="RGI20" s="210"/>
      <c r="RGJ20" s="210"/>
      <c r="RGK20" s="210" t="s">
        <v>25</v>
      </c>
      <c r="RGL20" s="210"/>
      <c r="RGM20" s="210"/>
      <c r="RGN20" s="210"/>
      <c r="RGO20" s="210" t="s">
        <v>25</v>
      </c>
      <c r="RGP20" s="210"/>
      <c r="RGQ20" s="210"/>
      <c r="RGR20" s="210"/>
      <c r="RGS20" s="210" t="s">
        <v>25</v>
      </c>
      <c r="RGT20" s="210"/>
      <c r="RGU20" s="210"/>
      <c r="RGV20" s="210"/>
      <c r="RGW20" s="210" t="s">
        <v>25</v>
      </c>
      <c r="RGX20" s="210"/>
      <c r="RGY20" s="210"/>
      <c r="RGZ20" s="210"/>
      <c r="RHA20" s="210" t="s">
        <v>25</v>
      </c>
      <c r="RHB20" s="210"/>
      <c r="RHC20" s="210"/>
      <c r="RHD20" s="210"/>
      <c r="RHE20" s="210" t="s">
        <v>25</v>
      </c>
      <c r="RHF20" s="210"/>
      <c r="RHG20" s="210"/>
      <c r="RHH20" s="210"/>
      <c r="RHI20" s="210" t="s">
        <v>25</v>
      </c>
      <c r="RHJ20" s="210"/>
      <c r="RHK20" s="210"/>
      <c r="RHL20" s="210"/>
      <c r="RHM20" s="210" t="s">
        <v>25</v>
      </c>
      <c r="RHN20" s="210"/>
      <c r="RHO20" s="210"/>
      <c r="RHP20" s="210"/>
      <c r="RHQ20" s="210" t="s">
        <v>25</v>
      </c>
      <c r="RHR20" s="210"/>
      <c r="RHS20" s="210"/>
      <c r="RHT20" s="210"/>
      <c r="RHU20" s="210" t="s">
        <v>25</v>
      </c>
      <c r="RHV20" s="210"/>
      <c r="RHW20" s="210"/>
      <c r="RHX20" s="210"/>
      <c r="RHY20" s="210" t="s">
        <v>25</v>
      </c>
      <c r="RHZ20" s="210"/>
      <c r="RIA20" s="210"/>
      <c r="RIB20" s="210"/>
      <c r="RIC20" s="210" t="s">
        <v>25</v>
      </c>
      <c r="RID20" s="210"/>
      <c r="RIE20" s="210"/>
      <c r="RIF20" s="210"/>
      <c r="RIG20" s="210" t="s">
        <v>25</v>
      </c>
      <c r="RIH20" s="210"/>
      <c r="RII20" s="210"/>
      <c r="RIJ20" s="210"/>
      <c r="RIK20" s="210" t="s">
        <v>25</v>
      </c>
      <c r="RIL20" s="210"/>
      <c r="RIM20" s="210"/>
      <c r="RIN20" s="210"/>
      <c r="RIO20" s="210" t="s">
        <v>25</v>
      </c>
      <c r="RIP20" s="210"/>
      <c r="RIQ20" s="210"/>
      <c r="RIR20" s="210"/>
      <c r="RIS20" s="210" t="s">
        <v>25</v>
      </c>
      <c r="RIT20" s="210"/>
      <c r="RIU20" s="210"/>
      <c r="RIV20" s="210"/>
      <c r="RIW20" s="210" t="s">
        <v>25</v>
      </c>
      <c r="RIX20" s="210"/>
      <c r="RIY20" s="210"/>
      <c r="RIZ20" s="210"/>
      <c r="RJA20" s="210" t="s">
        <v>25</v>
      </c>
      <c r="RJB20" s="210"/>
      <c r="RJC20" s="210"/>
      <c r="RJD20" s="210"/>
      <c r="RJE20" s="210" t="s">
        <v>25</v>
      </c>
      <c r="RJF20" s="210"/>
      <c r="RJG20" s="210"/>
      <c r="RJH20" s="210"/>
      <c r="RJI20" s="210" t="s">
        <v>25</v>
      </c>
      <c r="RJJ20" s="210"/>
      <c r="RJK20" s="210"/>
      <c r="RJL20" s="210"/>
      <c r="RJM20" s="210" t="s">
        <v>25</v>
      </c>
      <c r="RJN20" s="210"/>
      <c r="RJO20" s="210"/>
      <c r="RJP20" s="210"/>
      <c r="RJQ20" s="210" t="s">
        <v>25</v>
      </c>
      <c r="RJR20" s="210"/>
      <c r="RJS20" s="210"/>
      <c r="RJT20" s="210"/>
      <c r="RJU20" s="210" t="s">
        <v>25</v>
      </c>
      <c r="RJV20" s="210"/>
      <c r="RJW20" s="210"/>
      <c r="RJX20" s="210"/>
      <c r="RJY20" s="210" t="s">
        <v>25</v>
      </c>
      <c r="RJZ20" s="210"/>
      <c r="RKA20" s="210"/>
      <c r="RKB20" s="210"/>
      <c r="RKC20" s="210" t="s">
        <v>25</v>
      </c>
      <c r="RKD20" s="210"/>
      <c r="RKE20" s="210"/>
      <c r="RKF20" s="210"/>
      <c r="RKG20" s="210" t="s">
        <v>25</v>
      </c>
      <c r="RKH20" s="210"/>
      <c r="RKI20" s="210"/>
      <c r="RKJ20" s="210"/>
      <c r="RKK20" s="210" t="s">
        <v>25</v>
      </c>
      <c r="RKL20" s="210"/>
      <c r="RKM20" s="210"/>
      <c r="RKN20" s="210"/>
      <c r="RKO20" s="210" t="s">
        <v>25</v>
      </c>
      <c r="RKP20" s="210"/>
      <c r="RKQ20" s="210"/>
      <c r="RKR20" s="210"/>
      <c r="RKS20" s="210" t="s">
        <v>25</v>
      </c>
      <c r="RKT20" s="210"/>
      <c r="RKU20" s="210"/>
      <c r="RKV20" s="210"/>
      <c r="RKW20" s="210" t="s">
        <v>25</v>
      </c>
      <c r="RKX20" s="210"/>
      <c r="RKY20" s="210"/>
      <c r="RKZ20" s="210"/>
      <c r="RLA20" s="210" t="s">
        <v>25</v>
      </c>
      <c r="RLB20" s="210"/>
      <c r="RLC20" s="210"/>
      <c r="RLD20" s="210"/>
      <c r="RLE20" s="210" t="s">
        <v>25</v>
      </c>
      <c r="RLF20" s="210"/>
      <c r="RLG20" s="210"/>
      <c r="RLH20" s="210"/>
      <c r="RLI20" s="210" t="s">
        <v>25</v>
      </c>
      <c r="RLJ20" s="210"/>
      <c r="RLK20" s="210"/>
      <c r="RLL20" s="210"/>
      <c r="RLM20" s="210" t="s">
        <v>25</v>
      </c>
      <c r="RLN20" s="210"/>
      <c r="RLO20" s="210"/>
      <c r="RLP20" s="210"/>
      <c r="RLQ20" s="210" t="s">
        <v>25</v>
      </c>
      <c r="RLR20" s="210"/>
      <c r="RLS20" s="210"/>
      <c r="RLT20" s="210"/>
      <c r="RLU20" s="210" t="s">
        <v>25</v>
      </c>
      <c r="RLV20" s="210"/>
      <c r="RLW20" s="210"/>
      <c r="RLX20" s="210"/>
      <c r="RLY20" s="210" t="s">
        <v>25</v>
      </c>
      <c r="RLZ20" s="210"/>
      <c r="RMA20" s="210"/>
      <c r="RMB20" s="210"/>
      <c r="RMC20" s="210" t="s">
        <v>25</v>
      </c>
      <c r="RMD20" s="210"/>
      <c r="RME20" s="210"/>
      <c r="RMF20" s="210"/>
      <c r="RMG20" s="210" t="s">
        <v>25</v>
      </c>
      <c r="RMH20" s="210"/>
      <c r="RMI20" s="210"/>
      <c r="RMJ20" s="210"/>
      <c r="RMK20" s="210" t="s">
        <v>25</v>
      </c>
      <c r="RML20" s="210"/>
      <c r="RMM20" s="210"/>
      <c r="RMN20" s="210"/>
      <c r="RMO20" s="210" t="s">
        <v>25</v>
      </c>
      <c r="RMP20" s="210"/>
      <c r="RMQ20" s="210"/>
      <c r="RMR20" s="210"/>
      <c r="RMS20" s="210" t="s">
        <v>25</v>
      </c>
      <c r="RMT20" s="210"/>
      <c r="RMU20" s="210"/>
      <c r="RMV20" s="210"/>
      <c r="RMW20" s="210" t="s">
        <v>25</v>
      </c>
      <c r="RMX20" s="210"/>
      <c r="RMY20" s="210"/>
      <c r="RMZ20" s="210"/>
      <c r="RNA20" s="210" t="s">
        <v>25</v>
      </c>
      <c r="RNB20" s="210"/>
      <c r="RNC20" s="210"/>
      <c r="RND20" s="210"/>
      <c r="RNE20" s="210" t="s">
        <v>25</v>
      </c>
      <c r="RNF20" s="210"/>
      <c r="RNG20" s="210"/>
      <c r="RNH20" s="210"/>
      <c r="RNI20" s="210" t="s">
        <v>25</v>
      </c>
      <c r="RNJ20" s="210"/>
      <c r="RNK20" s="210"/>
      <c r="RNL20" s="210"/>
      <c r="RNM20" s="210" t="s">
        <v>25</v>
      </c>
      <c r="RNN20" s="210"/>
      <c r="RNO20" s="210"/>
      <c r="RNP20" s="210"/>
      <c r="RNQ20" s="210" t="s">
        <v>25</v>
      </c>
      <c r="RNR20" s="210"/>
      <c r="RNS20" s="210"/>
      <c r="RNT20" s="210"/>
      <c r="RNU20" s="210" t="s">
        <v>25</v>
      </c>
      <c r="RNV20" s="210"/>
      <c r="RNW20" s="210"/>
      <c r="RNX20" s="210"/>
      <c r="RNY20" s="210" t="s">
        <v>25</v>
      </c>
      <c r="RNZ20" s="210"/>
      <c r="ROA20" s="210"/>
      <c r="ROB20" s="210"/>
      <c r="ROC20" s="210" t="s">
        <v>25</v>
      </c>
      <c r="ROD20" s="210"/>
      <c r="ROE20" s="210"/>
      <c r="ROF20" s="210"/>
      <c r="ROG20" s="210" t="s">
        <v>25</v>
      </c>
      <c r="ROH20" s="210"/>
      <c r="ROI20" s="210"/>
      <c r="ROJ20" s="210"/>
      <c r="ROK20" s="210" t="s">
        <v>25</v>
      </c>
      <c r="ROL20" s="210"/>
      <c r="ROM20" s="210"/>
      <c r="RON20" s="210"/>
      <c r="ROO20" s="210" t="s">
        <v>25</v>
      </c>
      <c r="ROP20" s="210"/>
      <c r="ROQ20" s="210"/>
      <c r="ROR20" s="210"/>
      <c r="ROS20" s="210" t="s">
        <v>25</v>
      </c>
      <c r="ROT20" s="210"/>
      <c r="ROU20" s="210"/>
      <c r="ROV20" s="210"/>
      <c r="ROW20" s="210" t="s">
        <v>25</v>
      </c>
      <c r="ROX20" s="210"/>
      <c r="ROY20" s="210"/>
      <c r="ROZ20" s="210"/>
      <c r="RPA20" s="210" t="s">
        <v>25</v>
      </c>
      <c r="RPB20" s="210"/>
      <c r="RPC20" s="210"/>
      <c r="RPD20" s="210"/>
      <c r="RPE20" s="210" t="s">
        <v>25</v>
      </c>
      <c r="RPF20" s="210"/>
      <c r="RPG20" s="210"/>
      <c r="RPH20" s="210"/>
      <c r="RPI20" s="210" t="s">
        <v>25</v>
      </c>
      <c r="RPJ20" s="210"/>
      <c r="RPK20" s="210"/>
      <c r="RPL20" s="210"/>
      <c r="RPM20" s="210" t="s">
        <v>25</v>
      </c>
      <c r="RPN20" s="210"/>
      <c r="RPO20" s="210"/>
      <c r="RPP20" s="210"/>
      <c r="RPQ20" s="210" t="s">
        <v>25</v>
      </c>
      <c r="RPR20" s="210"/>
      <c r="RPS20" s="210"/>
      <c r="RPT20" s="210"/>
      <c r="RPU20" s="210" t="s">
        <v>25</v>
      </c>
      <c r="RPV20" s="210"/>
      <c r="RPW20" s="210"/>
      <c r="RPX20" s="210"/>
      <c r="RPY20" s="210" t="s">
        <v>25</v>
      </c>
      <c r="RPZ20" s="210"/>
      <c r="RQA20" s="210"/>
      <c r="RQB20" s="210"/>
      <c r="RQC20" s="210" t="s">
        <v>25</v>
      </c>
      <c r="RQD20" s="210"/>
      <c r="RQE20" s="210"/>
      <c r="RQF20" s="210"/>
      <c r="RQG20" s="210" t="s">
        <v>25</v>
      </c>
      <c r="RQH20" s="210"/>
      <c r="RQI20" s="210"/>
      <c r="RQJ20" s="210"/>
      <c r="RQK20" s="210" t="s">
        <v>25</v>
      </c>
      <c r="RQL20" s="210"/>
      <c r="RQM20" s="210"/>
      <c r="RQN20" s="210"/>
      <c r="RQO20" s="210" t="s">
        <v>25</v>
      </c>
      <c r="RQP20" s="210"/>
      <c r="RQQ20" s="210"/>
      <c r="RQR20" s="210"/>
      <c r="RQS20" s="210" t="s">
        <v>25</v>
      </c>
      <c r="RQT20" s="210"/>
      <c r="RQU20" s="210"/>
      <c r="RQV20" s="210"/>
      <c r="RQW20" s="210" t="s">
        <v>25</v>
      </c>
      <c r="RQX20" s="210"/>
      <c r="RQY20" s="210"/>
      <c r="RQZ20" s="210"/>
      <c r="RRA20" s="210" t="s">
        <v>25</v>
      </c>
      <c r="RRB20" s="210"/>
      <c r="RRC20" s="210"/>
      <c r="RRD20" s="210"/>
      <c r="RRE20" s="210" t="s">
        <v>25</v>
      </c>
      <c r="RRF20" s="210"/>
      <c r="RRG20" s="210"/>
      <c r="RRH20" s="210"/>
      <c r="RRI20" s="210" t="s">
        <v>25</v>
      </c>
      <c r="RRJ20" s="210"/>
      <c r="RRK20" s="210"/>
      <c r="RRL20" s="210"/>
      <c r="RRM20" s="210" t="s">
        <v>25</v>
      </c>
      <c r="RRN20" s="210"/>
      <c r="RRO20" s="210"/>
      <c r="RRP20" s="210"/>
      <c r="RRQ20" s="210" t="s">
        <v>25</v>
      </c>
      <c r="RRR20" s="210"/>
      <c r="RRS20" s="210"/>
      <c r="RRT20" s="210"/>
      <c r="RRU20" s="210" t="s">
        <v>25</v>
      </c>
      <c r="RRV20" s="210"/>
      <c r="RRW20" s="210"/>
      <c r="RRX20" s="210"/>
      <c r="RRY20" s="210" t="s">
        <v>25</v>
      </c>
      <c r="RRZ20" s="210"/>
      <c r="RSA20" s="210"/>
      <c r="RSB20" s="210"/>
      <c r="RSC20" s="210" t="s">
        <v>25</v>
      </c>
      <c r="RSD20" s="210"/>
      <c r="RSE20" s="210"/>
      <c r="RSF20" s="210"/>
      <c r="RSG20" s="210" t="s">
        <v>25</v>
      </c>
      <c r="RSH20" s="210"/>
      <c r="RSI20" s="210"/>
      <c r="RSJ20" s="210"/>
      <c r="RSK20" s="210" t="s">
        <v>25</v>
      </c>
      <c r="RSL20" s="210"/>
      <c r="RSM20" s="210"/>
      <c r="RSN20" s="210"/>
      <c r="RSO20" s="210" t="s">
        <v>25</v>
      </c>
      <c r="RSP20" s="210"/>
      <c r="RSQ20" s="210"/>
      <c r="RSR20" s="210"/>
      <c r="RSS20" s="210" t="s">
        <v>25</v>
      </c>
      <c r="RST20" s="210"/>
      <c r="RSU20" s="210"/>
      <c r="RSV20" s="210"/>
      <c r="RSW20" s="210" t="s">
        <v>25</v>
      </c>
      <c r="RSX20" s="210"/>
      <c r="RSY20" s="210"/>
      <c r="RSZ20" s="210"/>
      <c r="RTA20" s="210" t="s">
        <v>25</v>
      </c>
      <c r="RTB20" s="210"/>
      <c r="RTC20" s="210"/>
      <c r="RTD20" s="210"/>
      <c r="RTE20" s="210" t="s">
        <v>25</v>
      </c>
      <c r="RTF20" s="210"/>
      <c r="RTG20" s="210"/>
      <c r="RTH20" s="210"/>
      <c r="RTI20" s="210" t="s">
        <v>25</v>
      </c>
      <c r="RTJ20" s="210"/>
      <c r="RTK20" s="210"/>
      <c r="RTL20" s="210"/>
      <c r="RTM20" s="210" t="s">
        <v>25</v>
      </c>
      <c r="RTN20" s="210"/>
      <c r="RTO20" s="210"/>
      <c r="RTP20" s="210"/>
      <c r="RTQ20" s="210" t="s">
        <v>25</v>
      </c>
      <c r="RTR20" s="210"/>
      <c r="RTS20" s="210"/>
      <c r="RTT20" s="210"/>
      <c r="RTU20" s="210" t="s">
        <v>25</v>
      </c>
      <c r="RTV20" s="210"/>
      <c r="RTW20" s="210"/>
      <c r="RTX20" s="210"/>
      <c r="RTY20" s="210" t="s">
        <v>25</v>
      </c>
      <c r="RTZ20" s="210"/>
      <c r="RUA20" s="210"/>
      <c r="RUB20" s="210"/>
      <c r="RUC20" s="210" t="s">
        <v>25</v>
      </c>
      <c r="RUD20" s="210"/>
      <c r="RUE20" s="210"/>
      <c r="RUF20" s="210"/>
      <c r="RUG20" s="210" t="s">
        <v>25</v>
      </c>
      <c r="RUH20" s="210"/>
      <c r="RUI20" s="210"/>
      <c r="RUJ20" s="210"/>
      <c r="RUK20" s="210" t="s">
        <v>25</v>
      </c>
      <c r="RUL20" s="210"/>
      <c r="RUM20" s="210"/>
      <c r="RUN20" s="210"/>
      <c r="RUO20" s="210" t="s">
        <v>25</v>
      </c>
      <c r="RUP20" s="210"/>
      <c r="RUQ20" s="210"/>
      <c r="RUR20" s="210"/>
      <c r="RUS20" s="210" t="s">
        <v>25</v>
      </c>
      <c r="RUT20" s="210"/>
      <c r="RUU20" s="210"/>
      <c r="RUV20" s="210"/>
      <c r="RUW20" s="210" t="s">
        <v>25</v>
      </c>
      <c r="RUX20" s="210"/>
      <c r="RUY20" s="210"/>
      <c r="RUZ20" s="210"/>
      <c r="RVA20" s="210" t="s">
        <v>25</v>
      </c>
      <c r="RVB20" s="210"/>
      <c r="RVC20" s="210"/>
      <c r="RVD20" s="210"/>
      <c r="RVE20" s="210" t="s">
        <v>25</v>
      </c>
      <c r="RVF20" s="210"/>
      <c r="RVG20" s="210"/>
      <c r="RVH20" s="210"/>
      <c r="RVI20" s="210" t="s">
        <v>25</v>
      </c>
      <c r="RVJ20" s="210"/>
      <c r="RVK20" s="210"/>
      <c r="RVL20" s="210"/>
      <c r="RVM20" s="210" t="s">
        <v>25</v>
      </c>
      <c r="RVN20" s="210"/>
      <c r="RVO20" s="210"/>
      <c r="RVP20" s="210"/>
      <c r="RVQ20" s="210" t="s">
        <v>25</v>
      </c>
      <c r="RVR20" s="210"/>
      <c r="RVS20" s="210"/>
      <c r="RVT20" s="210"/>
      <c r="RVU20" s="210" t="s">
        <v>25</v>
      </c>
      <c r="RVV20" s="210"/>
      <c r="RVW20" s="210"/>
      <c r="RVX20" s="210"/>
      <c r="RVY20" s="210" t="s">
        <v>25</v>
      </c>
      <c r="RVZ20" s="210"/>
      <c r="RWA20" s="210"/>
      <c r="RWB20" s="210"/>
      <c r="RWC20" s="210" t="s">
        <v>25</v>
      </c>
      <c r="RWD20" s="210"/>
      <c r="RWE20" s="210"/>
      <c r="RWF20" s="210"/>
      <c r="RWG20" s="210" t="s">
        <v>25</v>
      </c>
      <c r="RWH20" s="210"/>
      <c r="RWI20" s="210"/>
      <c r="RWJ20" s="210"/>
      <c r="RWK20" s="210" t="s">
        <v>25</v>
      </c>
      <c r="RWL20" s="210"/>
      <c r="RWM20" s="210"/>
      <c r="RWN20" s="210"/>
      <c r="RWO20" s="210" t="s">
        <v>25</v>
      </c>
      <c r="RWP20" s="210"/>
      <c r="RWQ20" s="210"/>
      <c r="RWR20" s="210"/>
      <c r="RWS20" s="210" t="s">
        <v>25</v>
      </c>
      <c r="RWT20" s="210"/>
      <c r="RWU20" s="210"/>
      <c r="RWV20" s="210"/>
      <c r="RWW20" s="210" t="s">
        <v>25</v>
      </c>
      <c r="RWX20" s="210"/>
      <c r="RWY20" s="210"/>
      <c r="RWZ20" s="210"/>
      <c r="RXA20" s="210" t="s">
        <v>25</v>
      </c>
      <c r="RXB20" s="210"/>
      <c r="RXC20" s="210"/>
      <c r="RXD20" s="210"/>
      <c r="RXE20" s="210" t="s">
        <v>25</v>
      </c>
      <c r="RXF20" s="210"/>
      <c r="RXG20" s="210"/>
      <c r="RXH20" s="210"/>
      <c r="RXI20" s="210" t="s">
        <v>25</v>
      </c>
      <c r="RXJ20" s="210"/>
      <c r="RXK20" s="210"/>
      <c r="RXL20" s="210"/>
      <c r="RXM20" s="210" t="s">
        <v>25</v>
      </c>
      <c r="RXN20" s="210"/>
      <c r="RXO20" s="210"/>
      <c r="RXP20" s="210"/>
      <c r="RXQ20" s="210" t="s">
        <v>25</v>
      </c>
      <c r="RXR20" s="210"/>
      <c r="RXS20" s="210"/>
      <c r="RXT20" s="210"/>
      <c r="RXU20" s="210" t="s">
        <v>25</v>
      </c>
      <c r="RXV20" s="210"/>
      <c r="RXW20" s="210"/>
      <c r="RXX20" s="210"/>
      <c r="RXY20" s="210" t="s">
        <v>25</v>
      </c>
      <c r="RXZ20" s="210"/>
      <c r="RYA20" s="210"/>
      <c r="RYB20" s="210"/>
      <c r="RYC20" s="210" t="s">
        <v>25</v>
      </c>
      <c r="RYD20" s="210"/>
      <c r="RYE20" s="210"/>
      <c r="RYF20" s="210"/>
      <c r="RYG20" s="210" t="s">
        <v>25</v>
      </c>
      <c r="RYH20" s="210"/>
      <c r="RYI20" s="210"/>
      <c r="RYJ20" s="210"/>
      <c r="RYK20" s="210" t="s">
        <v>25</v>
      </c>
      <c r="RYL20" s="210"/>
      <c r="RYM20" s="210"/>
      <c r="RYN20" s="210"/>
      <c r="RYO20" s="210" t="s">
        <v>25</v>
      </c>
      <c r="RYP20" s="210"/>
      <c r="RYQ20" s="210"/>
      <c r="RYR20" s="210"/>
      <c r="RYS20" s="210" t="s">
        <v>25</v>
      </c>
      <c r="RYT20" s="210"/>
      <c r="RYU20" s="210"/>
      <c r="RYV20" s="210"/>
      <c r="RYW20" s="210" t="s">
        <v>25</v>
      </c>
      <c r="RYX20" s="210"/>
      <c r="RYY20" s="210"/>
      <c r="RYZ20" s="210"/>
      <c r="RZA20" s="210" t="s">
        <v>25</v>
      </c>
      <c r="RZB20" s="210"/>
      <c r="RZC20" s="210"/>
      <c r="RZD20" s="210"/>
      <c r="RZE20" s="210" t="s">
        <v>25</v>
      </c>
      <c r="RZF20" s="210"/>
      <c r="RZG20" s="210"/>
      <c r="RZH20" s="210"/>
      <c r="RZI20" s="210" t="s">
        <v>25</v>
      </c>
      <c r="RZJ20" s="210"/>
      <c r="RZK20" s="210"/>
      <c r="RZL20" s="210"/>
      <c r="RZM20" s="210" t="s">
        <v>25</v>
      </c>
      <c r="RZN20" s="210"/>
      <c r="RZO20" s="210"/>
      <c r="RZP20" s="210"/>
      <c r="RZQ20" s="210" t="s">
        <v>25</v>
      </c>
      <c r="RZR20" s="210"/>
      <c r="RZS20" s="210"/>
      <c r="RZT20" s="210"/>
      <c r="RZU20" s="210" t="s">
        <v>25</v>
      </c>
      <c r="RZV20" s="210"/>
      <c r="RZW20" s="210"/>
      <c r="RZX20" s="210"/>
      <c r="RZY20" s="210" t="s">
        <v>25</v>
      </c>
      <c r="RZZ20" s="210"/>
      <c r="SAA20" s="210"/>
      <c r="SAB20" s="210"/>
      <c r="SAC20" s="210" t="s">
        <v>25</v>
      </c>
      <c r="SAD20" s="210"/>
      <c r="SAE20" s="210"/>
      <c r="SAF20" s="210"/>
      <c r="SAG20" s="210" t="s">
        <v>25</v>
      </c>
      <c r="SAH20" s="210"/>
      <c r="SAI20" s="210"/>
      <c r="SAJ20" s="210"/>
      <c r="SAK20" s="210" t="s">
        <v>25</v>
      </c>
      <c r="SAL20" s="210"/>
      <c r="SAM20" s="210"/>
      <c r="SAN20" s="210"/>
      <c r="SAO20" s="210" t="s">
        <v>25</v>
      </c>
      <c r="SAP20" s="210"/>
      <c r="SAQ20" s="210"/>
      <c r="SAR20" s="210"/>
      <c r="SAS20" s="210" t="s">
        <v>25</v>
      </c>
      <c r="SAT20" s="210"/>
      <c r="SAU20" s="210"/>
      <c r="SAV20" s="210"/>
      <c r="SAW20" s="210" t="s">
        <v>25</v>
      </c>
      <c r="SAX20" s="210"/>
      <c r="SAY20" s="210"/>
      <c r="SAZ20" s="210"/>
      <c r="SBA20" s="210" t="s">
        <v>25</v>
      </c>
      <c r="SBB20" s="210"/>
      <c r="SBC20" s="210"/>
      <c r="SBD20" s="210"/>
      <c r="SBE20" s="210" t="s">
        <v>25</v>
      </c>
      <c r="SBF20" s="210"/>
      <c r="SBG20" s="210"/>
      <c r="SBH20" s="210"/>
      <c r="SBI20" s="210" t="s">
        <v>25</v>
      </c>
      <c r="SBJ20" s="210"/>
      <c r="SBK20" s="210"/>
      <c r="SBL20" s="210"/>
      <c r="SBM20" s="210" t="s">
        <v>25</v>
      </c>
      <c r="SBN20" s="210"/>
      <c r="SBO20" s="210"/>
      <c r="SBP20" s="210"/>
      <c r="SBQ20" s="210" t="s">
        <v>25</v>
      </c>
      <c r="SBR20" s="210"/>
      <c r="SBS20" s="210"/>
      <c r="SBT20" s="210"/>
      <c r="SBU20" s="210" t="s">
        <v>25</v>
      </c>
      <c r="SBV20" s="210"/>
      <c r="SBW20" s="210"/>
      <c r="SBX20" s="210"/>
      <c r="SBY20" s="210" t="s">
        <v>25</v>
      </c>
      <c r="SBZ20" s="210"/>
      <c r="SCA20" s="210"/>
      <c r="SCB20" s="210"/>
      <c r="SCC20" s="210" t="s">
        <v>25</v>
      </c>
      <c r="SCD20" s="210"/>
      <c r="SCE20" s="210"/>
      <c r="SCF20" s="210"/>
      <c r="SCG20" s="210" t="s">
        <v>25</v>
      </c>
      <c r="SCH20" s="210"/>
      <c r="SCI20" s="210"/>
      <c r="SCJ20" s="210"/>
      <c r="SCK20" s="210" t="s">
        <v>25</v>
      </c>
      <c r="SCL20" s="210"/>
      <c r="SCM20" s="210"/>
      <c r="SCN20" s="210"/>
      <c r="SCO20" s="210" t="s">
        <v>25</v>
      </c>
      <c r="SCP20" s="210"/>
      <c r="SCQ20" s="210"/>
      <c r="SCR20" s="210"/>
      <c r="SCS20" s="210" t="s">
        <v>25</v>
      </c>
      <c r="SCT20" s="210"/>
      <c r="SCU20" s="210"/>
      <c r="SCV20" s="210"/>
      <c r="SCW20" s="210" t="s">
        <v>25</v>
      </c>
      <c r="SCX20" s="210"/>
      <c r="SCY20" s="210"/>
      <c r="SCZ20" s="210"/>
      <c r="SDA20" s="210" t="s">
        <v>25</v>
      </c>
      <c r="SDB20" s="210"/>
      <c r="SDC20" s="210"/>
      <c r="SDD20" s="210"/>
      <c r="SDE20" s="210" t="s">
        <v>25</v>
      </c>
      <c r="SDF20" s="210"/>
      <c r="SDG20" s="210"/>
      <c r="SDH20" s="210"/>
      <c r="SDI20" s="210" t="s">
        <v>25</v>
      </c>
      <c r="SDJ20" s="210"/>
      <c r="SDK20" s="210"/>
      <c r="SDL20" s="210"/>
      <c r="SDM20" s="210" t="s">
        <v>25</v>
      </c>
      <c r="SDN20" s="210"/>
      <c r="SDO20" s="210"/>
      <c r="SDP20" s="210"/>
      <c r="SDQ20" s="210" t="s">
        <v>25</v>
      </c>
      <c r="SDR20" s="210"/>
      <c r="SDS20" s="210"/>
      <c r="SDT20" s="210"/>
      <c r="SDU20" s="210" t="s">
        <v>25</v>
      </c>
      <c r="SDV20" s="210"/>
      <c r="SDW20" s="210"/>
      <c r="SDX20" s="210"/>
      <c r="SDY20" s="210" t="s">
        <v>25</v>
      </c>
      <c r="SDZ20" s="210"/>
      <c r="SEA20" s="210"/>
      <c r="SEB20" s="210"/>
      <c r="SEC20" s="210" t="s">
        <v>25</v>
      </c>
      <c r="SED20" s="210"/>
      <c r="SEE20" s="210"/>
      <c r="SEF20" s="210"/>
      <c r="SEG20" s="210" t="s">
        <v>25</v>
      </c>
      <c r="SEH20" s="210"/>
      <c r="SEI20" s="210"/>
      <c r="SEJ20" s="210"/>
      <c r="SEK20" s="210" t="s">
        <v>25</v>
      </c>
      <c r="SEL20" s="210"/>
      <c r="SEM20" s="210"/>
      <c r="SEN20" s="210"/>
      <c r="SEO20" s="210" t="s">
        <v>25</v>
      </c>
      <c r="SEP20" s="210"/>
      <c r="SEQ20" s="210"/>
      <c r="SER20" s="210"/>
      <c r="SES20" s="210" t="s">
        <v>25</v>
      </c>
      <c r="SET20" s="210"/>
      <c r="SEU20" s="210"/>
      <c r="SEV20" s="210"/>
      <c r="SEW20" s="210" t="s">
        <v>25</v>
      </c>
      <c r="SEX20" s="210"/>
      <c r="SEY20" s="210"/>
      <c r="SEZ20" s="210"/>
      <c r="SFA20" s="210" t="s">
        <v>25</v>
      </c>
      <c r="SFB20" s="210"/>
      <c r="SFC20" s="210"/>
      <c r="SFD20" s="210"/>
      <c r="SFE20" s="210" t="s">
        <v>25</v>
      </c>
      <c r="SFF20" s="210"/>
      <c r="SFG20" s="210"/>
      <c r="SFH20" s="210"/>
      <c r="SFI20" s="210" t="s">
        <v>25</v>
      </c>
      <c r="SFJ20" s="210"/>
      <c r="SFK20" s="210"/>
      <c r="SFL20" s="210"/>
      <c r="SFM20" s="210" t="s">
        <v>25</v>
      </c>
      <c r="SFN20" s="210"/>
      <c r="SFO20" s="210"/>
      <c r="SFP20" s="210"/>
      <c r="SFQ20" s="210" t="s">
        <v>25</v>
      </c>
      <c r="SFR20" s="210"/>
      <c r="SFS20" s="210"/>
      <c r="SFT20" s="210"/>
      <c r="SFU20" s="210" t="s">
        <v>25</v>
      </c>
      <c r="SFV20" s="210"/>
      <c r="SFW20" s="210"/>
      <c r="SFX20" s="210"/>
      <c r="SFY20" s="210" t="s">
        <v>25</v>
      </c>
      <c r="SFZ20" s="210"/>
      <c r="SGA20" s="210"/>
      <c r="SGB20" s="210"/>
      <c r="SGC20" s="210" t="s">
        <v>25</v>
      </c>
      <c r="SGD20" s="210"/>
      <c r="SGE20" s="210"/>
      <c r="SGF20" s="210"/>
      <c r="SGG20" s="210" t="s">
        <v>25</v>
      </c>
      <c r="SGH20" s="210"/>
      <c r="SGI20" s="210"/>
      <c r="SGJ20" s="210"/>
      <c r="SGK20" s="210" t="s">
        <v>25</v>
      </c>
      <c r="SGL20" s="210"/>
      <c r="SGM20" s="210"/>
      <c r="SGN20" s="210"/>
      <c r="SGO20" s="210" t="s">
        <v>25</v>
      </c>
      <c r="SGP20" s="210"/>
      <c r="SGQ20" s="210"/>
      <c r="SGR20" s="210"/>
      <c r="SGS20" s="210" t="s">
        <v>25</v>
      </c>
      <c r="SGT20" s="210"/>
      <c r="SGU20" s="210"/>
      <c r="SGV20" s="210"/>
      <c r="SGW20" s="210" t="s">
        <v>25</v>
      </c>
      <c r="SGX20" s="210"/>
      <c r="SGY20" s="210"/>
      <c r="SGZ20" s="210"/>
      <c r="SHA20" s="210" t="s">
        <v>25</v>
      </c>
      <c r="SHB20" s="210"/>
      <c r="SHC20" s="210"/>
      <c r="SHD20" s="210"/>
      <c r="SHE20" s="210" t="s">
        <v>25</v>
      </c>
      <c r="SHF20" s="210"/>
      <c r="SHG20" s="210"/>
      <c r="SHH20" s="210"/>
      <c r="SHI20" s="210" t="s">
        <v>25</v>
      </c>
      <c r="SHJ20" s="210"/>
      <c r="SHK20" s="210"/>
      <c r="SHL20" s="210"/>
      <c r="SHM20" s="210" t="s">
        <v>25</v>
      </c>
      <c r="SHN20" s="210"/>
      <c r="SHO20" s="210"/>
      <c r="SHP20" s="210"/>
      <c r="SHQ20" s="210" t="s">
        <v>25</v>
      </c>
      <c r="SHR20" s="210"/>
      <c r="SHS20" s="210"/>
      <c r="SHT20" s="210"/>
      <c r="SHU20" s="210" t="s">
        <v>25</v>
      </c>
      <c r="SHV20" s="210"/>
      <c r="SHW20" s="210"/>
      <c r="SHX20" s="210"/>
      <c r="SHY20" s="210" t="s">
        <v>25</v>
      </c>
      <c r="SHZ20" s="210"/>
      <c r="SIA20" s="210"/>
      <c r="SIB20" s="210"/>
      <c r="SIC20" s="210" t="s">
        <v>25</v>
      </c>
      <c r="SID20" s="210"/>
      <c r="SIE20" s="210"/>
      <c r="SIF20" s="210"/>
      <c r="SIG20" s="210" t="s">
        <v>25</v>
      </c>
      <c r="SIH20" s="210"/>
      <c r="SII20" s="210"/>
      <c r="SIJ20" s="210"/>
      <c r="SIK20" s="210" t="s">
        <v>25</v>
      </c>
      <c r="SIL20" s="210"/>
      <c r="SIM20" s="210"/>
      <c r="SIN20" s="210"/>
      <c r="SIO20" s="210" t="s">
        <v>25</v>
      </c>
      <c r="SIP20" s="210"/>
      <c r="SIQ20" s="210"/>
      <c r="SIR20" s="210"/>
      <c r="SIS20" s="210" t="s">
        <v>25</v>
      </c>
      <c r="SIT20" s="210"/>
      <c r="SIU20" s="210"/>
      <c r="SIV20" s="210"/>
      <c r="SIW20" s="210" t="s">
        <v>25</v>
      </c>
      <c r="SIX20" s="210"/>
      <c r="SIY20" s="210"/>
      <c r="SIZ20" s="210"/>
      <c r="SJA20" s="210" t="s">
        <v>25</v>
      </c>
      <c r="SJB20" s="210"/>
      <c r="SJC20" s="210"/>
      <c r="SJD20" s="210"/>
      <c r="SJE20" s="210" t="s">
        <v>25</v>
      </c>
      <c r="SJF20" s="210"/>
      <c r="SJG20" s="210"/>
      <c r="SJH20" s="210"/>
      <c r="SJI20" s="210" t="s">
        <v>25</v>
      </c>
      <c r="SJJ20" s="210"/>
      <c r="SJK20" s="210"/>
      <c r="SJL20" s="210"/>
      <c r="SJM20" s="210" t="s">
        <v>25</v>
      </c>
      <c r="SJN20" s="210"/>
      <c r="SJO20" s="210"/>
      <c r="SJP20" s="210"/>
      <c r="SJQ20" s="210" t="s">
        <v>25</v>
      </c>
      <c r="SJR20" s="210"/>
      <c r="SJS20" s="210"/>
      <c r="SJT20" s="210"/>
      <c r="SJU20" s="210" t="s">
        <v>25</v>
      </c>
      <c r="SJV20" s="210"/>
      <c r="SJW20" s="210"/>
      <c r="SJX20" s="210"/>
      <c r="SJY20" s="210" t="s">
        <v>25</v>
      </c>
      <c r="SJZ20" s="210"/>
      <c r="SKA20" s="210"/>
      <c r="SKB20" s="210"/>
      <c r="SKC20" s="210" t="s">
        <v>25</v>
      </c>
      <c r="SKD20" s="210"/>
      <c r="SKE20" s="210"/>
      <c r="SKF20" s="210"/>
      <c r="SKG20" s="210" t="s">
        <v>25</v>
      </c>
      <c r="SKH20" s="210"/>
      <c r="SKI20" s="210"/>
      <c r="SKJ20" s="210"/>
      <c r="SKK20" s="210" t="s">
        <v>25</v>
      </c>
      <c r="SKL20" s="210"/>
      <c r="SKM20" s="210"/>
      <c r="SKN20" s="210"/>
      <c r="SKO20" s="210" t="s">
        <v>25</v>
      </c>
      <c r="SKP20" s="210"/>
      <c r="SKQ20" s="210"/>
      <c r="SKR20" s="210"/>
      <c r="SKS20" s="210" t="s">
        <v>25</v>
      </c>
      <c r="SKT20" s="210"/>
      <c r="SKU20" s="210"/>
      <c r="SKV20" s="210"/>
      <c r="SKW20" s="210" t="s">
        <v>25</v>
      </c>
      <c r="SKX20" s="210"/>
      <c r="SKY20" s="210"/>
      <c r="SKZ20" s="210"/>
      <c r="SLA20" s="210" t="s">
        <v>25</v>
      </c>
      <c r="SLB20" s="210"/>
      <c r="SLC20" s="210"/>
      <c r="SLD20" s="210"/>
      <c r="SLE20" s="210" t="s">
        <v>25</v>
      </c>
      <c r="SLF20" s="210"/>
      <c r="SLG20" s="210"/>
      <c r="SLH20" s="210"/>
      <c r="SLI20" s="210" t="s">
        <v>25</v>
      </c>
      <c r="SLJ20" s="210"/>
      <c r="SLK20" s="210"/>
      <c r="SLL20" s="210"/>
      <c r="SLM20" s="210" t="s">
        <v>25</v>
      </c>
      <c r="SLN20" s="210"/>
      <c r="SLO20" s="210"/>
      <c r="SLP20" s="210"/>
      <c r="SLQ20" s="210" t="s">
        <v>25</v>
      </c>
      <c r="SLR20" s="210"/>
      <c r="SLS20" s="210"/>
      <c r="SLT20" s="210"/>
      <c r="SLU20" s="210" t="s">
        <v>25</v>
      </c>
      <c r="SLV20" s="210"/>
      <c r="SLW20" s="210"/>
      <c r="SLX20" s="210"/>
      <c r="SLY20" s="210" t="s">
        <v>25</v>
      </c>
      <c r="SLZ20" s="210"/>
      <c r="SMA20" s="210"/>
      <c r="SMB20" s="210"/>
      <c r="SMC20" s="210" t="s">
        <v>25</v>
      </c>
      <c r="SMD20" s="210"/>
      <c r="SME20" s="210"/>
      <c r="SMF20" s="210"/>
      <c r="SMG20" s="210" t="s">
        <v>25</v>
      </c>
      <c r="SMH20" s="210"/>
      <c r="SMI20" s="210"/>
      <c r="SMJ20" s="210"/>
      <c r="SMK20" s="210" t="s">
        <v>25</v>
      </c>
      <c r="SML20" s="210"/>
      <c r="SMM20" s="210"/>
      <c r="SMN20" s="210"/>
      <c r="SMO20" s="210" t="s">
        <v>25</v>
      </c>
      <c r="SMP20" s="210"/>
      <c r="SMQ20" s="210"/>
      <c r="SMR20" s="210"/>
      <c r="SMS20" s="210" t="s">
        <v>25</v>
      </c>
      <c r="SMT20" s="210"/>
      <c r="SMU20" s="210"/>
      <c r="SMV20" s="210"/>
      <c r="SMW20" s="210" t="s">
        <v>25</v>
      </c>
      <c r="SMX20" s="210"/>
      <c r="SMY20" s="210"/>
      <c r="SMZ20" s="210"/>
      <c r="SNA20" s="210" t="s">
        <v>25</v>
      </c>
      <c r="SNB20" s="210"/>
      <c r="SNC20" s="210"/>
      <c r="SND20" s="210"/>
      <c r="SNE20" s="210" t="s">
        <v>25</v>
      </c>
      <c r="SNF20" s="210"/>
      <c r="SNG20" s="210"/>
      <c r="SNH20" s="210"/>
      <c r="SNI20" s="210" t="s">
        <v>25</v>
      </c>
      <c r="SNJ20" s="210"/>
      <c r="SNK20" s="210"/>
      <c r="SNL20" s="210"/>
      <c r="SNM20" s="210" t="s">
        <v>25</v>
      </c>
      <c r="SNN20" s="210"/>
      <c r="SNO20" s="210"/>
      <c r="SNP20" s="210"/>
      <c r="SNQ20" s="210" t="s">
        <v>25</v>
      </c>
      <c r="SNR20" s="210"/>
      <c r="SNS20" s="210"/>
      <c r="SNT20" s="210"/>
      <c r="SNU20" s="210" t="s">
        <v>25</v>
      </c>
      <c r="SNV20" s="210"/>
      <c r="SNW20" s="210"/>
      <c r="SNX20" s="210"/>
      <c r="SNY20" s="210" t="s">
        <v>25</v>
      </c>
      <c r="SNZ20" s="210"/>
      <c r="SOA20" s="210"/>
      <c r="SOB20" s="210"/>
      <c r="SOC20" s="210" t="s">
        <v>25</v>
      </c>
      <c r="SOD20" s="210"/>
      <c r="SOE20" s="210"/>
      <c r="SOF20" s="210"/>
      <c r="SOG20" s="210" t="s">
        <v>25</v>
      </c>
      <c r="SOH20" s="210"/>
      <c r="SOI20" s="210"/>
      <c r="SOJ20" s="210"/>
      <c r="SOK20" s="210" t="s">
        <v>25</v>
      </c>
      <c r="SOL20" s="210"/>
      <c r="SOM20" s="210"/>
      <c r="SON20" s="210"/>
      <c r="SOO20" s="210" t="s">
        <v>25</v>
      </c>
      <c r="SOP20" s="210"/>
      <c r="SOQ20" s="210"/>
      <c r="SOR20" s="210"/>
      <c r="SOS20" s="210" t="s">
        <v>25</v>
      </c>
      <c r="SOT20" s="210"/>
      <c r="SOU20" s="210"/>
      <c r="SOV20" s="210"/>
      <c r="SOW20" s="210" t="s">
        <v>25</v>
      </c>
      <c r="SOX20" s="210"/>
      <c r="SOY20" s="210"/>
      <c r="SOZ20" s="210"/>
      <c r="SPA20" s="210" t="s">
        <v>25</v>
      </c>
      <c r="SPB20" s="210"/>
      <c r="SPC20" s="210"/>
      <c r="SPD20" s="210"/>
      <c r="SPE20" s="210" t="s">
        <v>25</v>
      </c>
      <c r="SPF20" s="210"/>
      <c r="SPG20" s="210"/>
      <c r="SPH20" s="210"/>
      <c r="SPI20" s="210" t="s">
        <v>25</v>
      </c>
      <c r="SPJ20" s="210"/>
      <c r="SPK20" s="210"/>
      <c r="SPL20" s="210"/>
      <c r="SPM20" s="210" t="s">
        <v>25</v>
      </c>
      <c r="SPN20" s="210"/>
      <c r="SPO20" s="210"/>
      <c r="SPP20" s="210"/>
      <c r="SPQ20" s="210" t="s">
        <v>25</v>
      </c>
      <c r="SPR20" s="210"/>
      <c r="SPS20" s="210"/>
      <c r="SPT20" s="210"/>
      <c r="SPU20" s="210" t="s">
        <v>25</v>
      </c>
      <c r="SPV20" s="210"/>
      <c r="SPW20" s="210"/>
      <c r="SPX20" s="210"/>
      <c r="SPY20" s="210" t="s">
        <v>25</v>
      </c>
      <c r="SPZ20" s="210"/>
      <c r="SQA20" s="210"/>
      <c r="SQB20" s="210"/>
      <c r="SQC20" s="210" t="s">
        <v>25</v>
      </c>
      <c r="SQD20" s="210"/>
      <c r="SQE20" s="210"/>
      <c r="SQF20" s="210"/>
      <c r="SQG20" s="210" t="s">
        <v>25</v>
      </c>
      <c r="SQH20" s="210"/>
      <c r="SQI20" s="210"/>
      <c r="SQJ20" s="210"/>
      <c r="SQK20" s="210" t="s">
        <v>25</v>
      </c>
      <c r="SQL20" s="210"/>
      <c r="SQM20" s="210"/>
      <c r="SQN20" s="210"/>
      <c r="SQO20" s="210" t="s">
        <v>25</v>
      </c>
      <c r="SQP20" s="210"/>
      <c r="SQQ20" s="210"/>
      <c r="SQR20" s="210"/>
      <c r="SQS20" s="210" t="s">
        <v>25</v>
      </c>
      <c r="SQT20" s="210"/>
      <c r="SQU20" s="210"/>
      <c r="SQV20" s="210"/>
      <c r="SQW20" s="210" t="s">
        <v>25</v>
      </c>
      <c r="SQX20" s="210"/>
      <c r="SQY20" s="210"/>
      <c r="SQZ20" s="210"/>
      <c r="SRA20" s="210" t="s">
        <v>25</v>
      </c>
      <c r="SRB20" s="210"/>
      <c r="SRC20" s="210"/>
      <c r="SRD20" s="210"/>
      <c r="SRE20" s="210" t="s">
        <v>25</v>
      </c>
      <c r="SRF20" s="210"/>
      <c r="SRG20" s="210"/>
      <c r="SRH20" s="210"/>
      <c r="SRI20" s="210" t="s">
        <v>25</v>
      </c>
      <c r="SRJ20" s="210"/>
      <c r="SRK20" s="210"/>
      <c r="SRL20" s="210"/>
      <c r="SRM20" s="210" t="s">
        <v>25</v>
      </c>
      <c r="SRN20" s="210"/>
      <c r="SRO20" s="210"/>
      <c r="SRP20" s="210"/>
      <c r="SRQ20" s="210" t="s">
        <v>25</v>
      </c>
      <c r="SRR20" s="210"/>
      <c r="SRS20" s="210"/>
      <c r="SRT20" s="210"/>
      <c r="SRU20" s="210" t="s">
        <v>25</v>
      </c>
      <c r="SRV20" s="210"/>
      <c r="SRW20" s="210"/>
      <c r="SRX20" s="210"/>
      <c r="SRY20" s="210" t="s">
        <v>25</v>
      </c>
      <c r="SRZ20" s="210"/>
      <c r="SSA20" s="210"/>
      <c r="SSB20" s="210"/>
      <c r="SSC20" s="210" t="s">
        <v>25</v>
      </c>
      <c r="SSD20" s="210"/>
      <c r="SSE20" s="210"/>
      <c r="SSF20" s="210"/>
      <c r="SSG20" s="210" t="s">
        <v>25</v>
      </c>
      <c r="SSH20" s="210"/>
      <c r="SSI20" s="210"/>
      <c r="SSJ20" s="210"/>
      <c r="SSK20" s="210" t="s">
        <v>25</v>
      </c>
      <c r="SSL20" s="210"/>
      <c r="SSM20" s="210"/>
      <c r="SSN20" s="210"/>
      <c r="SSO20" s="210" t="s">
        <v>25</v>
      </c>
      <c r="SSP20" s="210"/>
      <c r="SSQ20" s="210"/>
      <c r="SSR20" s="210"/>
      <c r="SSS20" s="210" t="s">
        <v>25</v>
      </c>
      <c r="SST20" s="210"/>
      <c r="SSU20" s="210"/>
      <c r="SSV20" s="210"/>
      <c r="SSW20" s="210" t="s">
        <v>25</v>
      </c>
      <c r="SSX20" s="210"/>
      <c r="SSY20" s="210"/>
      <c r="SSZ20" s="210"/>
      <c r="STA20" s="210" t="s">
        <v>25</v>
      </c>
      <c r="STB20" s="210"/>
      <c r="STC20" s="210"/>
      <c r="STD20" s="210"/>
      <c r="STE20" s="210" t="s">
        <v>25</v>
      </c>
      <c r="STF20" s="210"/>
      <c r="STG20" s="210"/>
      <c r="STH20" s="210"/>
      <c r="STI20" s="210" t="s">
        <v>25</v>
      </c>
      <c r="STJ20" s="210"/>
      <c r="STK20" s="210"/>
      <c r="STL20" s="210"/>
      <c r="STM20" s="210" t="s">
        <v>25</v>
      </c>
      <c r="STN20" s="210"/>
      <c r="STO20" s="210"/>
      <c r="STP20" s="210"/>
      <c r="STQ20" s="210" t="s">
        <v>25</v>
      </c>
      <c r="STR20" s="210"/>
      <c r="STS20" s="210"/>
      <c r="STT20" s="210"/>
      <c r="STU20" s="210" t="s">
        <v>25</v>
      </c>
      <c r="STV20" s="210"/>
      <c r="STW20" s="210"/>
      <c r="STX20" s="210"/>
      <c r="STY20" s="210" t="s">
        <v>25</v>
      </c>
      <c r="STZ20" s="210"/>
      <c r="SUA20" s="210"/>
      <c r="SUB20" s="210"/>
      <c r="SUC20" s="210" t="s">
        <v>25</v>
      </c>
      <c r="SUD20" s="210"/>
      <c r="SUE20" s="210"/>
      <c r="SUF20" s="210"/>
      <c r="SUG20" s="210" t="s">
        <v>25</v>
      </c>
      <c r="SUH20" s="210"/>
      <c r="SUI20" s="210"/>
      <c r="SUJ20" s="210"/>
      <c r="SUK20" s="210" t="s">
        <v>25</v>
      </c>
      <c r="SUL20" s="210"/>
      <c r="SUM20" s="210"/>
      <c r="SUN20" s="210"/>
      <c r="SUO20" s="210" t="s">
        <v>25</v>
      </c>
      <c r="SUP20" s="210"/>
      <c r="SUQ20" s="210"/>
      <c r="SUR20" s="210"/>
      <c r="SUS20" s="210" t="s">
        <v>25</v>
      </c>
      <c r="SUT20" s="210"/>
      <c r="SUU20" s="210"/>
      <c r="SUV20" s="210"/>
      <c r="SUW20" s="210" t="s">
        <v>25</v>
      </c>
      <c r="SUX20" s="210"/>
      <c r="SUY20" s="210"/>
      <c r="SUZ20" s="210"/>
      <c r="SVA20" s="210" t="s">
        <v>25</v>
      </c>
      <c r="SVB20" s="210"/>
      <c r="SVC20" s="210"/>
      <c r="SVD20" s="210"/>
      <c r="SVE20" s="210" t="s">
        <v>25</v>
      </c>
      <c r="SVF20" s="210"/>
      <c r="SVG20" s="210"/>
      <c r="SVH20" s="210"/>
      <c r="SVI20" s="210" t="s">
        <v>25</v>
      </c>
      <c r="SVJ20" s="210"/>
      <c r="SVK20" s="210"/>
      <c r="SVL20" s="210"/>
      <c r="SVM20" s="210" t="s">
        <v>25</v>
      </c>
      <c r="SVN20" s="210"/>
      <c r="SVO20" s="210"/>
      <c r="SVP20" s="210"/>
      <c r="SVQ20" s="210" t="s">
        <v>25</v>
      </c>
      <c r="SVR20" s="210"/>
      <c r="SVS20" s="210"/>
      <c r="SVT20" s="210"/>
      <c r="SVU20" s="210" t="s">
        <v>25</v>
      </c>
      <c r="SVV20" s="210"/>
      <c r="SVW20" s="210"/>
      <c r="SVX20" s="210"/>
      <c r="SVY20" s="210" t="s">
        <v>25</v>
      </c>
      <c r="SVZ20" s="210"/>
      <c r="SWA20" s="210"/>
      <c r="SWB20" s="210"/>
      <c r="SWC20" s="210" t="s">
        <v>25</v>
      </c>
      <c r="SWD20" s="210"/>
      <c r="SWE20" s="210"/>
      <c r="SWF20" s="210"/>
      <c r="SWG20" s="210" t="s">
        <v>25</v>
      </c>
      <c r="SWH20" s="210"/>
      <c r="SWI20" s="210"/>
      <c r="SWJ20" s="210"/>
      <c r="SWK20" s="210" t="s">
        <v>25</v>
      </c>
      <c r="SWL20" s="210"/>
      <c r="SWM20" s="210"/>
      <c r="SWN20" s="210"/>
      <c r="SWO20" s="210" t="s">
        <v>25</v>
      </c>
      <c r="SWP20" s="210"/>
      <c r="SWQ20" s="210"/>
      <c r="SWR20" s="210"/>
      <c r="SWS20" s="210" t="s">
        <v>25</v>
      </c>
      <c r="SWT20" s="210"/>
      <c r="SWU20" s="210"/>
      <c r="SWV20" s="210"/>
      <c r="SWW20" s="210" t="s">
        <v>25</v>
      </c>
      <c r="SWX20" s="210"/>
      <c r="SWY20" s="210"/>
      <c r="SWZ20" s="210"/>
      <c r="SXA20" s="210" t="s">
        <v>25</v>
      </c>
      <c r="SXB20" s="210"/>
      <c r="SXC20" s="210"/>
      <c r="SXD20" s="210"/>
      <c r="SXE20" s="210" t="s">
        <v>25</v>
      </c>
      <c r="SXF20" s="210"/>
      <c r="SXG20" s="210"/>
      <c r="SXH20" s="210"/>
      <c r="SXI20" s="210" t="s">
        <v>25</v>
      </c>
      <c r="SXJ20" s="210"/>
      <c r="SXK20" s="210"/>
      <c r="SXL20" s="210"/>
      <c r="SXM20" s="210" t="s">
        <v>25</v>
      </c>
      <c r="SXN20" s="210"/>
      <c r="SXO20" s="210"/>
      <c r="SXP20" s="210"/>
      <c r="SXQ20" s="210" t="s">
        <v>25</v>
      </c>
      <c r="SXR20" s="210"/>
      <c r="SXS20" s="210"/>
      <c r="SXT20" s="210"/>
      <c r="SXU20" s="210" t="s">
        <v>25</v>
      </c>
      <c r="SXV20" s="210"/>
      <c r="SXW20" s="210"/>
      <c r="SXX20" s="210"/>
      <c r="SXY20" s="210" t="s">
        <v>25</v>
      </c>
      <c r="SXZ20" s="210"/>
      <c r="SYA20" s="210"/>
      <c r="SYB20" s="210"/>
      <c r="SYC20" s="210" t="s">
        <v>25</v>
      </c>
      <c r="SYD20" s="210"/>
      <c r="SYE20" s="210"/>
      <c r="SYF20" s="210"/>
      <c r="SYG20" s="210" t="s">
        <v>25</v>
      </c>
      <c r="SYH20" s="210"/>
      <c r="SYI20" s="210"/>
      <c r="SYJ20" s="210"/>
      <c r="SYK20" s="210" t="s">
        <v>25</v>
      </c>
      <c r="SYL20" s="210"/>
      <c r="SYM20" s="210"/>
      <c r="SYN20" s="210"/>
      <c r="SYO20" s="210" t="s">
        <v>25</v>
      </c>
      <c r="SYP20" s="210"/>
      <c r="SYQ20" s="210"/>
      <c r="SYR20" s="210"/>
      <c r="SYS20" s="210" t="s">
        <v>25</v>
      </c>
      <c r="SYT20" s="210"/>
      <c r="SYU20" s="210"/>
      <c r="SYV20" s="210"/>
      <c r="SYW20" s="210" t="s">
        <v>25</v>
      </c>
      <c r="SYX20" s="210"/>
      <c r="SYY20" s="210"/>
      <c r="SYZ20" s="210"/>
      <c r="SZA20" s="210" t="s">
        <v>25</v>
      </c>
      <c r="SZB20" s="210"/>
      <c r="SZC20" s="210"/>
      <c r="SZD20" s="210"/>
      <c r="SZE20" s="210" t="s">
        <v>25</v>
      </c>
      <c r="SZF20" s="210"/>
      <c r="SZG20" s="210"/>
      <c r="SZH20" s="210"/>
      <c r="SZI20" s="210" t="s">
        <v>25</v>
      </c>
      <c r="SZJ20" s="210"/>
      <c r="SZK20" s="210"/>
      <c r="SZL20" s="210"/>
      <c r="SZM20" s="210" t="s">
        <v>25</v>
      </c>
      <c r="SZN20" s="210"/>
      <c r="SZO20" s="210"/>
      <c r="SZP20" s="210"/>
      <c r="SZQ20" s="210" t="s">
        <v>25</v>
      </c>
      <c r="SZR20" s="210"/>
      <c r="SZS20" s="210"/>
      <c r="SZT20" s="210"/>
      <c r="SZU20" s="210" t="s">
        <v>25</v>
      </c>
      <c r="SZV20" s="210"/>
      <c r="SZW20" s="210"/>
      <c r="SZX20" s="210"/>
      <c r="SZY20" s="210" t="s">
        <v>25</v>
      </c>
      <c r="SZZ20" s="210"/>
      <c r="TAA20" s="210"/>
      <c r="TAB20" s="210"/>
      <c r="TAC20" s="210" t="s">
        <v>25</v>
      </c>
      <c r="TAD20" s="210"/>
      <c r="TAE20" s="210"/>
      <c r="TAF20" s="210"/>
      <c r="TAG20" s="210" t="s">
        <v>25</v>
      </c>
      <c r="TAH20" s="210"/>
      <c r="TAI20" s="210"/>
      <c r="TAJ20" s="210"/>
      <c r="TAK20" s="210" t="s">
        <v>25</v>
      </c>
      <c r="TAL20" s="210"/>
      <c r="TAM20" s="210"/>
      <c r="TAN20" s="210"/>
      <c r="TAO20" s="210" t="s">
        <v>25</v>
      </c>
      <c r="TAP20" s="210"/>
      <c r="TAQ20" s="210"/>
      <c r="TAR20" s="210"/>
      <c r="TAS20" s="210" t="s">
        <v>25</v>
      </c>
      <c r="TAT20" s="210"/>
      <c r="TAU20" s="210"/>
      <c r="TAV20" s="210"/>
      <c r="TAW20" s="210" t="s">
        <v>25</v>
      </c>
      <c r="TAX20" s="210"/>
      <c r="TAY20" s="210"/>
      <c r="TAZ20" s="210"/>
      <c r="TBA20" s="210" t="s">
        <v>25</v>
      </c>
      <c r="TBB20" s="210"/>
      <c r="TBC20" s="210"/>
      <c r="TBD20" s="210"/>
      <c r="TBE20" s="210" t="s">
        <v>25</v>
      </c>
      <c r="TBF20" s="210"/>
      <c r="TBG20" s="210"/>
      <c r="TBH20" s="210"/>
      <c r="TBI20" s="210" t="s">
        <v>25</v>
      </c>
      <c r="TBJ20" s="210"/>
      <c r="TBK20" s="210"/>
      <c r="TBL20" s="210"/>
      <c r="TBM20" s="210" t="s">
        <v>25</v>
      </c>
      <c r="TBN20" s="210"/>
      <c r="TBO20" s="210"/>
      <c r="TBP20" s="210"/>
      <c r="TBQ20" s="210" t="s">
        <v>25</v>
      </c>
      <c r="TBR20" s="210"/>
      <c r="TBS20" s="210"/>
      <c r="TBT20" s="210"/>
      <c r="TBU20" s="210" t="s">
        <v>25</v>
      </c>
      <c r="TBV20" s="210"/>
      <c r="TBW20" s="210"/>
      <c r="TBX20" s="210"/>
      <c r="TBY20" s="210" t="s">
        <v>25</v>
      </c>
      <c r="TBZ20" s="210"/>
      <c r="TCA20" s="210"/>
      <c r="TCB20" s="210"/>
      <c r="TCC20" s="210" t="s">
        <v>25</v>
      </c>
      <c r="TCD20" s="210"/>
      <c r="TCE20" s="210"/>
      <c r="TCF20" s="210"/>
      <c r="TCG20" s="210" t="s">
        <v>25</v>
      </c>
      <c r="TCH20" s="210"/>
      <c r="TCI20" s="210"/>
      <c r="TCJ20" s="210"/>
      <c r="TCK20" s="210" t="s">
        <v>25</v>
      </c>
      <c r="TCL20" s="210"/>
      <c r="TCM20" s="210"/>
      <c r="TCN20" s="210"/>
      <c r="TCO20" s="210" t="s">
        <v>25</v>
      </c>
      <c r="TCP20" s="210"/>
      <c r="TCQ20" s="210"/>
      <c r="TCR20" s="210"/>
      <c r="TCS20" s="210" t="s">
        <v>25</v>
      </c>
      <c r="TCT20" s="210"/>
      <c r="TCU20" s="210"/>
      <c r="TCV20" s="210"/>
      <c r="TCW20" s="210" t="s">
        <v>25</v>
      </c>
      <c r="TCX20" s="210"/>
      <c r="TCY20" s="210"/>
      <c r="TCZ20" s="210"/>
      <c r="TDA20" s="210" t="s">
        <v>25</v>
      </c>
      <c r="TDB20" s="210"/>
      <c r="TDC20" s="210"/>
      <c r="TDD20" s="210"/>
      <c r="TDE20" s="210" t="s">
        <v>25</v>
      </c>
      <c r="TDF20" s="210"/>
      <c r="TDG20" s="210"/>
      <c r="TDH20" s="210"/>
      <c r="TDI20" s="210" t="s">
        <v>25</v>
      </c>
      <c r="TDJ20" s="210"/>
      <c r="TDK20" s="210"/>
      <c r="TDL20" s="210"/>
      <c r="TDM20" s="210" t="s">
        <v>25</v>
      </c>
      <c r="TDN20" s="210"/>
      <c r="TDO20" s="210"/>
      <c r="TDP20" s="210"/>
      <c r="TDQ20" s="210" t="s">
        <v>25</v>
      </c>
      <c r="TDR20" s="210"/>
      <c r="TDS20" s="210"/>
      <c r="TDT20" s="210"/>
      <c r="TDU20" s="210" t="s">
        <v>25</v>
      </c>
      <c r="TDV20" s="210"/>
      <c r="TDW20" s="210"/>
      <c r="TDX20" s="210"/>
      <c r="TDY20" s="210" t="s">
        <v>25</v>
      </c>
      <c r="TDZ20" s="210"/>
      <c r="TEA20" s="210"/>
      <c r="TEB20" s="210"/>
      <c r="TEC20" s="210" t="s">
        <v>25</v>
      </c>
      <c r="TED20" s="210"/>
      <c r="TEE20" s="210"/>
      <c r="TEF20" s="210"/>
      <c r="TEG20" s="210" t="s">
        <v>25</v>
      </c>
      <c r="TEH20" s="210"/>
      <c r="TEI20" s="210"/>
      <c r="TEJ20" s="210"/>
      <c r="TEK20" s="210" t="s">
        <v>25</v>
      </c>
      <c r="TEL20" s="210"/>
      <c r="TEM20" s="210"/>
      <c r="TEN20" s="210"/>
      <c r="TEO20" s="210" t="s">
        <v>25</v>
      </c>
      <c r="TEP20" s="210"/>
      <c r="TEQ20" s="210"/>
      <c r="TER20" s="210"/>
      <c r="TES20" s="210" t="s">
        <v>25</v>
      </c>
      <c r="TET20" s="210"/>
      <c r="TEU20" s="210"/>
      <c r="TEV20" s="210"/>
      <c r="TEW20" s="210" t="s">
        <v>25</v>
      </c>
      <c r="TEX20" s="210"/>
      <c r="TEY20" s="210"/>
      <c r="TEZ20" s="210"/>
      <c r="TFA20" s="210" t="s">
        <v>25</v>
      </c>
      <c r="TFB20" s="210"/>
      <c r="TFC20" s="210"/>
      <c r="TFD20" s="210"/>
      <c r="TFE20" s="210" t="s">
        <v>25</v>
      </c>
      <c r="TFF20" s="210"/>
      <c r="TFG20" s="210"/>
      <c r="TFH20" s="210"/>
      <c r="TFI20" s="210" t="s">
        <v>25</v>
      </c>
      <c r="TFJ20" s="210"/>
      <c r="TFK20" s="210"/>
      <c r="TFL20" s="210"/>
      <c r="TFM20" s="210" t="s">
        <v>25</v>
      </c>
      <c r="TFN20" s="210"/>
      <c r="TFO20" s="210"/>
      <c r="TFP20" s="210"/>
      <c r="TFQ20" s="210" t="s">
        <v>25</v>
      </c>
      <c r="TFR20" s="210"/>
      <c r="TFS20" s="210"/>
      <c r="TFT20" s="210"/>
      <c r="TFU20" s="210" t="s">
        <v>25</v>
      </c>
      <c r="TFV20" s="210"/>
      <c r="TFW20" s="210"/>
      <c r="TFX20" s="210"/>
      <c r="TFY20" s="210" t="s">
        <v>25</v>
      </c>
      <c r="TFZ20" s="210"/>
      <c r="TGA20" s="210"/>
      <c r="TGB20" s="210"/>
      <c r="TGC20" s="210" t="s">
        <v>25</v>
      </c>
      <c r="TGD20" s="210"/>
      <c r="TGE20" s="210"/>
      <c r="TGF20" s="210"/>
      <c r="TGG20" s="210" t="s">
        <v>25</v>
      </c>
      <c r="TGH20" s="210"/>
      <c r="TGI20" s="210"/>
      <c r="TGJ20" s="210"/>
      <c r="TGK20" s="210" t="s">
        <v>25</v>
      </c>
      <c r="TGL20" s="210"/>
      <c r="TGM20" s="210"/>
      <c r="TGN20" s="210"/>
      <c r="TGO20" s="210" t="s">
        <v>25</v>
      </c>
      <c r="TGP20" s="210"/>
      <c r="TGQ20" s="210"/>
      <c r="TGR20" s="210"/>
      <c r="TGS20" s="210" t="s">
        <v>25</v>
      </c>
      <c r="TGT20" s="210"/>
      <c r="TGU20" s="210"/>
      <c r="TGV20" s="210"/>
      <c r="TGW20" s="210" t="s">
        <v>25</v>
      </c>
      <c r="TGX20" s="210"/>
      <c r="TGY20" s="210"/>
      <c r="TGZ20" s="210"/>
      <c r="THA20" s="210" t="s">
        <v>25</v>
      </c>
      <c r="THB20" s="210"/>
      <c r="THC20" s="210"/>
      <c r="THD20" s="210"/>
      <c r="THE20" s="210" t="s">
        <v>25</v>
      </c>
      <c r="THF20" s="210"/>
      <c r="THG20" s="210"/>
      <c r="THH20" s="210"/>
      <c r="THI20" s="210" t="s">
        <v>25</v>
      </c>
      <c r="THJ20" s="210"/>
      <c r="THK20" s="210"/>
      <c r="THL20" s="210"/>
      <c r="THM20" s="210" t="s">
        <v>25</v>
      </c>
      <c r="THN20" s="210"/>
      <c r="THO20" s="210"/>
      <c r="THP20" s="210"/>
      <c r="THQ20" s="210" t="s">
        <v>25</v>
      </c>
      <c r="THR20" s="210"/>
      <c r="THS20" s="210"/>
      <c r="THT20" s="210"/>
      <c r="THU20" s="210" t="s">
        <v>25</v>
      </c>
      <c r="THV20" s="210"/>
      <c r="THW20" s="210"/>
      <c r="THX20" s="210"/>
      <c r="THY20" s="210" t="s">
        <v>25</v>
      </c>
      <c r="THZ20" s="210"/>
      <c r="TIA20" s="210"/>
      <c r="TIB20" s="210"/>
      <c r="TIC20" s="210" t="s">
        <v>25</v>
      </c>
      <c r="TID20" s="210"/>
      <c r="TIE20" s="210"/>
      <c r="TIF20" s="210"/>
      <c r="TIG20" s="210" t="s">
        <v>25</v>
      </c>
      <c r="TIH20" s="210"/>
      <c r="TII20" s="210"/>
      <c r="TIJ20" s="210"/>
      <c r="TIK20" s="210" t="s">
        <v>25</v>
      </c>
      <c r="TIL20" s="210"/>
      <c r="TIM20" s="210"/>
      <c r="TIN20" s="210"/>
      <c r="TIO20" s="210" t="s">
        <v>25</v>
      </c>
      <c r="TIP20" s="210"/>
      <c r="TIQ20" s="210"/>
      <c r="TIR20" s="210"/>
      <c r="TIS20" s="210" t="s">
        <v>25</v>
      </c>
      <c r="TIT20" s="210"/>
      <c r="TIU20" s="210"/>
      <c r="TIV20" s="210"/>
      <c r="TIW20" s="210" t="s">
        <v>25</v>
      </c>
      <c r="TIX20" s="210"/>
      <c r="TIY20" s="210"/>
      <c r="TIZ20" s="210"/>
      <c r="TJA20" s="210" t="s">
        <v>25</v>
      </c>
      <c r="TJB20" s="210"/>
      <c r="TJC20" s="210"/>
      <c r="TJD20" s="210"/>
      <c r="TJE20" s="210" t="s">
        <v>25</v>
      </c>
      <c r="TJF20" s="210"/>
      <c r="TJG20" s="210"/>
      <c r="TJH20" s="210"/>
      <c r="TJI20" s="210" t="s">
        <v>25</v>
      </c>
      <c r="TJJ20" s="210"/>
      <c r="TJK20" s="210"/>
      <c r="TJL20" s="210"/>
      <c r="TJM20" s="210" t="s">
        <v>25</v>
      </c>
      <c r="TJN20" s="210"/>
      <c r="TJO20" s="210"/>
      <c r="TJP20" s="210"/>
      <c r="TJQ20" s="210" t="s">
        <v>25</v>
      </c>
      <c r="TJR20" s="210"/>
      <c r="TJS20" s="210"/>
      <c r="TJT20" s="210"/>
      <c r="TJU20" s="210" t="s">
        <v>25</v>
      </c>
      <c r="TJV20" s="210"/>
      <c r="TJW20" s="210"/>
      <c r="TJX20" s="210"/>
      <c r="TJY20" s="210" t="s">
        <v>25</v>
      </c>
      <c r="TJZ20" s="210"/>
      <c r="TKA20" s="210"/>
      <c r="TKB20" s="210"/>
      <c r="TKC20" s="210" t="s">
        <v>25</v>
      </c>
      <c r="TKD20" s="210"/>
      <c r="TKE20" s="210"/>
      <c r="TKF20" s="210"/>
      <c r="TKG20" s="210" t="s">
        <v>25</v>
      </c>
      <c r="TKH20" s="210"/>
      <c r="TKI20" s="210"/>
      <c r="TKJ20" s="210"/>
      <c r="TKK20" s="210" t="s">
        <v>25</v>
      </c>
      <c r="TKL20" s="210"/>
      <c r="TKM20" s="210"/>
      <c r="TKN20" s="210"/>
      <c r="TKO20" s="210" t="s">
        <v>25</v>
      </c>
      <c r="TKP20" s="210"/>
      <c r="TKQ20" s="210"/>
      <c r="TKR20" s="210"/>
      <c r="TKS20" s="210" t="s">
        <v>25</v>
      </c>
      <c r="TKT20" s="210"/>
      <c r="TKU20" s="210"/>
      <c r="TKV20" s="210"/>
      <c r="TKW20" s="210" t="s">
        <v>25</v>
      </c>
      <c r="TKX20" s="210"/>
      <c r="TKY20" s="210"/>
      <c r="TKZ20" s="210"/>
      <c r="TLA20" s="210" t="s">
        <v>25</v>
      </c>
      <c r="TLB20" s="210"/>
      <c r="TLC20" s="210"/>
      <c r="TLD20" s="210"/>
      <c r="TLE20" s="210" t="s">
        <v>25</v>
      </c>
      <c r="TLF20" s="210"/>
      <c r="TLG20" s="210"/>
      <c r="TLH20" s="210"/>
      <c r="TLI20" s="210" t="s">
        <v>25</v>
      </c>
      <c r="TLJ20" s="210"/>
      <c r="TLK20" s="210"/>
      <c r="TLL20" s="210"/>
      <c r="TLM20" s="210" t="s">
        <v>25</v>
      </c>
      <c r="TLN20" s="210"/>
      <c r="TLO20" s="210"/>
      <c r="TLP20" s="210"/>
      <c r="TLQ20" s="210" t="s">
        <v>25</v>
      </c>
      <c r="TLR20" s="210"/>
      <c r="TLS20" s="210"/>
      <c r="TLT20" s="210"/>
      <c r="TLU20" s="210" t="s">
        <v>25</v>
      </c>
      <c r="TLV20" s="210"/>
      <c r="TLW20" s="210"/>
      <c r="TLX20" s="210"/>
      <c r="TLY20" s="210" t="s">
        <v>25</v>
      </c>
      <c r="TLZ20" s="210"/>
      <c r="TMA20" s="210"/>
      <c r="TMB20" s="210"/>
      <c r="TMC20" s="210" t="s">
        <v>25</v>
      </c>
      <c r="TMD20" s="210"/>
      <c r="TME20" s="210"/>
      <c r="TMF20" s="210"/>
      <c r="TMG20" s="210" t="s">
        <v>25</v>
      </c>
      <c r="TMH20" s="210"/>
      <c r="TMI20" s="210"/>
      <c r="TMJ20" s="210"/>
      <c r="TMK20" s="210" t="s">
        <v>25</v>
      </c>
      <c r="TML20" s="210"/>
      <c r="TMM20" s="210"/>
      <c r="TMN20" s="210"/>
      <c r="TMO20" s="210" t="s">
        <v>25</v>
      </c>
      <c r="TMP20" s="210"/>
      <c r="TMQ20" s="210"/>
      <c r="TMR20" s="210"/>
      <c r="TMS20" s="210" t="s">
        <v>25</v>
      </c>
      <c r="TMT20" s="210"/>
      <c r="TMU20" s="210"/>
      <c r="TMV20" s="210"/>
      <c r="TMW20" s="210" t="s">
        <v>25</v>
      </c>
      <c r="TMX20" s="210"/>
      <c r="TMY20" s="210"/>
      <c r="TMZ20" s="210"/>
      <c r="TNA20" s="210" t="s">
        <v>25</v>
      </c>
      <c r="TNB20" s="210"/>
      <c r="TNC20" s="210"/>
      <c r="TND20" s="210"/>
      <c r="TNE20" s="210" t="s">
        <v>25</v>
      </c>
      <c r="TNF20" s="210"/>
      <c r="TNG20" s="210"/>
      <c r="TNH20" s="210"/>
      <c r="TNI20" s="210" t="s">
        <v>25</v>
      </c>
      <c r="TNJ20" s="210"/>
      <c r="TNK20" s="210"/>
      <c r="TNL20" s="210"/>
      <c r="TNM20" s="210" t="s">
        <v>25</v>
      </c>
      <c r="TNN20" s="210"/>
      <c r="TNO20" s="210"/>
      <c r="TNP20" s="210"/>
      <c r="TNQ20" s="210" t="s">
        <v>25</v>
      </c>
      <c r="TNR20" s="210"/>
      <c r="TNS20" s="210"/>
      <c r="TNT20" s="210"/>
      <c r="TNU20" s="210" t="s">
        <v>25</v>
      </c>
      <c r="TNV20" s="210"/>
      <c r="TNW20" s="210"/>
      <c r="TNX20" s="210"/>
      <c r="TNY20" s="210" t="s">
        <v>25</v>
      </c>
      <c r="TNZ20" s="210"/>
      <c r="TOA20" s="210"/>
      <c r="TOB20" s="210"/>
      <c r="TOC20" s="210" t="s">
        <v>25</v>
      </c>
      <c r="TOD20" s="210"/>
      <c r="TOE20" s="210"/>
      <c r="TOF20" s="210"/>
      <c r="TOG20" s="210" t="s">
        <v>25</v>
      </c>
      <c r="TOH20" s="210"/>
      <c r="TOI20" s="210"/>
      <c r="TOJ20" s="210"/>
      <c r="TOK20" s="210" t="s">
        <v>25</v>
      </c>
      <c r="TOL20" s="210"/>
      <c r="TOM20" s="210"/>
      <c r="TON20" s="210"/>
      <c r="TOO20" s="210" t="s">
        <v>25</v>
      </c>
      <c r="TOP20" s="210"/>
      <c r="TOQ20" s="210"/>
      <c r="TOR20" s="210"/>
      <c r="TOS20" s="210" t="s">
        <v>25</v>
      </c>
      <c r="TOT20" s="210"/>
      <c r="TOU20" s="210"/>
      <c r="TOV20" s="210"/>
      <c r="TOW20" s="210" t="s">
        <v>25</v>
      </c>
      <c r="TOX20" s="210"/>
      <c r="TOY20" s="210"/>
      <c r="TOZ20" s="210"/>
      <c r="TPA20" s="210" t="s">
        <v>25</v>
      </c>
      <c r="TPB20" s="210"/>
      <c r="TPC20" s="210"/>
      <c r="TPD20" s="210"/>
      <c r="TPE20" s="210" t="s">
        <v>25</v>
      </c>
      <c r="TPF20" s="210"/>
      <c r="TPG20" s="210"/>
      <c r="TPH20" s="210"/>
      <c r="TPI20" s="210" t="s">
        <v>25</v>
      </c>
      <c r="TPJ20" s="210"/>
      <c r="TPK20" s="210"/>
      <c r="TPL20" s="210"/>
      <c r="TPM20" s="210" t="s">
        <v>25</v>
      </c>
      <c r="TPN20" s="210"/>
      <c r="TPO20" s="210"/>
      <c r="TPP20" s="210"/>
      <c r="TPQ20" s="210" t="s">
        <v>25</v>
      </c>
      <c r="TPR20" s="210"/>
      <c r="TPS20" s="210"/>
      <c r="TPT20" s="210"/>
      <c r="TPU20" s="210" t="s">
        <v>25</v>
      </c>
      <c r="TPV20" s="210"/>
      <c r="TPW20" s="210"/>
      <c r="TPX20" s="210"/>
      <c r="TPY20" s="210" t="s">
        <v>25</v>
      </c>
      <c r="TPZ20" s="210"/>
      <c r="TQA20" s="210"/>
      <c r="TQB20" s="210"/>
      <c r="TQC20" s="210" t="s">
        <v>25</v>
      </c>
      <c r="TQD20" s="210"/>
      <c r="TQE20" s="210"/>
      <c r="TQF20" s="210"/>
      <c r="TQG20" s="210" t="s">
        <v>25</v>
      </c>
      <c r="TQH20" s="210"/>
      <c r="TQI20" s="210"/>
      <c r="TQJ20" s="210"/>
      <c r="TQK20" s="210" t="s">
        <v>25</v>
      </c>
      <c r="TQL20" s="210"/>
      <c r="TQM20" s="210"/>
      <c r="TQN20" s="210"/>
      <c r="TQO20" s="210" t="s">
        <v>25</v>
      </c>
      <c r="TQP20" s="210"/>
      <c r="TQQ20" s="210"/>
      <c r="TQR20" s="210"/>
      <c r="TQS20" s="210" t="s">
        <v>25</v>
      </c>
      <c r="TQT20" s="210"/>
      <c r="TQU20" s="210"/>
      <c r="TQV20" s="210"/>
      <c r="TQW20" s="210" t="s">
        <v>25</v>
      </c>
      <c r="TQX20" s="210"/>
      <c r="TQY20" s="210"/>
      <c r="TQZ20" s="210"/>
      <c r="TRA20" s="210" t="s">
        <v>25</v>
      </c>
      <c r="TRB20" s="210"/>
      <c r="TRC20" s="210"/>
      <c r="TRD20" s="210"/>
      <c r="TRE20" s="210" t="s">
        <v>25</v>
      </c>
      <c r="TRF20" s="210"/>
      <c r="TRG20" s="210"/>
      <c r="TRH20" s="210"/>
      <c r="TRI20" s="210" t="s">
        <v>25</v>
      </c>
      <c r="TRJ20" s="210"/>
      <c r="TRK20" s="210"/>
      <c r="TRL20" s="210"/>
      <c r="TRM20" s="210" t="s">
        <v>25</v>
      </c>
      <c r="TRN20" s="210"/>
      <c r="TRO20" s="210"/>
      <c r="TRP20" s="210"/>
      <c r="TRQ20" s="210" t="s">
        <v>25</v>
      </c>
      <c r="TRR20" s="210"/>
      <c r="TRS20" s="210"/>
      <c r="TRT20" s="210"/>
      <c r="TRU20" s="210" t="s">
        <v>25</v>
      </c>
      <c r="TRV20" s="210"/>
      <c r="TRW20" s="210"/>
      <c r="TRX20" s="210"/>
      <c r="TRY20" s="210" t="s">
        <v>25</v>
      </c>
      <c r="TRZ20" s="210"/>
      <c r="TSA20" s="210"/>
      <c r="TSB20" s="210"/>
      <c r="TSC20" s="210" t="s">
        <v>25</v>
      </c>
      <c r="TSD20" s="210"/>
      <c r="TSE20" s="210"/>
      <c r="TSF20" s="210"/>
      <c r="TSG20" s="210" t="s">
        <v>25</v>
      </c>
      <c r="TSH20" s="210"/>
      <c r="TSI20" s="210"/>
      <c r="TSJ20" s="210"/>
      <c r="TSK20" s="210" t="s">
        <v>25</v>
      </c>
      <c r="TSL20" s="210"/>
      <c r="TSM20" s="210"/>
      <c r="TSN20" s="210"/>
      <c r="TSO20" s="210" t="s">
        <v>25</v>
      </c>
      <c r="TSP20" s="210"/>
      <c r="TSQ20" s="210"/>
      <c r="TSR20" s="210"/>
      <c r="TSS20" s="210" t="s">
        <v>25</v>
      </c>
      <c r="TST20" s="210"/>
      <c r="TSU20" s="210"/>
      <c r="TSV20" s="210"/>
      <c r="TSW20" s="210" t="s">
        <v>25</v>
      </c>
      <c r="TSX20" s="210"/>
      <c r="TSY20" s="210"/>
      <c r="TSZ20" s="210"/>
      <c r="TTA20" s="210" t="s">
        <v>25</v>
      </c>
      <c r="TTB20" s="210"/>
      <c r="TTC20" s="210"/>
      <c r="TTD20" s="210"/>
      <c r="TTE20" s="210" t="s">
        <v>25</v>
      </c>
      <c r="TTF20" s="210"/>
      <c r="TTG20" s="210"/>
      <c r="TTH20" s="210"/>
      <c r="TTI20" s="210" t="s">
        <v>25</v>
      </c>
      <c r="TTJ20" s="210"/>
      <c r="TTK20" s="210"/>
      <c r="TTL20" s="210"/>
      <c r="TTM20" s="210" t="s">
        <v>25</v>
      </c>
      <c r="TTN20" s="210"/>
      <c r="TTO20" s="210"/>
      <c r="TTP20" s="210"/>
      <c r="TTQ20" s="210" t="s">
        <v>25</v>
      </c>
      <c r="TTR20" s="210"/>
      <c r="TTS20" s="210"/>
      <c r="TTT20" s="210"/>
      <c r="TTU20" s="210" t="s">
        <v>25</v>
      </c>
      <c r="TTV20" s="210"/>
      <c r="TTW20" s="210"/>
      <c r="TTX20" s="210"/>
      <c r="TTY20" s="210" t="s">
        <v>25</v>
      </c>
      <c r="TTZ20" s="210"/>
      <c r="TUA20" s="210"/>
      <c r="TUB20" s="210"/>
      <c r="TUC20" s="210" t="s">
        <v>25</v>
      </c>
      <c r="TUD20" s="210"/>
      <c r="TUE20" s="210"/>
      <c r="TUF20" s="210"/>
      <c r="TUG20" s="210" t="s">
        <v>25</v>
      </c>
      <c r="TUH20" s="210"/>
      <c r="TUI20" s="210"/>
      <c r="TUJ20" s="210"/>
      <c r="TUK20" s="210" t="s">
        <v>25</v>
      </c>
      <c r="TUL20" s="210"/>
      <c r="TUM20" s="210"/>
      <c r="TUN20" s="210"/>
      <c r="TUO20" s="210" t="s">
        <v>25</v>
      </c>
      <c r="TUP20" s="210"/>
      <c r="TUQ20" s="210"/>
      <c r="TUR20" s="210"/>
      <c r="TUS20" s="210" t="s">
        <v>25</v>
      </c>
      <c r="TUT20" s="210"/>
      <c r="TUU20" s="210"/>
      <c r="TUV20" s="210"/>
      <c r="TUW20" s="210" t="s">
        <v>25</v>
      </c>
      <c r="TUX20" s="210"/>
      <c r="TUY20" s="210"/>
      <c r="TUZ20" s="210"/>
      <c r="TVA20" s="210" t="s">
        <v>25</v>
      </c>
      <c r="TVB20" s="210"/>
      <c r="TVC20" s="210"/>
      <c r="TVD20" s="210"/>
      <c r="TVE20" s="210" t="s">
        <v>25</v>
      </c>
      <c r="TVF20" s="210"/>
      <c r="TVG20" s="210"/>
      <c r="TVH20" s="210"/>
      <c r="TVI20" s="210" t="s">
        <v>25</v>
      </c>
      <c r="TVJ20" s="210"/>
      <c r="TVK20" s="210"/>
      <c r="TVL20" s="210"/>
      <c r="TVM20" s="210" t="s">
        <v>25</v>
      </c>
      <c r="TVN20" s="210"/>
      <c r="TVO20" s="210"/>
      <c r="TVP20" s="210"/>
      <c r="TVQ20" s="210" t="s">
        <v>25</v>
      </c>
      <c r="TVR20" s="210"/>
      <c r="TVS20" s="210"/>
      <c r="TVT20" s="210"/>
      <c r="TVU20" s="210" t="s">
        <v>25</v>
      </c>
      <c r="TVV20" s="210"/>
      <c r="TVW20" s="210"/>
      <c r="TVX20" s="210"/>
      <c r="TVY20" s="210" t="s">
        <v>25</v>
      </c>
      <c r="TVZ20" s="210"/>
      <c r="TWA20" s="210"/>
      <c r="TWB20" s="210"/>
      <c r="TWC20" s="210" t="s">
        <v>25</v>
      </c>
      <c r="TWD20" s="210"/>
      <c r="TWE20" s="210"/>
      <c r="TWF20" s="210"/>
      <c r="TWG20" s="210" t="s">
        <v>25</v>
      </c>
      <c r="TWH20" s="210"/>
      <c r="TWI20" s="210"/>
      <c r="TWJ20" s="210"/>
      <c r="TWK20" s="210" t="s">
        <v>25</v>
      </c>
      <c r="TWL20" s="210"/>
      <c r="TWM20" s="210"/>
      <c r="TWN20" s="210"/>
      <c r="TWO20" s="210" t="s">
        <v>25</v>
      </c>
      <c r="TWP20" s="210"/>
      <c r="TWQ20" s="210"/>
      <c r="TWR20" s="210"/>
      <c r="TWS20" s="210" t="s">
        <v>25</v>
      </c>
      <c r="TWT20" s="210"/>
      <c r="TWU20" s="210"/>
      <c r="TWV20" s="210"/>
      <c r="TWW20" s="210" t="s">
        <v>25</v>
      </c>
      <c r="TWX20" s="210"/>
      <c r="TWY20" s="210"/>
      <c r="TWZ20" s="210"/>
      <c r="TXA20" s="210" t="s">
        <v>25</v>
      </c>
      <c r="TXB20" s="210"/>
      <c r="TXC20" s="210"/>
      <c r="TXD20" s="210"/>
      <c r="TXE20" s="210" t="s">
        <v>25</v>
      </c>
      <c r="TXF20" s="210"/>
      <c r="TXG20" s="210"/>
      <c r="TXH20" s="210"/>
      <c r="TXI20" s="210" t="s">
        <v>25</v>
      </c>
      <c r="TXJ20" s="210"/>
      <c r="TXK20" s="210"/>
      <c r="TXL20" s="210"/>
      <c r="TXM20" s="210" t="s">
        <v>25</v>
      </c>
      <c r="TXN20" s="210"/>
      <c r="TXO20" s="210"/>
      <c r="TXP20" s="210"/>
      <c r="TXQ20" s="210" t="s">
        <v>25</v>
      </c>
      <c r="TXR20" s="210"/>
      <c r="TXS20" s="210"/>
      <c r="TXT20" s="210"/>
      <c r="TXU20" s="210" t="s">
        <v>25</v>
      </c>
      <c r="TXV20" s="210"/>
      <c r="TXW20" s="210"/>
      <c r="TXX20" s="210"/>
      <c r="TXY20" s="210" t="s">
        <v>25</v>
      </c>
      <c r="TXZ20" s="210"/>
      <c r="TYA20" s="210"/>
      <c r="TYB20" s="210"/>
      <c r="TYC20" s="210" t="s">
        <v>25</v>
      </c>
      <c r="TYD20" s="210"/>
      <c r="TYE20" s="210"/>
      <c r="TYF20" s="210"/>
      <c r="TYG20" s="210" t="s">
        <v>25</v>
      </c>
      <c r="TYH20" s="210"/>
      <c r="TYI20" s="210"/>
      <c r="TYJ20" s="210"/>
      <c r="TYK20" s="210" t="s">
        <v>25</v>
      </c>
      <c r="TYL20" s="210"/>
      <c r="TYM20" s="210"/>
      <c r="TYN20" s="210"/>
      <c r="TYO20" s="210" t="s">
        <v>25</v>
      </c>
      <c r="TYP20" s="210"/>
      <c r="TYQ20" s="210"/>
      <c r="TYR20" s="210"/>
      <c r="TYS20" s="210" t="s">
        <v>25</v>
      </c>
      <c r="TYT20" s="210"/>
      <c r="TYU20" s="210"/>
      <c r="TYV20" s="210"/>
      <c r="TYW20" s="210" t="s">
        <v>25</v>
      </c>
      <c r="TYX20" s="210"/>
      <c r="TYY20" s="210"/>
      <c r="TYZ20" s="210"/>
      <c r="TZA20" s="210" t="s">
        <v>25</v>
      </c>
      <c r="TZB20" s="210"/>
      <c r="TZC20" s="210"/>
      <c r="TZD20" s="210"/>
      <c r="TZE20" s="210" t="s">
        <v>25</v>
      </c>
      <c r="TZF20" s="210"/>
      <c r="TZG20" s="210"/>
      <c r="TZH20" s="210"/>
      <c r="TZI20" s="210" t="s">
        <v>25</v>
      </c>
      <c r="TZJ20" s="210"/>
      <c r="TZK20" s="210"/>
      <c r="TZL20" s="210"/>
      <c r="TZM20" s="210" t="s">
        <v>25</v>
      </c>
      <c r="TZN20" s="210"/>
      <c r="TZO20" s="210"/>
      <c r="TZP20" s="210"/>
      <c r="TZQ20" s="210" t="s">
        <v>25</v>
      </c>
      <c r="TZR20" s="210"/>
      <c r="TZS20" s="210"/>
      <c r="TZT20" s="210"/>
      <c r="TZU20" s="210" t="s">
        <v>25</v>
      </c>
      <c r="TZV20" s="210"/>
      <c r="TZW20" s="210"/>
      <c r="TZX20" s="210"/>
      <c r="TZY20" s="210" t="s">
        <v>25</v>
      </c>
      <c r="TZZ20" s="210"/>
      <c r="UAA20" s="210"/>
      <c r="UAB20" s="210"/>
      <c r="UAC20" s="210" t="s">
        <v>25</v>
      </c>
      <c r="UAD20" s="210"/>
      <c r="UAE20" s="210"/>
      <c r="UAF20" s="210"/>
      <c r="UAG20" s="210" t="s">
        <v>25</v>
      </c>
      <c r="UAH20" s="210"/>
      <c r="UAI20" s="210"/>
      <c r="UAJ20" s="210"/>
      <c r="UAK20" s="210" t="s">
        <v>25</v>
      </c>
      <c r="UAL20" s="210"/>
      <c r="UAM20" s="210"/>
      <c r="UAN20" s="210"/>
      <c r="UAO20" s="210" t="s">
        <v>25</v>
      </c>
      <c r="UAP20" s="210"/>
      <c r="UAQ20" s="210"/>
      <c r="UAR20" s="210"/>
      <c r="UAS20" s="210" t="s">
        <v>25</v>
      </c>
      <c r="UAT20" s="210"/>
      <c r="UAU20" s="210"/>
      <c r="UAV20" s="210"/>
      <c r="UAW20" s="210" t="s">
        <v>25</v>
      </c>
      <c r="UAX20" s="210"/>
      <c r="UAY20" s="210"/>
      <c r="UAZ20" s="210"/>
      <c r="UBA20" s="210" t="s">
        <v>25</v>
      </c>
      <c r="UBB20" s="210"/>
      <c r="UBC20" s="210"/>
      <c r="UBD20" s="210"/>
      <c r="UBE20" s="210" t="s">
        <v>25</v>
      </c>
      <c r="UBF20" s="210"/>
      <c r="UBG20" s="210"/>
      <c r="UBH20" s="210"/>
      <c r="UBI20" s="210" t="s">
        <v>25</v>
      </c>
      <c r="UBJ20" s="210"/>
      <c r="UBK20" s="210"/>
      <c r="UBL20" s="210"/>
      <c r="UBM20" s="210" t="s">
        <v>25</v>
      </c>
      <c r="UBN20" s="210"/>
      <c r="UBO20" s="210"/>
      <c r="UBP20" s="210"/>
      <c r="UBQ20" s="210" t="s">
        <v>25</v>
      </c>
      <c r="UBR20" s="210"/>
      <c r="UBS20" s="210"/>
      <c r="UBT20" s="210"/>
      <c r="UBU20" s="210" t="s">
        <v>25</v>
      </c>
      <c r="UBV20" s="210"/>
      <c r="UBW20" s="210"/>
      <c r="UBX20" s="210"/>
      <c r="UBY20" s="210" t="s">
        <v>25</v>
      </c>
      <c r="UBZ20" s="210"/>
      <c r="UCA20" s="210"/>
      <c r="UCB20" s="210"/>
      <c r="UCC20" s="210" t="s">
        <v>25</v>
      </c>
      <c r="UCD20" s="210"/>
      <c r="UCE20" s="210"/>
      <c r="UCF20" s="210"/>
      <c r="UCG20" s="210" t="s">
        <v>25</v>
      </c>
      <c r="UCH20" s="210"/>
      <c r="UCI20" s="210"/>
      <c r="UCJ20" s="210"/>
      <c r="UCK20" s="210" t="s">
        <v>25</v>
      </c>
      <c r="UCL20" s="210"/>
      <c r="UCM20" s="210"/>
      <c r="UCN20" s="210"/>
      <c r="UCO20" s="210" t="s">
        <v>25</v>
      </c>
      <c r="UCP20" s="210"/>
      <c r="UCQ20" s="210"/>
      <c r="UCR20" s="210"/>
      <c r="UCS20" s="210" t="s">
        <v>25</v>
      </c>
      <c r="UCT20" s="210"/>
      <c r="UCU20" s="210"/>
      <c r="UCV20" s="210"/>
      <c r="UCW20" s="210" t="s">
        <v>25</v>
      </c>
      <c r="UCX20" s="210"/>
      <c r="UCY20" s="210"/>
      <c r="UCZ20" s="210"/>
      <c r="UDA20" s="210" t="s">
        <v>25</v>
      </c>
      <c r="UDB20" s="210"/>
      <c r="UDC20" s="210"/>
      <c r="UDD20" s="210"/>
      <c r="UDE20" s="210" t="s">
        <v>25</v>
      </c>
      <c r="UDF20" s="210"/>
      <c r="UDG20" s="210"/>
      <c r="UDH20" s="210"/>
      <c r="UDI20" s="210" t="s">
        <v>25</v>
      </c>
      <c r="UDJ20" s="210"/>
      <c r="UDK20" s="210"/>
      <c r="UDL20" s="210"/>
      <c r="UDM20" s="210" t="s">
        <v>25</v>
      </c>
      <c r="UDN20" s="210"/>
      <c r="UDO20" s="210"/>
      <c r="UDP20" s="210"/>
      <c r="UDQ20" s="210" t="s">
        <v>25</v>
      </c>
      <c r="UDR20" s="210"/>
      <c r="UDS20" s="210"/>
      <c r="UDT20" s="210"/>
      <c r="UDU20" s="210" t="s">
        <v>25</v>
      </c>
      <c r="UDV20" s="210"/>
      <c r="UDW20" s="210"/>
      <c r="UDX20" s="210"/>
      <c r="UDY20" s="210" t="s">
        <v>25</v>
      </c>
      <c r="UDZ20" s="210"/>
      <c r="UEA20" s="210"/>
      <c r="UEB20" s="210"/>
      <c r="UEC20" s="210" t="s">
        <v>25</v>
      </c>
      <c r="UED20" s="210"/>
      <c r="UEE20" s="210"/>
      <c r="UEF20" s="210"/>
      <c r="UEG20" s="210" t="s">
        <v>25</v>
      </c>
      <c r="UEH20" s="210"/>
      <c r="UEI20" s="210"/>
      <c r="UEJ20" s="210"/>
      <c r="UEK20" s="210" t="s">
        <v>25</v>
      </c>
      <c r="UEL20" s="210"/>
      <c r="UEM20" s="210"/>
      <c r="UEN20" s="210"/>
      <c r="UEO20" s="210" t="s">
        <v>25</v>
      </c>
      <c r="UEP20" s="210"/>
      <c r="UEQ20" s="210"/>
      <c r="UER20" s="210"/>
      <c r="UES20" s="210" t="s">
        <v>25</v>
      </c>
      <c r="UET20" s="210"/>
      <c r="UEU20" s="210"/>
      <c r="UEV20" s="210"/>
      <c r="UEW20" s="210" t="s">
        <v>25</v>
      </c>
      <c r="UEX20" s="210"/>
      <c r="UEY20" s="210"/>
      <c r="UEZ20" s="210"/>
      <c r="UFA20" s="210" t="s">
        <v>25</v>
      </c>
      <c r="UFB20" s="210"/>
      <c r="UFC20" s="210"/>
      <c r="UFD20" s="210"/>
      <c r="UFE20" s="210" t="s">
        <v>25</v>
      </c>
      <c r="UFF20" s="210"/>
      <c r="UFG20" s="210"/>
      <c r="UFH20" s="210"/>
      <c r="UFI20" s="210" t="s">
        <v>25</v>
      </c>
      <c r="UFJ20" s="210"/>
      <c r="UFK20" s="210"/>
      <c r="UFL20" s="210"/>
      <c r="UFM20" s="210" t="s">
        <v>25</v>
      </c>
      <c r="UFN20" s="210"/>
      <c r="UFO20" s="210"/>
      <c r="UFP20" s="210"/>
      <c r="UFQ20" s="210" t="s">
        <v>25</v>
      </c>
      <c r="UFR20" s="210"/>
      <c r="UFS20" s="210"/>
      <c r="UFT20" s="210"/>
      <c r="UFU20" s="210" t="s">
        <v>25</v>
      </c>
      <c r="UFV20" s="210"/>
      <c r="UFW20" s="210"/>
      <c r="UFX20" s="210"/>
      <c r="UFY20" s="210" t="s">
        <v>25</v>
      </c>
      <c r="UFZ20" s="210"/>
      <c r="UGA20" s="210"/>
      <c r="UGB20" s="210"/>
      <c r="UGC20" s="210" t="s">
        <v>25</v>
      </c>
      <c r="UGD20" s="210"/>
      <c r="UGE20" s="210"/>
      <c r="UGF20" s="210"/>
      <c r="UGG20" s="210" t="s">
        <v>25</v>
      </c>
      <c r="UGH20" s="210"/>
      <c r="UGI20" s="210"/>
      <c r="UGJ20" s="210"/>
      <c r="UGK20" s="210" t="s">
        <v>25</v>
      </c>
      <c r="UGL20" s="210"/>
      <c r="UGM20" s="210"/>
      <c r="UGN20" s="210"/>
      <c r="UGO20" s="210" t="s">
        <v>25</v>
      </c>
      <c r="UGP20" s="210"/>
      <c r="UGQ20" s="210"/>
      <c r="UGR20" s="210"/>
      <c r="UGS20" s="210" t="s">
        <v>25</v>
      </c>
      <c r="UGT20" s="210"/>
      <c r="UGU20" s="210"/>
      <c r="UGV20" s="210"/>
      <c r="UGW20" s="210" t="s">
        <v>25</v>
      </c>
      <c r="UGX20" s="210"/>
      <c r="UGY20" s="210"/>
      <c r="UGZ20" s="210"/>
      <c r="UHA20" s="210" t="s">
        <v>25</v>
      </c>
      <c r="UHB20" s="210"/>
      <c r="UHC20" s="210"/>
      <c r="UHD20" s="210"/>
      <c r="UHE20" s="210" t="s">
        <v>25</v>
      </c>
      <c r="UHF20" s="210"/>
      <c r="UHG20" s="210"/>
      <c r="UHH20" s="210"/>
      <c r="UHI20" s="210" t="s">
        <v>25</v>
      </c>
      <c r="UHJ20" s="210"/>
      <c r="UHK20" s="210"/>
      <c r="UHL20" s="210"/>
      <c r="UHM20" s="210" t="s">
        <v>25</v>
      </c>
      <c r="UHN20" s="210"/>
      <c r="UHO20" s="210"/>
      <c r="UHP20" s="210"/>
      <c r="UHQ20" s="210" t="s">
        <v>25</v>
      </c>
      <c r="UHR20" s="210"/>
      <c r="UHS20" s="210"/>
      <c r="UHT20" s="210"/>
      <c r="UHU20" s="210" t="s">
        <v>25</v>
      </c>
      <c r="UHV20" s="210"/>
      <c r="UHW20" s="210"/>
      <c r="UHX20" s="210"/>
      <c r="UHY20" s="210" t="s">
        <v>25</v>
      </c>
      <c r="UHZ20" s="210"/>
      <c r="UIA20" s="210"/>
      <c r="UIB20" s="210"/>
      <c r="UIC20" s="210" t="s">
        <v>25</v>
      </c>
      <c r="UID20" s="210"/>
      <c r="UIE20" s="210"/>
      <c r="UIF20" s="210"/>
      <c r="UIG20" s="210" t="s">
        <v>25</v>
      </c>
      <c r="UIH20" s="210"/>
      <c r="UII20" s="210"/>
      <c r="UIJ20" s="210"/>
      <c r="UIK20" s="210" t="s">
        <v>25</v>
      </c>
      <c r="UIL20" s="210"/>
      <c r="UIM20" s="210"/>
      <c r="UIN20" s="210"/>
      <c r="UIO20" s="210" t="s">
        <v>25</v>
      </c>
      <c r="UIP20" s="210"/>
      <c r="UIQ20" s="210"/>
      <c r="UIR20" s="210"/>
      <c r="UIS20" s="210" t="s">
        <v>25</v>
      </c>
      <c r="UIT20" s="210"/>
      <c r="UIU20" s="210"/>
      <c r="UIV20" s="210"/>
      <c r="UIW20" s="210" t="s">
        <v>25</v>
      </c>
      <c r="UIX20" s="210"/>
      <c r="UIY20" s="210"/>
      <c r="UIZ20" s="210"/>
      <c r="UJA20" s="210" t="s">
        <v>25</v>
      </c>
      <c r="UJB20" s="210"/>
      <c r="UJC20" s="210"/>
      <c r="UJD20" s="210"/>
      <c r="UJE20" s="210" t="s">
        <v>25</v>
      </c>
      <c r="UJF20" s="210"/>
      <c r="UJG20" s="210"/>
      <c r="UJH20" s="210"/>
      <c r="UJI20" s="210" t="s">
        <v>25</v>
      </c>
      <c r="UJJ20" s="210"/>
      <c r="UJK20" s="210"/>
      <c r="UJL20" s="210"/>
      <c r="UJM20" s="210" t="s">
        <v>25</v>
      </c>
      <c r="UJN20" s="210"/>
      <c r="UJO20" s="210"/>
      <c r="UJP20" s="210"/>
      <c r="UJQ20" s="210" t="s">
        <v>25</v>
      </c>
      <c r="UJR20" s="210"/>
      <c r="UJS20" s="210"/>
      <c r="UJT20" s="210"/>
      <c r="UJU20" s="210" t="s">
        <v>25</v>
      </c>
      <c r="UJV20" s="210"/>
      <c r="UJW20" s="210"/>
      <c r="UJX20" s="210"/>
      <c r="UJY20" s="210" t="s">
        <v>25</v>
      </c>
      <c r="UJZ20" s="210"/>
      <c r="UKA20" s="210"/>
      <c r="UKB20" s="210"/>
      <c r="UKC20" s="210" t="s">
        <v>25</v>
      </c>
      <c r="UKD20" s="210"/>
      <c r="UKE20" s="210"/>
      <c r="UKF20" s="210"/>
      <c r="UKG20" s="210" t="s">
        <v>25</v>
      </c>
      <c r="UKH20" s="210"/>
      <c r="UKI20" s="210"/>
      <c r="UKJ20" s="210"/>
      <c r="UKK20" s="210" t="s">
        <v>25</v>
      </c>
      <c r="UKL20" s="210"/>
      <c r="UKM20" s="210"/>
      <c r="UKN20" s="210"/>
      <c r="UKO20" s="210" t="s">
        <v>25</v>
      </c>
      <c r="UKP20" s="210"/>
      <c r="UKQ20" s="210"/>
      <c r="UKR20" s="210"/>
      <c r="UKS20" s="210" t="s">
        <v>25</v>
      </c>
      <c r="UKT20" s="210"/>
      <c r="UKU20" s="210"/>
      <c r="UKV20" s="210"/>
      <c r="UKW20" s="210" t="s">
        <v>25</v>
      </c>
      <c r="UKX20" s="210"/>
      <c r="UKY20" s="210"/>
      <c r="UKZ20" s="210"/>
      <c r="ULA20" s="210" t="s">
        <v>25</v>
      </c>
      <c r="ULB20" s="210"/>
      <c r="ULC20" s="210"/>
      <c r="ULD20" s="210"/>
      <c r="ULE20" s="210" t="s">
        <v>25</v>
      </c>
      <c r="ULF20" s="210"/>
      <c r="ULG20" s="210"/>
      <c r="ULH20" s="210"/>
      <c r="ULI20" s="210" t="s">
        <v>25</v>
      </c>
      <c r="ULJ20" s="210"/>
      <c r="ULK20" s="210"/>
      <c r="ULL20" s="210"/>
      <c r="ULM20" s="210" t="s">
        <v>25</v>
      </c>
      <c r="ULN20" s="210"/>
      <c r="ULO20" s="210"/>
      <c r="ULP20" s="210"/>
      <c r="ULQ20" s="210" t="s">
        <v>25</v>
      </c>
      <c r="ULR20" s="210"/>
      <c r="ULS20" s="210"/>
      <c r="ULT20" s="210"/>
      <c r="ULU20" s="210" t="s">
        <v>25</v>
      </c>
      <c r="ULV20" s="210"/>
      <c r="ULW20" s="210"/>
      <c r="ULX20" s="210"/>
      <c r="ULY20" s="210" t="s">
        <v>25</v>
      </c>
      <c r="ULZ20" s="210"/>
      <c r="UMA20" s="210"/>
      <c r="UMB20" s="210"/>
      <c r="UMC20" s="210" t="s">
        <v>25</v>
      </c>
      <c r="UMD20" s="210"/>
      <c r="UME20" s="210"/>
      <c r="UMF20" s="210"/>
      <c r="UMG20" s="210" t="s">
        <v>25</v>
      </c>
      <c r="UMH20" s="210"/>
      <c r="UMI20" s="210"/>
      <c r="UMJ20" s="210"/>
      <c r="UMK20" s="210" t="s">
        <v>25</v>
      </c>
      <c r="UML20" s="210"/>
      <c r="UMM20" s="210"/>
      <c r="UMN20" s="210"/>
      <c r="UMO20" s="210" t="s">
        <v>25</v>
      </c>
      <c r="UMP20" s="210"/>
      <c r="UMQ20" s="210"/>
      <c r="UMR20" s="210"/>
      <c r="UMS20" s="210" t="s">
        <v>25</v>
      </c>
      <c r="UMT20" s="210"/>
      <c r="UMU20" s="210"/>
      <c r="UMV20" s="210"/>
      <c r="UMW20" s="210" t="s">
        <v>25</v>
      </c>
      <c r="UMX20" s="210"/>
      <c r="UMY20" s="210"/>
      <c r="UMZ20" s="210"/>
      <c r="UNA20" s="210" t="s">
        <v>25</v>
      </c>
      <c r="UNB20" s="210"/>
      <c r="UNC20" s="210"/>
      <c r="UND20" s="210"/>
      <c r="UNE20" s="210" t="s">
        <v>25</v>
      </c>
      <c r="UNF20" s="210"/>
      <c r="UNG20" s="210"/>
      <c r="UNH20" s="210"/>
      <c r="UNI20" s="210" t="s">
        <v>25</v>
      </c>
      <c r="UNJ20" s="210"/>
      <c r="UNK20" s="210"/>
      <c r="UNL20" s="210"/>
      <c r="UNM20" s="210" t="s">
        <v>25</v>
      </c>
      <c r="UNN20" s="210"/>
      <c r="UNO20" s="210"/>
      <c r="UNP20" s="210"/>
      <c r="UNQ20" s="210" t="s">
        <v>25</v>
      </c>
      <c r="UNR20" s="210"/>
      <c r="UNS20" s="210"/>
      <c r="UNT20" s="210"/>
      <c r="UNU20" s="210" t="s">
        <v>25</v>
      </c>
      <c r="UNV20" s="210"/>
      <c r="UNW20" s="210"/>
      <c r="UNX20" s="210"/>
      <c r="UNY20" s="210" t="s">
        <v>25</v>
      </c>
      <c r="UNZ20" s="210"/>
      <c r="UOA20" s="210"/>
      <c r="UOB20" s="210"/>
      <c r="UOC20" s="210" t="s">
        <v>25</v>
      </c>
      <c r="UOD20" s="210"/>
      <c r="UOE20" s="210"/>
      <c r="UOF20" s="210"/>
      <c r="UOG20" s="210" t="s">
        <v>25</v>
      </c>
      <c r="UOH20" s="210"/>
      <c r="UOI20" s="210"/>
      <c r="UOJ20" s="210"/>
      <c r="UOK20" s="210" t="s">
        <v>25</v>
      </c>
      <c r="UOL20" s="210"/>
      <c r="UOM20" s="210"/>
      <c r="UON20" s="210"/>
      <c r="UOO20" s="210" t="s">
        <v>25</v>
      </c>
      <c r="UOP20" s="210"/>
      <c r="UOQ20" s="210"/>
      <c r="UOR20" s="210"/>
      <c r="UOS20" s="210" t="s">
        <v>25</v>
      </c>
      <c r="UOT20" s="210"/>
      <c r="UOU20" s="210"/>
      <c r="UOV20" s="210"/>
      <c r="UOW20" s="210" t="s">
        <v>25</v>
      </c>
      <c r="UOX20" s="210"/>
      <c r="UOY20" s="210"/>
      <c r="UOZ20" s="210"/>
      <c r="UPA20" s="210" t="s">
        <v>25</v>
      </c>
      <c r="UPB20" s="210"/>
      <c r="UPC20" s="210"/>
      <c r="UPD20" s="210"/>
      <c r="UPE20" s="210" t="s">
        <v>25</v>
      </c>
      <c r="UPF20" s="210"/>
      <c r="UPG20" s="210"/>
      <c r="UPH20" s="210"/>
      <c r="UPI20" s="210" t="s">
        <v>25</v>
      </c>
      <c r="UPJ20" s="210"/>
      <c r="UPK20" s="210"/>
      <c r="UPL20" s="210"/>
      <c r="UPM20" s="210" t="s">
        <v>25</v>
      </c>
      <c r="UPN20" s="210"/>
      <c r="UPO20" s="210"/>
      <c r="UPP20" s="210"/>
      <c r="UPQ20" s="210" t="s">
        <v>25</v>
      </c>
      <c r="UPR20" s="210"/>
      <c r="UPS20" s="210"/>
      <c r="UPT20" s="210"/>
      <c r="UPU20" s="210" t="s">
        <v>25</v>
      </c>
      <c r="UPV20" s="210"/>
      <c r="UPW20" s="210"/>
      <c r="UPX20" s="210"/>
      <c r="UPY20" s="210" t="s">
        <v>25</v>
      </c>
      <c r="UPZ20" s="210"/>
      <c r="UQA20" s="210"/>
      <c r="UQB20" s="210"/>
      <c r="UQC20" s="210" t="s">
        <v>25</v>
      </c>
      <c r="UQD20" s="210"/>
      <c r="UQE20" s="210"/>
      <c r="UQF20" s="210"/>
      <c r="UQG20" s="210" t="s">
        <v>25</v>
      </c>
      <c r="UQH20" s="210"/>
      <c r="UQI20" s="210"/>
      <c r="UQJ20" s="210"/>
      <c r="UQK20" s="210" t="s">
        <v>25</v>
      </c>
      <c r="UQL20" s="210"/>
      <c r="UQM20" s="210"/>
      <c r="UQN20" s="210"/>
      <c r="UQO20" s="210" t="s">
        <v>25</v>
      </c>
      <c r="UQP20" s="210"/>
      <c r="UQQ20" s="210"/>
      <c r="UQR20" s="210"/>
      <c r="UQS20" s="210" t="s">
        <v>25</v>
      </c>
      <c r="UQT20" s="210"/>
      <c r="UQU20" s="210"/>
      <c r="UQV20" s="210"/>
      <c r="UQW20" s="210" t="s">
        <v>25</v>
      </c>
      <c r="UQX20" s="210"/>
      <c r="UQY20" s="210"/>
      <c r="UQZ20" s="210"/>
      <c r="URA20" s="210" t="s">
        <v>25</v>
      </c>
      <c r="URB20" s="210"/>
      <c r="URC20" s="210"/>
      <c r="URD20" s="210"/>
      <c r="URE20" s="210" t="s">
        <v>25</v>
      </c>
      <c r="URF20" s="210"/>
      <c r="URG20" s="210"/>
      <c r="URH20" s="210"/>
      <c r="URI20" s="210" t="s">
        <v>25</v>
      </c>
      <c r="URJ20" s="210"/>
      <c r="URK20" s="210"/>
      <c r="URL20" s="210"/>
      <c r="URM20" s="210" t="s">
        <v>25</v>
      </c>
      <c r="URN20" s="210"/>
      <c r="URO20" s="210"/>
      <c r="URP20" s="210"/>
      <c r="URQ20" s="210" t="s">
        <v>25</v>
      </c>
      <c r="URR20" s="210"/>
      <c r="URS20" s="210"/>
      <c r="URT20" s="210"/>
      <c r="URU20" s="210" t="s">
        <v>25</v>
      </c>
      <c r="URV20" s="210"/>
      <c r="URW20" s="210"/>
      <c r="URX20" s="210"/>
      <c r="URY20" s="210" t="s">
        <v>25</v>
      </c>
      <c r="URZ20" s="210"/>
      <c r="USA20" s="210"/>
      <c r="USB20" s="210"/>
      <c r="USC20" s="210" t="s">
        <v>25</v>
      </c>
      <c r="USD20" s="210"/>
      <c r="USE20" s="210"/>
      <c r="USF20" s="210"/>
      <c r="USG20" s="210" t="s">
        <v>25</v>
      </c>
      <c r="USH20" s="210"/>
      <c r="USI20" s="210"/>
      <c r="USJ20" s="210"/>
      <c r="USK20" s="210" t="s">
        <v>25</v>
      </c>
      <c r="USL20" s="210"/>
      <c r="USM20" s="210"/>
      <c r="USN20" s="210"/>
      <c r="USO20" s="210" t="s">
        <v>25</v>
      </c>
      <c r="USP20" s="210"/>
      <c r="USQ20" s="210"/>
      <c r="USR20" s="210"/>
      <c r="USS20" s="210" t="s">
        <v>25</v>
      </c>
      <c r="UST20" s="210"/>
      <c r="USU20" s="210"/>
      <c r="USV20" s="210"/>
      <c r="USW20" s="210" t="s">
        <v>25</v>
      </c>
      <c r="USX20" s="210"/>
      <c r="USY20" s="210"/>
      <c r="USZ20" s="210"/>
      <c r="UTA20" s="210" t="s">
        <v>25</v>
      </c>
      <c r="UTB20" s="210"/>
      <c r="UTC20" s="210"/>
      <c r="UTD20" s="210"/>
      <c r="UTE20" s="210" t="s">
        <v>25</v>
      </c>
      <c r="UTF20" s="210"/>
      <c r="UTG20" s="210"/>
      <c r="UTH20" s="210"/>
      <c r="UTI20" s="210" t="s">
        <v>25</v>
      </c>
      <c r="UTJ20" s="210"/>
      <c r="UTK20" s="210"/>
      <c r="UTL20" s="210"/>
      <c r="UTM20" s="210" t="s">
        <v>25</v>
      </c>
      <c r="UTN20" s="210"/>
      <c r="UTO20" s="210"/>
      <c r="UTP20" s="210"/>
      <c r="UTQ20" s="210" t="s">
        <v>25</v>
      </c>
      <c r="UTR20" s="210"/>
      <c r="UTS20" s="210"/>
      <c r="UTT20" s="210"/>
      <c r="UTU20" s="210" t="s">
        <v>25</v>
      </c>
      <c r="UTV20" s="210"/>
      <c r="UTW20" s="210"/>
      <c r="UTX20" s="210"/>
      <c r="UTY20" s="210" t="s">
        <v>25</v>
      </c>
      <c r="UTZ20" s="210"/>
      <c r="UUA20" s="210"/>
      <c r="UUB20" s="210"/>
      <c r="UUC20" s="210" t="s">
        <v>25</v>
      </c>
      <c r="UUD20" s="210"/>
      <c r="UUE20" s="210"/>
      <c r="UUF20" s="210"/>
      <c r="UUG20" s="210" t="s">
        <v>25</v>
      </c>
      <c r="UUH20" s="210"/>
      <c r="UUI20" s="210"/>
      <c r="UUJ20" s="210"/>
      <c r="UUK20" s="210" t="s">
        <v>25</v>
      </c>
      <c r="UUL20" s="210"/>
      <c r="UUM20" s="210"/>
      <c r="UUN20" s="210"/>
      <c r="UUO20" s="210" t="s">
        <v>25</v>
      </c>
      <c r="UUP20" s="210"/>
      <c r="UUQ20" s="210"/>
      <c r="UUR20" s="210"/>
      <c r="UUS20" s="210" t="s">
        <v>25</v>
      </c>
      <c r="UUT20" s="210"/>
      <c r="UUU20" s="210"/>
      <c r="UUV20" s="210"/>
      <c r="UUW20" s="210" t="s">
        <v>25</v>
      </c>
      <c r="UUX20" s="210"/>
      <c r="UUY20" s="210"/>
      <c r="UUZ20" s="210"/>
      <c r="UVA20" s="210" t="s">
        <v>25</v>
      </c>
      <c r="UVB20" s="210"/>
      <c r="UVC20" s="210"/>
      <c r="UVD20" s="210"/>
      <c r="UVE20" s="210" t="s">
        <v>25</v>
      </c>
      <c r="UVF20" s="210"/>
      <c r="UVG20" s="210"/>
      <c r="UVH20" s="210"/>
      <c r="UVI20" s="210" t="s">
        <v>25</v>
      </c>
      <c r="UVJ20" s="210"/>
      <c r="UVK20" s="210"/>
      <c r="UVL20" s="210"/>
      <c r="UVM20" s="210" t="s">
        <v>25</v>
      </c>
      <c r="UVN20" s="210"/>
      <c r="UVO20" s="210"/>
      <c r="UVP20" s="210"/>
      <c r="UVQ20" s="210" t="s">
        <v>25</v>
      </c>
      <c r="UVR20" s="210"/>
      <c r="UVS20" s="210"/>
      <c r="UVT20" s="210"/>
      <c r="UVU20" s="210" t="s">
        <v>25</v>
      </c>
      <c r="UVV20" s="210"/>
      <c r="UVW20" s="210"/>
      <c r="UVX20" s="210"/>
      <c r="UVY20" s="210" t="s">
        <v>25</v>
      </c>
      <c r="UVZ20" s="210"/>
      <c r="UWA20" s="210"/>
      <c r="UWB20" s="210"/>
      <c r="UWC20" s="210" t="s">
        <v>25</v>
      </c>
      <c r="UWD20" s="210"/>
      <c r="UWE20" s="210"/>
      <c r="UWF20" s="210"/>
      <c r="UWG20" s="210" t="s">
        <v>25</v>
      </c>
      <c r="UWH20" s="210"/>
      <c r="UWI20" s="210"/>
      <c r="UWJ20" s="210"/>
      <c r="UWK20" s="210" t="s">
        <v>25</v>
      </c>
      <c r="UWL20" s="210"/>
      <c r="UWM20" s="210"/>
      <c r="UWN20" s="210"/>
      <c r="UWO20" s="210" t="s">
        <v>25</v>
      </c>
      <c r="UWP20" s="210"/>
      <c r="UWQ20" s="210"/>
      <c r="UWR20" s="210"/>
      <c r="UWS20" s="210" t="s">
        <v>25</v>
      </c>
      <c r="UWT20" s="210"/>
      <c r="UWU20" s="210"/>
      <c r="UWV20" s="210"/>
      <c r="UWW20" s="210" t="s">
        <v>25</v>
      </c>
      <c r="UWX20" s="210"/>
      <c r="UWY20" s="210"/>
      <c r="UWZ20" s="210"/>
      <c r="UXA20" s="210" t="s">
        <v>25</v>
      </c>
      <c r="UXB20" s="210"/>
      <c r="UXC20" s="210"/>
      <c r="UXD20" s="210"/>
      <c r="UXE20" s="210" t="s">
        <v>25</v>
      </c>
      <c r="UXF20" s="210"/>
      <c r="UXG20" s="210"/>
      <c r="UXH20" s="210"/>
      <c r="UXI20" s="210" t="s">
        <v>25</v>
      </c>
      <c r="UXJ20" s="210"/>
      <c r="UXK20" s="210"/>
      <c r="UXL20" s="210"/>
      <c r="UXM20" s="210" t="s">
        <v>25</v>
      </c>
      <c r="UXN20" s="210"/>
      <c r="UXO20" s="210"/>
      <c r="UXP20" s="210"/>
      <c r="UXQ20" s="210" t="s">
        <v>25</v>
      </c>
      <c r="UXR20" s="210"/>
      <c r="UXS20" s="210"/>
      <c r="UXT20" s="210"/>
      <c r="UXU20" s="210" t="s">
        <v>25</v>
      </c>
      <c r="UXV20" s="210"/>
      <c r="UXW20" s="210"/>
      <c r="UXX20" s="210"/>
      <c r="UXY20" s="210" t="s">
        <v>25</v>
      </c>
      <c r="UXZ20" s="210"/>
      <c r="UYA20" s="210"/>
      <c r="UYB20" s="210"/>
      <c r="UYC20" s="210" t="s">
        <v>25</v>
      </c>
      <c r="UYD20" s="210"/>
      <c r="UYE20" s="210"/>
      <c r="UYF20" s="210"/>
      <c r="UYG20" s="210" t="s">
        <v>25</v>
      </c>
      <c r="UYH20" s="210"/>
      <c r="UYI20" s="210"/>
      <c r="UYJ20" s="210"/>
      <c r="UYK20" s="210" t="s">
        <v>25</v>
      </c>
      <c r="UYL20" s="210"/>
      <c r="UYM20" s="210"/>
      <c r="UYN20" s="210"/>
      <c r="UYO20" s="210" t="s">
        <v>25</v>
      </c>
      <c r="UYP20" s="210"/>
      <c r="UYQ20" s="210"/>
      <c r="UYR20" s="210"/>
      <c r="UYS20" s="210" t="s">
        <v>25</v>
      </c>
      <c r="UYT20" s="210"/>
      <c r="UYU20" s="210"/>
      <c r="UYV20" s="210"/>
      <c r="UYW20" s="210" t="s">
        <v>25</v>
      </c>
      <c r="UYX20" s="210"/>
      <c r="UYY20" s="210"/>
      <c r="UYZ20" s="210"/>
      <c r="UZA20" s="210" t="s">
        <v>25</v>
      </c>
      <c r="UZB20" s="210"/>
      <c r="UZC20" s="210"/>
      <c r="UZD20" s="210"/>
      <c r="UZE20" s="210" t="s">
        <v>25</v>
      </c>
      <c r="UZF20" s="210"/>
      <c r="UZG20" s="210"/>
      <c r="UZH20" s="210"/>
      <c r="UZI20" s="210" t="s">
        <v>25</v>
      </c>
      <c r="UZJ20" s="210"/>
      <c r="UZK20" s="210"/>
      <c r="UZL20" s="210"/>
      <c r="UZM20" s="210" t="s">
        <v>25</v>
      </c>
      <c r="UZN20" s="210"/>
      <c r="UZO20" s="210"/>
      <c r="UZP20" s="210"/>
      <c r="UZQ20" s="210" t="s">
        <v>25</v>
      </c>
      <c r="UZR20" s="210"/>
      <c r="UZS20" s="210"/>
      <c r="UZT20" s="210"/>
      <c r="UZU20" s="210" t="s">
        <v>25</v>
      </c>
      <c r="UZV20" s="210"/>
      <c r="UZW20" s="210"/>
      <c r="UZX20" s="210"/>
      <c r="UZY20" s="210" t="s">
        <v>25</v>
      </c>
      <c r="UZZ20" s="210"/>
      <c r="VAA20" s="210"/>
      <c r="VAB20" s="210"/>
      <c r="VAC20" s="210" t="s">
        <v>25</v>
      </c>
      <c r="VAD20" s="210"/>
      <c r="VAE20" s="210"/>
      <c r="VAF20" s="210"/>
      <c r="VAG20" s="210" t="s">
        <v>25</v>
      </c>
      <c r="VAH20" s="210"/>
      <c r="VAI20" s="210"/>
      <c r="VAJ20" s="210"/>
      <c r="VAK20" s="210" t="s">
        <v>25</v>
      </c>
      <c r="VAL20" s="210"/>
      <c r="VAM20" s="210"/>
      <c r="VAN20" s="210"/>
      <c r="VAO20" s="210" t="s">
        <v>25</v>
      </c>
      <c r="VAP20" s="210"/>
      <c r="VAQ20" s="210"/>
      <c r="VAR20" s="210"/>
      <c r="VAS20" s="210" t="s">
        <v>25</v>
      </c>
      <c r="VAT20" s="210"/>
      <c r="VAU20" s="210"/>
      <c r="VAV20" s="210"/>
      <c r="VAW20" s="210" t="s">
        <v>25</v>
      </c>
      <c r="VAX20" s="210"/>
      <c r="VAY20" s="210"/>
      <c r="VAZ20" s="210"/>
      <c r="VBA20" s="210" t="s">
        <v>25</v>
      </c>
      <c r="VBB20" s="210"/>
      <c r="VBC20" s="210"/>
      <c r="VBD20" s="210"/>
      <c r="VBE20" s="210" t="s">
        <v>25</v>
      </c>
      <c r="VBF20" s="210"/>
      <c r="VBG20" s="210"/>
      <c r="VBH20" s="210"/>
      <c r="VBI20" s="210" t="s">
        <v>25</v>
      </c>
      <c r="VBJ20" s="210"/>
      <c r="VBK20" s="210"/>
      <c r="VBL20" s="210"/>
      <c r="VBM20" s="210" t="s">
        <v>25</v>
      </c>
      <c r="VBN20" s="210"/>
      <c r="VBO20" s="210"/>
      <c r="VBP20" s="210"/>
      <c r="VBQ20" s="210" t="s">
        <v>25</v>
      </c>
      <c r="VBR20" s="210"/>
      <c r="VBS20" s="210"/>
      <c r="VBT20" s="210"/>
      <c r="VBU20" s="210" t="s">
        <v>25</v>
      </c>
      <c r="VBV20" s="210"/>
      <c r="VBW20" s="210"/>
      <c r="VBX20" s="210"/>
      <c r="VBY20" s="210" t="s">
        <v>25</v>
      </c>
      <c r="VBZ20" s="210"/>
      <c r="VCA20" s="210"/>
      <c r="VCB20" s="210"/>
      <c r="VCC20" s="210" t="s">
        <v>25</v>
      </c>
      <c r="VCD20" s="210"/>
      <c r="VCE20" s="210"/>
      <c r="VCF20" s="210"/>
      <c r="VCG20" s="210" t="s">
        <v>25</v>
      </c>
      <c r="VCH20" s="210"/>
      <c r="VCI20" s="210"/>
      <c r="VCJ20" s="210"/>
      <c r="VCK20" s="210" t="s">
        <v>25</v>
      </c>
      <c r="VCL20" s="210"/>
      <c r="VCM20" s="210"/>
      <c r="VCN20" s="210"/>
      <c r="VCO20" s="210" t="s">
        <v>25</v>
      </c>
      <c r="VCP20" s="210"/>
      <c r="VCQ20" s="210"/>
      <c r="VCR20" s="210"/>
      <c r="VCS20" s="210" t="s">
        <v>25</v>
      </c>
      <c r="VCT20" s="210"/>
      <c r="VCU20" s="210"/>
      <c r="VCV20" s="210"/>
      <c r="VCW20" s="210" t="s">
        <v>25</v>
      </c>
      <c r="VCX20" s="210"/>
      <c r="VCY20" s="210"/>
      <c r="VCZ20" s="210"/>
      <c r="VDA20" s="210" t="s">
        <v>25</v>
      </c>
      <c r="VDB20" s="210"/>
      <c r="VDC20" s="210"/>
      <c r="VDD20" s="210"/>
      <c r="VDE20" s="210" t="s">
        <v>25</v>
      </c>
      <c r="VDF20" s="210"/>
      <c r="VDG20" s="210"/>
      <c r="VDH20" s="210"/>
      <c r="VDI20" s="210" t="s">
        <v>25</v>
      </c>
      <c r="VDJ20" s="210"/>
      <c r="VDK20" s="210"/>
      <c r="VDL20" s="210"/>
      <c r="VDM20" s="210" t="s">
        <v>25</v>
      </c>
      <c r="VDN20" s="210"/>
      <c r="VDO20" s="210"/>
      <c r="VDP20" s="210"/>
      <c r="VDQ20" s="210" t="s">
        <v>25</v>
      </c>
      <c r="VDR20" s="210"/>
      <c r="VDS20" s="210"/>
      <c r="VDT20" s="210"/>
      <c r="VDU20" s="210" t="s">
        <v>25</v>
      </c>
      <c r="VDV20" s="210"/>
      <c r="VDW20" s="210"/>
      <c r="VDX20" s="210"/>
      <c r="VDY20" s="210" t="s">
        <v>25</v>
      </c>
      <c r="VDZ20" s="210"/>
      <c r="VEA20" s="210"/>
      <c r="VEB20" s="210"/>
      <c r="VEC20" s="210" t="s">
        <v>25</v>
      </c>
      <c r="VED20" s="210"/>
      <c r="VEE20" s="210"/>
      <c r="VEF20" s="210"/>
      <c r="VEG20" s="210" t="s">
        <v>25</v>
      </c>
      <c r="VEH20" s="210"/>
      <c r="VEI20" s="210"/>
      <c r="VEJ20" s="210"/>
      <c r="VEK20" s="210" t="s">
        <v>25</v>
      </c>
      <c r="VEL20" s="210"/>
      <c r="VEM20" s="210"/>
      <c r="VEN20" s="210"/>
      <c r="VEO20" s="210" t="s">
        <v>25</v>
      </c>
      <c r="VEP20" s="210"/>
      <c r="VEQ20" s="210"/>
      <c r="VER20" s="210"/>
      <c r="VES20" s="210" t="s">
        <v>25</v>
      </c>
      <c r="VET20" s="210"/>
      <c r="VEU20" s="210"/>
      <c r="VEV20" s="210"/>
      <c r="VEW20" s="210" t="s">
        <v>25</v>
      </c>
      <c r="VEX20" s="210"/>
      <c r="VEY20" s="210"/>
      <c r="VEZ20" s="210"/>
      <c r="VFA20" s="210" t="s">
        <v>25</v>
      </c>
      <c r="VFB20" s="210"/>
      <c r="VFC20" s="210"/>
      <c r="VFD20" s="210"/>
      <c r="VFE20" s="210" t="s">
        <v>25</v>
      </c>
      <c r="VFF20" s="210"/>
      <c r="VFG20" s="210"/>
      <c r="VFH20" s="210"/>
      <c r="VFI20" s="210" t="s">
        <v>25</v>
      </c>
      <c r="VFJ20" s="210"/>
      <c r="VFK20" s="210"/>
      <c r="VFL20" s="210"/>
      <c r="VFM20" s="210" t="s">
        <v>25</v>
      </c>
      <c r="VFN20" s="210"/>
      <c r="VFO20" s="210"/>
      <c r="VFP20" s="210"/>
      <c r="VFQ20" s="210" t="s">
        <v>25</v>
      </c>
      <c r="VFR20" s="210"/>
      <c r="VFS20" s="210"/>
      <c r="VFT20" s="210"/>
      <c r="VFU20" s="210" t="s">
        <v>25</v>
      </c>
      <c r="VFV20" s="210"/>
      <c r="VFW20" s="210"/>
      <c r="VFX20" s="210"/>
      <c r="VFY20" s="210" t="s">
        <v>25</v>
      </c>
      <c r="VFZ20" s="210"/>
      <c r="VGA20" s="210"/>
      <c r="VGB20" s="210"/>
      <c r="VGC20" s="210" t="s">
        <v>25</v>
      </c>
      <c r="VGD20" s="210"/>
      <c r="VGE20" s="210"/>
      <c r="VGF20" s="210"/>
      <c r="VGG20" s="210" t="s">
        <v>25</v>
      </c>
      <c r="VGH20" s="210"/>
      <c r="VGI20" s="210"/>
      <c r="VGJ20" s="210"/>
      <c r="VGK20" s="210" t="s">
        <v>25</v>
      </c>
      <c r="VGL20" s="210"/>
      <c r="VGM20" s="210"/>
      <c r="VGN20" s="210"/>
      <c r="VGO20" s="210" t="s">
        <v>25</v>
      </c>
      <c r="VGP20" s="210"/>
      <c r="VGQ20" s="210"/>
      <c r="VGR20" s="210"/>
      <c r="VGS20" s="210" t="s">
        <v>25</v>
      </c>
      <c r="VGT20" s="210"/>
      <c r="VGU20" s="210"/>
      <c r="VGV20" s="210"/>
      <c r="VGW20" s="210" t="s">
        <v>25</v>
      </c>
      <c r="VGX20" s="210"/>
      <c r="VGY20" s="210"/>
      <c r="VGZ20" s="210"/>
      <c r="VHA20" s="210" t="s">
        <v>25</v>
      </c>
      <c r="VHB20" s="210"/>
      <c r="VHC20" s="210"/>
      <c r="VHD20" s="210"/>
      <c r="VHE20" s="210" t="s">
        <v>25</v>
      </c>
      <c r="VHF20" s="210"/>
      <c r="VHG20" s="210"/>
      <c r="VHH20" s="210"/>
      <c r="VHI20" s="210" t="s">
        <v>25</v>
      </c>
      <c r="VHJ20" s="210"/>
      <c r="VHK20" s="210"/>
      <c r="VHL20" s="210"/>
      <c r="VHM20" s="210" t="s">
        <v>25</v>
      </c>
      <c r="VHN20" s="210"/>
      <c r="VHO20" s="210"/>
      <c r="VHP20" s="210"/>
      <c r="VHQ20" s="210" t="s">
        <v>25</v>
      </c>
      <c r="VHR20" s="210"/>
      <c r="VHS20" s="210"/>
      <c r="VHT20" s="210"/>
      <c r="VHU20" s="210" t="s">
        <v>25</v>
      </c>
      <c r="VHV20" s="210"/>
      <c r="VHW20" s="210"/>
      <c r="VHX20" s="210"/>
      <c r="VHY20" s="210" t="s">
        <v>25</v>
      </c>
      <c r="VHZ20" s="210"/>
      <c r="VIA20" s="210"/>
      <c r="VIB20" s="210"/>
      <c r="VIC20" s="210" t="s">
        <v>25</v>
      </c>
      <c r="VID20" s="210"/>
      <c r="VIE20" s="210"/>
      <c r="VIF20" s="210"/>
      <c r="VIG20" s="210" t="s">
        <v>25</v>
      </c>
      <c r="VIH20" s="210"/>
      <c r="VII20" s="210"/>
      <c r="VIJ20" s="210"/>
      <c r="VIK20" s="210" t="s">
        <v>25</v>
      </c>
      <c r="VIL20" s="210"/>
      <c r="VIM20" s="210"/>
      <c r="VIN20" s="210"/>
      <c r="VIO20" s="210" t="s">
        <v>25</v>
      </c>
      <c r="VIP20" s="210"/>
      <c r="VIQ20" s="210"/>
      <c r="VIR20" s="210"/>
      <c r="VIS20" s="210" t="s">
        <v>25</v>
      </c>
      <c r="VIT20" s="210"/>
      <c r="VIU20" s="210"/>
      <c r="VIV20" s="210"/>
      <c r="VIW20" s="210" t="s">
        <v>25</v>
      </c>
      <c r="VIX20" s="210"/>
      <c r="VIY20" s="210"/>
      <c r="VIZ20" s="210"/>
      <c r="VJA20" s="210" t="s">
        <v>25</v>
      </c>
      <c r="VJB20" s="210"/>
      <c r="VJC20" s="210"/>
      <c r="VJD20" s="210"/>
      <c r="VJE20" s="210" t="s">
        <v>25</v>
      </c>
      <c r="VJF20" s="210"/>
      <c r="VJG20" s="210"/>
      <c r="VJH20" s="210"/>
      <c r="VJI20" s="210" t="s">
        <v>25</v>
      </c>
      <c r="VJJ20" s="210"/>
      <c r="VJK20" s="210"/>
      <c r="VJL20" s="210"/>
      <c r="VJM20" s="210" t="s">
        <v>25</v>
      </c>
      <c r="VJN20" s="210"/>
      <c r="VJO20" s="210"/>
      <c r="VJP20" s="210"/>
      <c r="VJQ20" s="210" t="s">
        <v>25</v>
      </c>
      <c r="VJR20" s="210"/>
      <c r="VJS20" s="210"/>
      <c r="VJT20" s="210"/>
      <c r="VJU20" s="210" t="s">
        <v>25</v>
      </c>
      <c r="VJV20" s="210"/>
      <c r="VJW20" s="210"/>
      <c r="VJX20" s="210"/>
      <c r="VJY20" s="210" t="s">
        <v>25</v>
      </c>
      <c r="VJZ20" s="210"/>
      <c r="VKA20" s="210"/>
      <c r="VKB20" s="210"/>
      <c r="VKC20" s="210" t="s">
        <v>25</v>
      </c>
      <c r="VKD20" s="210"/>
      <c r="VKE20" s="210"/>
      <c r="VKF20" s="210"/>
      <c r="VKG20" s="210" t="s">
        <v>25</v>
      </c>
      <c r="VKH20" s="210"/>
      <c r="VKI20" s="210"/>
      <c r="VKJ20" s="210"/>
      <c r="VKK20" s="210" t="s">
        <v>25</v>
      </c>
      <c r="VKL20" s="210"/>
      <c r="VKM20" s="210"/>
      <c r="VKN20" s="210"/>
      <c r="VKO20" s="210" t="s">
        <v>25</v>
      </c>
      <c r="VKP20" s="210"/>
      <c r="VKQ20" s="210"/>
      <c r="VKR20" s="210"/>
      <c r="VKS20" s="210" t="s">
        <v>25</v>
      </c>
      <c r="VKT20" s="210"/>
      <c r="VKU20" s="210"/>
      <c r="VKV20" s="210"/>
      <c r="VKW20" s="210" t="s">
        <v>25</v>
      </c>
      <c r="VKX20" s="210"/>
      <c r="VKY20" s="210"/>
      <c r="VKZ20" s="210"/>
      <c r="VLA20" s="210" t="s">
        <v>25</v>
      </c>
      <c r="VLB20" s="210"/>
      <c r="VLC20" s="210"/>
      <c r="VLD20" s="210"/>
      <c r="VLE20" s="210" t="s">
        <v>25</v>
      </c>
      <c r="VLF20" s="210"/>
      <c r="VLG20" s="210"/>
      <c r="VLH20" s="210"/>
      <c r="VLI20" s="210" t="s">
        <v>25</v>
      </c>
      <c r="VLJ20" s="210"/>
      <c r="VLK20" s="210"/>
      <c r="VLL20" s="210"/>
      <c r="VLM20" s="210" t="s">
        <v>25</v>
      </c>
      <c r="VLN20" s="210"/>
      <c r="VLO20" s="210"/>
      <c r="VLP20" s="210"/>
      <c r="VLQ20" s="210" t="s">
        <v>25</v>
      </c>
      <c r="VLR20" s="210"/>
      <c r="VLS20" s="210"/>
      <c r="VLT20" s="210"/>
      <c r="VLU20" s="210" t="s">
        <v>25</v>
      </c>
      <c r="VLV20" s="210"/>
      <c r="VLW20" s="210"/>
      <c r="VLX20" s="210"/>
      <c r="VLY20" s="210" t="s">
        <v>25</v>
      </c>
      <c r="VLZ20" s="210"/>
      <c r="VMA20" s="210"/>
      <c r="VMB20" s="210"/>
      <c r="VMC20" s="210" t="s">
        <v>25</v>
      </c>
      <c r="VMD20" s="210"/>
      <c r="VME20" s="210"/>
      <c r="VMF20" s="210"/>
      <c r="VMG20" s="210" t="s">
        <v>25</v>
      </c>
      <c r="VMH20" s="210"/>
      <c r="VMI20" s="210"/>
      <c r="VMJ20" s="210"/>
      <c r="VMK20" s="210" t="s">
        <v>25</v>
      </c>
      <c r="VML20" s="210"/>
      <c r="VMM20" s="210"/>
      <c r="VMN20" s="210"/>
      <c r="VMO20" s="210" t="s">
        <v>25</v>
      </c>
      <c r="VMP20" s="210"/>
      <c r="VMQ20" s="210"/>
      <c r="VMR20" s="210"/>
      <c r="VMS20" s="210" t="s">
        <v>25</v>
      </c>
      <c r="VMT20" s="210"/>
      <c r="VMU20" s="210"/>
      <c r="VMV20" s="210"/>
      <c r="VMW20" s="210" t="s">
        <v>25</v>
      </c>
      <c r="VMX20" s="210"/>
      <c r="VMY20" s="210"/>
      <c r="VMZ20" s="210"/>
      <c r="VNA20" s="210" t="s">
        <v>25</v>
      </c>
      <c r="VNB20" s="210"/>
      <c r="VNC20" s="210"/>
      <c r="VND20" s="210"/>
      <c r="VNE20" s="210" t="s">
        <v>25</v>
      </c>
      <c r="VNF20" s="210"/>
      <c r="VNG20" s="210"/>
      <c r="VNH20" s="210"/>
      <c r="VNI20" s="210" t="s">
        <v>25</v>
      </c>
      <c r="VNJ20" s="210"/>
      <c r="VNK20" s="210"/>
      <c r="VNL20" s="210"/>
      <c r="VNM20" s="210" t="s">
        <v>25</v>
      </c>
      <c r="VNN20" s="210"/>
      <c r="VNO20" s="210"/>
      <c r="VNP20" s="210"/>
      <c r="VNQ20" s="210" t="s">
        <v>25</v>
      </c>
      <c r="VNR20" s="210"/>
      <c r="VNS20" s="210"/>
      <c r="VNT20" s="210"/>
      <c r="VNU20" s="210" t="s">
        <v>25</v>
      </c>
      <c r="VNV20" s="210"/>
      <c r="VNW20" s="210"/>
      <c r="VNX20" s="210"/>
      <c r="VNY20" s="210" t="s">
        <v>25</v>
      </c>
      <c r="VNZ20" s="210"/>
      <c r="VOA20" s="210"/>
      <c r="VOB20" s="210"/>
      <c r="VOC20" s="210" t="s">
        <v>25</v>
      </c>
      <c r="VOD20" s="210"/>
      <c r="VOE20" s="210"/>
      <c r="VOF20" s="210"/>
      <c r="VOG20" s="210" t="s">
        <v>25</v>
      </c>
      <c r="VOH20" s="210"/>
      <c r="VOI20" s="210"/>
      <c r="VOJ20" s="210"/>
      <c r="VOK20" s="210" t="s">
        <v>25</v>
      </c>
      <c r="VOL20" s="210"/>
      <c r="VOM20" s="210"/>
      <c r="VON20" s="210"/>
      <c r="VOO20" s="210" t="s">
        <v>25</v>
      </c>
      <c r="VOP20" s="210"/>
      <c r="VOQ20" s="210"/>
      <c r="VOR20" s="210"/>
      <c r="VOS20" s="210" t="s">
        <v>25</v>
      </c>
      <c r="VOT20" s="210"/>
      <c r="VOU20" s="210"/>
      <c r="VOV20" s="210"/>
      <c r="VOW20" s="210" t="s">
        <v>25</v>
      </c>
      <c r="VOX20" s="210"/>
      <c r="VOY20" s="210"/>
      <c r="VOZ20" s="210"/>
      <c r="VPA20" s="210" t="s">
        <v>25</v>
      </c>
      <c r="VPB20" s="210"/>
      <c r="VPC20" s="210"/>
      <c r="VPD20" s="210"/>
      <c r="VPE20" s="210" t="s">
        <v>25</v>
      </c>
      <c r="VPF20" s="210"/>
      <c r="VPG20" s="210"/>
      <c r="VPH20" s="210"/>
      <c r="VPI20" s="210" t="s">
        <v>25</v>
      </c>
      <c r="VPJ20" s="210"/>
      <c r="VPK20" s="210"/>
      <c r="VPL20" s="210"/>
      <c r="VPM20" s="210" t="s">
        <v>25</v>
      </c>
      <c r="VPN20" s="210"/>
      <c r="VPO20" s="210"/>
      <c r="VPP20" s="210"/>
      <c r="VPQ20" s="210" t="s">
        <v>25</v>
      </c>
      <c r="VPR20" s="210"/>
      <c r="VPS20" s="210"/>
      <c r="VPT20" s="210"/>
      <c r="VPU20" s="210" t="s">
        <v>25</v>
      </c>
      <c r="VPV20" s="210"/>
      <c r="VPW20" s="210"/>
      <c r="VPX20" s="210"/>
      <c r="VPY20" s="210" t="s">
        <v>25</v>
      </c>
      <c r="VPZ20" s="210"/>
      <c r="VQA20" s="210"/>
      <c r="VQB20" s="210"/>
      <c r="VQC20" s="210" t="s">
        <v>25</v>
      </c>
      <c r="VQD20" s="210"/>
      <c r="VQE20" s="210"/>
      <c r="VQF20" s="210"/>
      <c r="VQG20" s="210" t="s">
        <v>25</v>
      </c>
      <c r="VQH20" s="210"/>
      <c r="VQI20" s="210"/>
      <c r="VQJ20" s="210"/>
      <c r="VQK20" s="210" t="s">
        <v>25</v>
      </c>
      <c r="VQL20" s="210"/>
      <c r="VQM20" s="210"/>
      <c r="VQN20" s="210"/>
      <c r="VQO20" s="210" t="s">
        <v>25</v>
      </c>
      <c r="VQP20" s="210"/>
      <c r="VQQ20" s="210"/>
      <c r="VQR20" s="210"/>
      <c r="VQS20" s="210" t="s">
        <v>25</v>
      </c>
      <c r="VQT20" s="210"/>
      <c r="VQU20" s="210"/>
      <c r="VQV20" s="210"/>
      <c r="VQW20" s="210" t="s">
        <v>25</v>
      </c>
      <c r="VQX20" s="210"/>
      <c r="VQY20" s="210"/>
      <c r="VQZ20" s="210"/>
      <c r="VRA20" s="210" t="s">
        <v>25</v>
      </c>
      <c r="VRB20" s="210"/>
      <c r="VRC20" s="210"/>
      <c r="VRD20" s="210"/>
      <c r="VRE20" s="210" t="s">
        <v>25</v>
      </c>
      <c r="VRF20" s="210"/>
      <c r="VRG20" s="210"/>
      <c r="VRH20" s="210"/>
      <c r="VRI20" s="210" t="s">
        <v>25</v>
      </c>
      <c r="VRJ20" s="210"/>
      <c r="VRK20" s="210"/>
      <c r="VRL20" s="210"/>
      <c r="VRM20" s="210" t="s">
        <v>25</v>
      </c>
      <c r="VRN20" s="210"/>
      <c r="VRO20" s="210"/>
      <c r="VRP20" s="210"/>
      <c r="VRQ20" s="210" t="s">
        <v>25</v>
      </c>
      <c r="VRR20" s="210"/>
      <c r="VRS20" s="210"/>
      <c r="VRT20" s="210"/>
      <c r="VRU20" s="210" t="s">
        <v>25</v>
      </c>
      <c r="VRV20" s="210"/>
      <c r="VRW20" s="210"/>
      <c r="VRX20" s="210"/>
      <c r="VRY20" s="210" t="s">
        <v>25</v>
      </c>
      <c r="VRZ20" s="210"/>
      <c r="VSA20" s="210"/>
      <c r="VSB20" s="210"/>
      <c r="VSC20" s="210" t="s">
        <v>25</v>
      </c>
      <c r="VSD20" s="210"/>
      <c r="VSE20" s="210"/>
      <c r="VSF20" s="210"/>
      <c r="VSG20" s="210" t="s">
        <v>25</v>
      </c>
      <c r="VSH20" s="210"/>
      <c r="VSI20" s="210"/>
      <c r="VSJ20" s="210"/>
      <c r="VSK20" s="210" t="s">
        <v>25</v>
      </c>
      <c r="VSL20" s="210"/>
      <c r="VSM20" s="210"/>
      <c r="VSN20" s="210"/>
      <c r="VSO20" s="210" t="s">
        <v>25</v>
      </c>
      <c r="VSP20" s="210"/>
      <c r="VSQ20" s="210"/>
      <c r="VSR20" s="210"/>
      <c r="VSS20" s="210" t="s">
        <v>25</v>
      </c>
      <c r="VST20" s="210"/>
      <c r="VSU20" s="210"/>
      <c r="VSV20" s="210"/>
      <c r="VSW20" s="210" t="s">
        <v>25</v>
      </c>
      <c r="VSX20" s="210"/>
      <c r="VSY20" s="210"/>
      <c r="VSZ20" s="210"/>
      <c r="VTA20" s="210" t="s">
        <v>25</v>
      </c>
      <c r="VTB20" s="210"/>
      <c r="VTC20" s="210"/>
      <c r="VTD20" s="210"/>
      <c r="VTE20" s="210" t="s">
        <v>25</v>
      </c>
      <c r="VTF20" s="210"/>
      <c r="VTG20" s="210"/>
      <c r="VTH20" s="210"/>
      <c r="VTI20" s="210" t="s">
        <v>25</v>
      </c>
      <c r="VTJ20" s="210"/>
      <c r="VTK20" s="210"/>
      <c r="VTL20" s="210"/>
      <c r="VTM20" s="210" t="s">
        <v>25</v>
      </c>
      <c r="VTN20" s="210"/>
      <c r="VTO20" s="210"/>
      <c r="VTP20" s="210"/>
      <c r="VTQ20" s="210" t="s">
        <v>25</v>
      </c>
      <c r="VTR20" s="210"/>
      <c r="VTS20" s="210"/>
      <c r="VTT20" s="210"/>
      <c r="VTU20" s="210" t="s">
        <v>25</v>
      </c>
      <c r="VTV20" s="210"/>
      <c r="VTW20" s="210"/>
      <c r="VTX20" s="210"/>
      <c r="VTY20" s="210" t="s">
        <v>25</v>
      </c>
      <c r="VTZ20" s="210"/>
      <c r="VUA20" s="210"/>
      <c r="VUB20" s="210"/>
      <c r="VUC20" s="210" t="s">
        <v>25</v>
      </c>
      <c r="VUD20" s="210"/>
      <c r="VUE20" s="210"/>
      <c r="VUF20" s="210"/>
      <c r="VUG20" s="210" t="s">
        <v>25</v>
      </c>
      <c r="VUH20" s="210"/>
      <c r="VUI20" s="210"/>
      <c r="VUJ20" s="210"/>
      <c r="VUK20" s="210" t="s">
        <v>25</v>
      </c>
      <c r="VUL20" s="210"/>
      <c r="VUM20" s="210"/>
      <c r="VUN20" s="210"/>
      <c r="VUO20" s="210" t="s">
        <v>25</v>
      </c>
      <c r="VUP20" s="210"/>
      <c r="VUQ20" s="210"/>
      <c r="VUR20" s="210"/>
      <c r="VUS20" s="210" t="s">
        <v>25</v>
      </c>
      <c r="VUT20" s="210"/>
      <c r="VUU20" s="210"/>
      <c r="VUV20" s="210"/>
      <c r="VUW20" s="210" t="s">
        <v>25</v>
      </c>
      <c r="VUX20" s="210"/>
      <c r="VUY20" s="210"/>
      <c r="VUZ20" s="210"/>
      <c r="VVA20" s="210" t="s">
        <v>25</v>
      </c>
      <c r="VVB20" s="210"/>
      <c r="VVC20" s="210"/>
      <c r="VVD20" s="210"/>
      <c r="VVE20" s="210" t="s">
        <v>25</v>
      </c>
      <c r="VVF20" s="210"/>
      <c r="VVG20" s="210"/>
      <c r="VVH20" s="210"/>
      <c r="VVI20" s="210" t="s">
        <v>25</v>
      </c>
      <c r="VVJ20" s="210"/>
      <c r="VVK20" s="210"/>
      <c r="VVL20" s="210"/>
      <c r="VVM20" s="210" t="s">
        <v>25</v>
      </c>
      <c r="VVN20" s="210"/>
      <c r="VVO20" s="210"/>
      <c r="VVP20" s="210"/>
      <c r="VVQ20" s="210" t="s">
        <v>25</v>
      </c>
      <c r="VVR20" s="210"/>
      <c r="VVS20" s="210"/>
      <c r="VVT20" s="210"/>
      <c r="VVU20" s="210" t="s">
        <v>25</v>
      </c>
      <c r="VVV20" s="210"/>
      <c r="VVW20" s="210"/>
      <c r="VVX20" s="210"/>
      <c r="VVY20" s="210" t="s">
        <v>25</v>
      </c>
      <c r="VVZ20" s="210"/>
      <c r="VWA20" s="210"/>
      <c r="VWB20" s="210"/>
      <c r="VWC20" s="210" t="s">
        <v>25</v>
      </c>
      <c r="VWD20" s="210"/>
      <c r="VWE20" s="210"/>
      <c r="VWF20" s="210"/>
      <c r="VWG20" s="210" t="s">
        <v>25</v>
      </c>
      <c r="VWH20" s="210"/>
      <c r="VWI20" s="210"/>
      <c r="VWJ20" s="210"/>
      <c r="VWK20" s="210" t="s">
        <v>25</v>
      </c>
      <c r="VWL20" s="210"/>
      <c r="VWM20" s="210"/>
      <c r="VWN20" s="210"/>
      <c r="VWO20" s="210" t="s">
        <v>25</v>
      </c>
      <c r="VWP20" s="210"/>
      <c r="VWQ20" s="210"/>
      <c r="VWR20" s="210"/>
      <c r="VWS20" s="210" t="s">
        <v>25</v>
      </c>
      <c r="VWT20" s="210"/>
      <c r="VWU20" s="210"/>
      <c r="VWV20" s="210"/>
      <c r="VWW20" s="210" t="s">
        <v>25</v>
      </c>
      <c r="VWX20" s="210"/>
      <c r="VWY20" s="210"/>
      <c r="VWZ20" s="210"/>
      <c r="VXA20" s="210" t="s">
        <v>25</v>
      </c>
      <c r="VXB20" s="210"/>
      <c r="VXC20" s="210"/>
      <c r="VXD20" s="210"/>
      <c r="VXE20" s="210" t="s">
        <v>25</v>
      </c>
      <c r="VXF20" s="210"/>
      <c r="VXG20" s="210"/>
      <c r="VXH20" s="210"/>
      <c r="VXI20" s="210" t="s">
        <v>25</v>
      </c>
      <c r="VXJ20" s="210"/>
      <c r="VXK20" s="210"/>
      <c r="VXL20" s="210"/>
      <c r="VXM20" s="210" t="s">
        <v>25</v>
      </c>
      <c r="VXN20" s="210"/>
      <c r="VXO20" s="210"/>
      <c r="VXP20" s="210"/>
      <c r="VXQ20" s="210" t="s">
        <v>25</v>
      </c>
      <c r="VXR20" s="210"/>
      <c r="VXS20" s="210"/>
      <c r="VXT20" s="210"/>
      <c r="VXU20" s="210" t="s">
        <v>25</v>
      </c>
      <c r="VXV20" s="210"/>
      <c r="VXW20" s="210"/>
      <c r="VXX20" s="210"/>
      <c r="VXY20" s="210" t="s">
        <v>25</v>
      </c>
      <c r="VXZ20" s="210"/>
      <c r="VYA20" s="210"/>
      <c r="VYB20" s="210"/>
      <c r="VYC20" s="210" t="s">
        <v>25</v>
      </c>
      <c r="VYD20" s="210"/>
      <c r="VYE20" s="210"/>
      <c r="VYF20" s="210"/>
      <c r="VYG20" s="210" t="s">
        <v>25</v>
      </c>
      <c r="VYH20" s="210"/>
      <c r="VYI20" s="210"/>
      <c r="VYJ20" s="210"/>
      <c r="VYK20" s="210" t="s">
        <v>25</v>
      </c>
      <c r="VYL20" s="210"/>
      <c r="VYM20" s="210"/>
      <c r="VYN20" s="210"/>
      <c r="VYO20" s="210" t="s">
        <v>25</v>
      </c>
      <c r="VYP20" s="210"/>
      <c r="VYQ20" s="210"/>
      <c r="VYR20" s="210"/>
      <c r="VYS20" s="210" t="s">
        <v>25</v>
      </c>
      <c r="VYT20" s="210"/>
      <c r="VYU20" s="210"/>
      <c r="VYV20" s="210"/>
      <c r="VYW20" s="210" t="s">
        <v>25</v>
      </c>
      <c r="VYX20" s="210"/>
      <c r="VYY20" s="210"/>
      <c r="VYZ20" s="210"/>
      <c r="VZA20" s="210" t="s">
        <v>25</v>
      </c>
      <c r="VZB20" s="210"/>
      <c r="VZC20" s="210"/>
      <c r="VZD20" s="210"/>
      <c r="VZE20" s="210" t="s">
        <v>25</v>
      </c>
      <c r="VZF20" s="210"/>
      <c r="VZG20" s="210"/>
      <c r="VZH20" s="210"/>
      <c r="VZI20" s="210" t="s">
        <v>25</v>
      </c>
      <c r="VZJ20" s="210"/>
      <c r="VZK20" s="210"/>
      <c r="VZL20" s="210"/>
      <c r="VZM20" s="210" t="s">
        <v>25</v>
      </c>
      <c r="VZN20" s="210"/>
      <c r="VZO20" s="210"/>
      <c r="VZP20" s="210"/>
      <c r="VZQ20" s="210" t="s">
        <v>25</v>
      </c>
      <c r="VZR20" s="210"/>
      <c r="VZS20" s="210"/>
      <c r="VZT20" s="210"/>
      <c r="VZU20" s="210" t="s">
        <v>25</v>
      </c>
      <c r="VZV20" s="210"/>
      <c r="VZW20" s="210"/>
      <c r="VZX20" s="210"/>
      <c r="VZY20" s="210" t="s">
        <v>25</v>
      </c>
      <c r="VZZ20" s="210"/>
      <c r="WAA20" s="210"/>
      <c r="WAB20" s="210"/>
      <c r="WAC20" s="210" t="s">
        <v>25</v>
      </c>
      <c r="WAD20" s="210"/>
      <c r="WAE20" s="210"/>
      <c r="WAF20" s="210"/>
      <c r="WAG20" s="210" t="s">
        <v>25</v>
      </c>
      <c r="WAH20" s="210"/>
      <c r="WAI20" s="210"/>
      <c r="WAJ20" s="210"/>
      <c r="WAK20" s="210" t="s">
        <v>25</v>
      </c>
      <c r="WAL20" s="210"/>
      <c r="WAM20" s="210"/>
      <c r="WAN20" s="210"/>
      <c r="WAO20" s="210" t="s">
        <v>25</v>
      </c>
      <c r="WAP20" s="210"/>
      <c r="WAQ20" s="210"/>
      <c r="WAR20" s="210"/>
      <c r="WAS20" s="210" t="s">
        <v>25</v>
      </c>
      <c r="WAT20" s="210"/>
      <c r="WAU20" s="210"/>
      <c r="WAV20" s="210"/>
      <c r="WAW20" s="210" t="s">
        <v>25</v>
      </c>
      <c r="WAX20" s="210"/>
      <c r="WAY20" s="210"/>
      <c r="WAZ20" s="210"/>
      <c r="WBA20" s="210" t="s">
        <v>25</v>
      </c>
      <c r="WBB20" s="210"/>
      <c r="WBC20" s="210"/>
      <c r="WBD20" s="210"/>
      <c r="WBE20" s="210" t="s">
        <v>25</v>
      </c>
      <c r="WBF20" s="210"/>
      <c r="WBG20" s="210"/>
      <c r="WBH20" s="210"/>
      <c r="WBI20" s="210" t="s">
        <v>25</v>
      </c>
      <c r="WBJ20" s="210"/>
      <c r="WBK20" s="210"/>
      <c r="WBL20" s="210"/>
      <c r="WBM20" s="210" t="s">
        <v>25</v>
      </c>
      <c r="WBN20" s="210"/>
      <c r="WBO20" s="210"/>
      <c r="WBP20" s="210"/>
      <c r="WBQ20" s="210" t="s">
        <v>25</v>
      </c>
      <c r="WBR20" s="210"/>
      <c r="WBS20" s="210"/>
      <c r="WBT20" s="210"/>
      <c r="WBU20" s="210" t="s">
        <v>25</v>
      </c>
      <c r="WBV20" s="210"/>
      <c r="WBW20" s="210"/>
      <c r="WBX20" s="210"/>
      <c r="WBY20" s="210" t="s">
        <v>25</v>
      </c>
      <c r="WBZ20" s="210"/>
      <c r="WCA20" s="210"/>
      <c r="WCB20" s="210"/>
      <c r="WCC20" s="210" t="s">
        <v>25</v>
      </c>
      <c r="WCD20" s="210"/>
      <c r="WCE20" s="210"/>
      <c r="WCF20" s="210"/>
      <c r="WCG20" s="210" t="s">
        <v>25</v>
      </c>
      <c r="WCH20" s="210"/>
      <c r="WCI20" s="210"/>
      <c r="WCJ20" s="210"/>
      <c r="WCK20" s="210" t="s">
        <v>25</v>
      </c>
      <c r="WCL20" s="210"/>
      <c r="WCM20" s="210"/>
      <c r="WCN20" s="210"/>
      <c r="WCO20" s="210" t="s">
        <v>25</v>
      </c>
      <c r="WCP20" s="210"/>
      <c r="WCQ20" s="210"/>
      <c r="WCR20" s="210"/>
      <c r="WCS20" s="210" t="s">
        <v>25</v>
      </c>
      <c r="WCT20" s="210"/>
      <c r="WCU20" s="210"/>
      <c r="WCV20" s="210"/>
      <c r="WCW20" s="210" t="s">
        <v>25</v>
      </c>
      <c r="WCX20" s="210"/>
      <c r="WCY20" s="210"/>
      <c r="WCZ20" s="210"/>
      <c r="WDA20" s="210" t="s">
        <v>25</v>
      </c>
      <c r="WDB20" s="210"/>
      <c r="WDC20" s="210"/>
      <c r="WDD20" s="210"/>
      <c r="WDE20" s="210" t="s">
        <v>25</v>
      </c>
      <c r="WDF20" s="210"/>
      <c r="WDG20" s="210"/>
      <c r="WDH20" s="210"/>
      <c r="WDI20" s="210" t="s">
        <v>25</v>
      </c>
      <c r="WDJ20" s="210"/>
      <c r="WDK20" s="210"/>
      <c r="WDL20" s="210"/>
      <c r="WDM20" s="210" t="s">
        <v>25</v>
      </c>
      <c r="WDN20" s="210"/>
      <c r="WDO20" s="210"/>
      <c r="WDP20" s="210"/>
      <c r="WDQ20" s="210" t="s">
        <v>25</v>
      </c>
      <c r="WDR20" s="210"/>
      <c r="WDS20" s="210"/>
      <c r="WDT20" s="210"/>
      <c r="WDU20" s="210" t="s">
        <v>25</v>
      </c>
      <c r="WDV20" s="210"/>
      <c r="WDW20" s="210"/>
      <c r="WDX20" s="210"/>
      <c r="WDY20" s="210" t="s">
        <v>25</v>
      </c>
      <c r="WDZ20" s="210"/>
      <c r="WEA20" s="210"/>
      <c r="WEB20" s="210"/>
      <c r="WEC20" s="210" t="s">
        <v>25</v>
      </c>
      <c r="WED20" s="210"/>
      <c r="WEE20" s="210"/>
      <c r="WEF20" s="210"/>
      <c r="WEG20" s="210" t="s">
        <v>25</v>
      </c>
      <c r="WEH20" s="210"/>
      <c r="WEI20" s="210"/>
      <c r="WEJ20" s="210"/>
      <c r="WEK20" s="210" t="s">
        <v>25</v>
      </c>
      <c r="WEL20" s="210"/>
      <c r="WEM20" s="210"/>
      <c r="WEN20" s="210"/>
      <c r="WEO20" s="210" t="s">
        <v>25</v>
      </c>
      <c r="WEP20" s="210"/>
      <c r="WEQ20" s="210"/>
      <c r="WER20" s="210"/>
      <c r="WES20" s="210" t="s">
        <v>25</v>
      </c>
      <c r="WET20" s="210"/>
      <c r="WEU20" s="210"/>
      <c r="WEV20" s="210"/>
      <c r="WEW20" s="210" t="s">
        <v>25</v>
      </c>
      <c r="WEX20" s="210"/>
      <c r="WEY20" s="210"/>
      <c r="WEZ20" s="210"/>
      <c r="WFA20" s="210" t="s">
        <v>25</v>
      </c>
      <c r="WFB20" s="210"/>
      <c r="WFC20" s="210"/>
      <c r="WFD20" s="210"/>
      <c r="WFE20" s="210" t="s">
        <v>25</v>
      </c>
      <c r="WFF20" s="210"/>
      <c r="WFG20" s="210"/>
      <c r="WFH20" s="210"/>
      <c r="WFI20" s="210" t="s">
        <v>25</v>
      </c>
      <c r="WFJ20" s="210"/>
      <c r="WFK20" s="210"/>
      <c r="WFL20" s="210"/>
      <c r="WFM20" s="210" t="s">
        <v>25</v>
      </c>
      <c r="WFN20" s="210"/>
      <c r="WFO20" s="210"/>
      <c r="WFP20" s="210"/>
      <c r="WFQ20" s="210" t="s">
        <v>25</v>
      </c>
      <c r="WFR20" s="210"/>
      <c r="WFS20" s="210"/>
      <c r="WFT20" s="210"/>
      <c r="WFU20" s="210" t="s">
        <v>25</v>
      </c>
      <c r="WFV20" s="210"/>
      <c r="WFW20" s="210"/>
      <c r="WFX20" s="210"/>
      <c r="WFY20" s="210" t="s">
        <v>25</v>
      </c>
      <c r="WFZ20" s="210"/>
      <c r="WGA20" s="210"/>
      <c r="WGB20" s="210"/>
      <c r="WGC20" s="210" t="s">
        <v>25</v>
      </c>
      <c r="WGD20" s="210"/>
      <c r="WGE20" s="210"/>
      <c r="WGF20" s="210"/>
      <c r="WGG20" s="210" t="s">
        <v>25</v>
      </c>
      <c r="WGH20" s="210"/>
      <c r="WGI20" s="210"/>
      <c r="WGJ20" s="210"/>
      <c r="WGK20" s="210" t="s">
        <v>25</v>
      </c>
      <c r="WGL20" s="210"/>
      <c r="WGM20" s="210"/>
      <c r="WGN20" s="210"/>
      <c r="WGO20" s="210" t="s">
        <v>25</v>
      </c>
      <c r="WGP20" s="210"/>
      <c r="WGQ20" s="210"/>
      <c r="WGR20" s="210"/>
      <c r="WGS20" s="210" t="s">
        <v>25</v>
      </c>
      <c r="WGT20" s="210"/>
      <c r="WGU20" s="210"/>
      <c r="WGV20" s="210"/>
      <c r="WGW20" s="210" t="s">
        <v>25</v>
      </c>
      <c r="WGX20" s="210"/>
      <c r="WGY20" s="210"/>
      <c r="WGZ20" s="210"/>
      <c r="WHA20" s="210" t="s">
        <v>25</v>
      </c>
      <c r="WHB20" s="210"/>
      <c r="WHC20" s="210"/>
      <c r="WHD20" s="210"/>
      <c r="WHE20" s="210" t="s">
        <v>25</v>
      </c>
      <c r="WHF20" s="210"/>
      <c r="WHG20" s="210"/>
      <c r="WHH20" s="210"/>
      <c r="WHI20" s="210" t="s">
        <v>25</v>
      </c>
      <c r="WHJ20" s="210"/>
      <c r="WHK20" s="210"/>
      <c r="WHL20" s="210"/>
      <c r="WHM20" s="210" t="s">
        <v>25</v>
      </c>
      <c r="WHN20" s="210"/>
      <c r="WHO20" s="210"/>
      <c r="WHP20" s="210"/>
      <c r="WHQ20" s="210" t="s">
        <v>25</v>
      </c>
      <c r="WHR20" s="210"/>
      <c r="WHS20" s="210"/>
      <c r="WHT20" s="210"/>
      <c r="WHU20" s="210" t="s">
        <v>25</v>
      </c>
      <c r="WHV20" s="210"/>
      <c r="WHW20" s="210"/>
      <c r="WHX20" s="210"/>
      <c r="WHY20" s="210" t="s">
        <v>25</v>
      </c>
      <c r="WHZ20" s="210"/>
      <c r="WIA20" s="210"/>
      <c r="WIB20" s="210"/>
      <c r="WIC20" s="210" t="s">
        <v>25</v>
      </c>
      <c r="WID20" s="210"/>
      <c r="WIE20" s="210"/>
      <c r="WIF20" s="210"/>
      <c r="WIG20" s="210" t="s">
        <v>25</v>
      </c>
      <c r="WIH20" s="210"/>
      <c r="WII20" s="210"/>
      <c r="WIJ20" s="210"/>
      <c r="WIK20" s="210" t="s">
        <v>25</v>
      </c>
      <c r="WIL20" s="210"/>
      <c r="WIM20" s="210"/>
      <c r="WIN20" s="210"/>
      <c r="WIO20" s="210" t="s">
        <v>25</v>
      </c>
      <c r="WIP20" s="210"/>
      <c r="WIQ20" s="210"/>
      <c r="WIR20" s="210"/>
      <c r="WIS20" s="210" t="s">
        <v>25</v>
      </c>
      <c r="WIT20" s="210"/>
      <c r="WIU20" s="210"/>
      <c r="WIV20" s="210"/>
      <c r="WIW20" s="210" t="s">
        <v>25</v>
      </c>
      <c r="WIX20" s="210"/>
      <c r="WIY20" s="210"/>
      <c r="WIZ20" s="210"/>
      <c r="WJA20" s="210" t="s">
        <v>25</v>
      </c>
      <c r="WJB20" s="210"/>
      <c r="WJC20" s="210"/>
      <c r="WJD20" s="210"/>
      <c r="WJE20" s="210" t="s">
        <v>25</v>
      </c>
      <c r="WJF20" s="210"/>
      <c r="WJG20" s="210"/>
      <c r="WJH20" s="210"/>
      <c r="WJI20" s="210" t="s">
        <v>25</v>
      </c>
      <c r="WJJ20" s="210"/>
      <c r="WJK20" s="210"/>
      <c r="WJL20" s="210"/>
      <c r="WJM20" s="210" t="s">
        <v>25</v>
      </c>
      <c r="WJN20" s="210"/>
      <c r="WJO20" s="210"/>
      <c r="WJP20" s="210"/>
      <c r="WJQ20" s="210" t="s">
        <v>25</v>
      </c>
      <c r="WJR20" s="210"/>
      <c r="WJS20" s="210"/>
      <c r="WJT20" s="210"/>
      <c r="WJU20" s="210" t="s">
        <v>25</v>
      </c>
      <c r="WJV20" s="210"/>
      <c r="WJW20" s="210"/>
      <c r="WJX20" s="210"/>
      <c r="WJY20" s="210" t="s">
        <v>25</v>
      </c>
      <c r="WJZ20" s="210"/>
      <c r="WKA20" s="210"/>
      <c r="WKB20" s="210"/>
      <c r="WKC20" s="210" t="s">
        <v>25</v>
      </c>
      <c r="WKD20" s="210"/>
      <c r="WKE20" s="210"/>
      <c r="WKF20" s="210"/>
      <c r="WKG20" s="210" t="s">
        <v>25</v>
      </c>
      <c r="WKH20" s="210"/>
      <c r="WKI20" s="210"/>
      <c r="WKJ20" s="210"/>
      <c r="WKK20" s="210" t="s">
        <v>25</v>
      </c>
      <c r="WKL20" s="210"/>
      <c r="WKM20" s="210"/>
      <c r="WKN20" s="210"/>
      <c r="WKO20" s="210" t="s">
        <v>25</v>
      </c>
      <c r="WKP20" s="210"/>
      <c r="WKQ20" s="210"/>
      <c r="WKR20" s="210"/>
      <c r="WKS20" s="210" t="s">
        <v>25</v>
      </c>
      <c r="WKT20" s="210"/>
      <c r="WKU20" s="210"/>
      <c r="WKV20" s="210"/>
      <c r="WKW20" s="210" t="s">
        <v>25</v>
      </c>
      <c r="WKX20" s="210"/>
      <c r="WKY20" s="210"/>
      <c r="WKZ20" s="210"/>
      <c r="WLA20" s="210" t="s">
        <v>25</v>
      </c>
      <c r="WLB20" s="210"/>
      <c r="WLC20" s="210"/>
      <c r="WLD20" s="210"/>
      <c r="WLE20" s="210" t="s">
        <v>25</v>
      </c>
      <c r="WLF20" s="210"/>
      <c r="WLG20" s="210"/>
      <c r="WLH20" s="210"/>
      <c r="WLI20" s="210" t="s">
        <v>25</v>
      </c>
      <c r="WLJ20" s="210"/>
      <c r="WLK20" s="210"/>
      <c r="WLL20" s="210"/>
      <c r="WLM20" s="210" t="s">
        <v>25</v>
      </c>
      <c r="WLN20" s="210"/>
      <c r="WLO20" s="210"/>
      <c r="WLP20" s="210"/>
      <c r="WLQ20" s="210" t="s">
        <v>25</v>
      </c>
      <c r="WLR20" s="210"/>
      <c r="WLS20" s="210"/>
      <c r="WLT20" s="210"/>
      <c r="WLU20" s="210" t="s">
        <v>25</v>
      </c>
      <c r="WLV20" s="210"/>
      <c r="WLW20" s="210"/>
      <c r="WLX20" s="210"/>
      <c r="WLY20" s="210" t="s">
        <v>25</v>
      </c>
      <c r="WLZ20" s="210"/>
      <c r="WMA20" s="210"/>
      <c r="WMB20" s="210"/>
      <c r="WMC20" s="210" t="s">
        <v>25</v>
      </c>
      <c r="WMD20" s="210"/>
      <c r="WME20" s="210"/>
      <c r="WMF20" s="210"/>
      <c r="WMG20" s="210" t="s">
        <v>25</v>
      </c>
      <c r="WMH20" s="210"/>
      <c r="WMI20" s="210"/>
      <c r="WMJ20" s="210"/>
      <c r="WMK20" s="210" t="s">
        <v>25</v>
      </c>
      <c r="WML20" s="210"/>
      <c r="WMM20" s="210"/>
      <c r="WMN20" s="210"/>
      <c r="WMO20" s="210" t="s">
        <v>25</v>
      </c>
      <c r="WMP20" s="210"/>
      <c r="WMQ20" s="210"/>
      <c r="WMR20" s="210"/>
      <c r="WMS20" s="210" t="s">
        <v>25</v>
      </c>
      <c r="WMT20" s="210"/>
      <c r="WMU20" s="210"/>
      <c r="WMV20" s="210"/>
      <c r="WMW20" s="210" t="s">
        <v>25</v>
      </c>
      <c r="WMX20" s="210"/>
      <c r="WMY20" s="210"/>
      <c r="WMZ20" s="210"/>
      <c r="WNA20" s="210" t="s">
        <v>25</v>
      </c>
      <c r="WNB20" s="210"/>
      <c r="WNC20" s="210"/>
      <c r="WND20" s="210"/>
      <c r="WNE20" s="210" t="s">
        <v>25</v>
      </c>
      <c r="WNF20" s="210"/>
      <c r="WNG20" s="210"/>
      <c r="WNH20" s="210"/>
      <c r="WNI20" s="210" t="s">
        <v>25</v>
      </c>
      <c r="WNJ20" s="210"/>
      <c r="WNK20" s="210"/>
      <c r="WNL20" s="210"/>
      <c r="WNM20" s="210" t="s">
        <v>25</v>
      </c>
      <c r="WNN20" s="210"/>
      <c r="WNO20" s="210"/>
      <c r="WNP20" s="210"/>
      <c r="WNQ20" s="210" t="s">
        <v>25</v>
      </c>
      <c r="WNR20" s="210"/>
      <c r="WNS20" s="210"/>
      <c r="WNT20" s="210"/>
      <c r="WNU20" s="210" t="s">
        <v>25</v>
      </c>
      <c r="WNV20" s="210"/>
      <c r="WNW20" s="210"/>
      <c r="WNX20" s="210"/>
      <c r="WNY20" s="210" t="s">
        <v>25</v>
      </c>
      <c r="WNZ20" s="210"/>
      <c r="WOA20" s="210"/>
      <c r="WOB20" s="210"/>
      <c r="WOC20" s="210" t="s">
        <v>25</v>
      </c>
      <c r="WOD20" s="210"/>
      <c r="WOE20" s="210"/>
      <c r="WOF20" s="210"/>
      <c r="WOG20" s="210" t="s">
        <v>25</v>
      </c>
      <c r="WOH20" s="210"/>
      <c r="WOI20" s="210"/>
      <c r="WOJ20" s="210"/>
      <c r="WOK20" s="210" t="s">
        <v>25</v>
      </c>
      <c r="WOL20" s="210"/>
      <c r="WOM20" s="210"/>
      <c r="WON20" s="210"/>
      <c r="WOO20" s="210" t="s">
        <v>25</v>
      </c>
      <c r="WOP20" s="210"/>
      <c r="WOQ20" s="210"/>
      <c r="WOR20" s="210"/>
      <c r="WOS20" s="210" t="s">
        <v>25</v>
      </c>
      <c r="WOT20" s="210"/>
      <c r="WOU20" s="210"/>
      <c r="WOV20" s="210"/>
      <c r="WOW20" s="210" t="s">
        <v>25</v>
      </c>
      <c r="WOX20" s="210"/>
      <c r="WOY20" s="210"/>
      <c r="WOZ20" s="210"/>
      <c r="WPA20" s="210" t="s">
        <v>25</v>
      </c>
      <c r="WPB20" s="210"/>
      <c r="WPC20" s="210"/>
      <c r="WPD20" s="210"/>
      <c r="WPE20" s="210" t="s">
        <v>25</v>
      </c>
      <c r="WPF20" s="210"/>
      <c r="WPG20" s="210"/>
      <c r="WPH20" s="210"/>
      <c r="WPI20" s="210" t="s">
        <v>25</v>
      </c>
      <c r="WPJ20" s="210"/>
      <c r="WPK20" s="210"/>
      <c r="WPL20" s="210"/>
      <c r="WPM20" s="210" t="s">
        <v>25</v>
      </c>
      <c r="WPN20" s="210"/>
      <c r="WPO20" s="210"/>
      <c r="WPP20" s="210"/>
      <c r="WPQ20" s="210" t="s">
        <v>25</v>
      </c>
      <c r="WPR20" s="210"/>
      <c r="WPS20" s="210"/>
      <c r="WPT20" s="210"/>
      <c r="WPU20" s="210" t="s">
        <v>25</v>
      </c>
      <c r="WPV20" s="210"/>
      <c r="WPW20" s="210"/>
      <c r="WPX20" s="210"/>
      <c r="WPY20" s="210" t="s">
        <v>25</v>
      </c>
      <c r="WPZ20" s="210"/>
      <c r="WQA20" s="210"/>
      <c r="WQB20" s="210"/>
      <c r="WQC20" s="210" t="s">
        <v>25</v>
      </c>
      <c r="WQD20" s="210"/>
      <c r="WQE20" s="210"/>
      <c r="WQF20" s="210"/>
      <c r="WQG20" s="210" t="s">
        <v>25</v>
      </c>
      <c r="WQH20" s="210"/>
      <c r="WQI20" s="210"/>
      <c r="WQJ20" s="210"/>
      <c r="WQK20" s="210" t="s">
        <v>25</v>
      </c>
      <c r="WQL20" s="210"/>
      <c r="WQM20" s="210"/>
      <c r="WQN20" s="210"/>
      <c r="WQO20" s="210" t="s">
        <v>25</v>
      </c>
      <c r="WQP20" s="210"/>
      <c r="WQQ20" s="210"/>
      <c r="WQR20" s="210"/>
      <c r="WQS20" s="210" t="s">
        <v>25</v>
      </c>
      <c r="WQT20" s="210"/>
      <c r="WQU20" s="210"/>
      <c r="WQV20" s="210"/>
      <c r="WQW20" s="210" t="s">
        <v>25</v>
      </c>
      <c r="WQX20" s="210"/>
      <c r="WQY20" s="210"/>
      <c r="WQZ20" s="210"/>
      <c r="WRA20" s="210" t="s">
        <v>25</v>
      </c>
      <c r="WRB20" s="210"/>
      <c r="WRC20" s="210"/>
      <c r="WRD20" s="210"/>
      <c r="WRE20" s="210" t="s">
        <v>25</v>
      </c>
      <c r="WRF20" s="210"/>
      <c r="WRG20" s="210"/>
      <c r="WRH20" s="210"/>
      <c r="WRI20" s="210" t="s">
        <v>25</v>
      </c>
      <c r="WRJ20" s="210"/>
      <c r="WRK20" s="210"/>
      <c r="WRL20" s="210"/>
      <c r="WRM20" s="210" t="s">
        <v>25</v>
      </c>
      <c r="WRN20" s="210"/>
      <c r="WRO20" s="210"/>
      <c r="WRP20" s="210"/>
      <c r="WRQ20" s="210" t="s">
        <v>25</v>
      </c>
      <c r="WRR20" s="210"/>
      <c r="WRS20" s="210"/>
      <c r="WRT20" s="210"/>
      <c r="WRU20" s="210" t="s">
        <v>25</v>
      </c>
      <c r="WRV20" s="210"/>
      <c r="WRW20" s="210"/>
      <c r="WRX20" s="210"/>
      <c r="WRY20" s="210" t="s">
        <v>25</v>
      </c>
      <c r="WRZ20" s="210"/>
      <c r="WSA20" s="210"/>
      <c r="WSB20" s="210"/>
      <c r="WSC20" s="210" t="s">
        <v>25</v>
      </c>
      <c r="WSD20" s="210"/>
      <c r="WSE20" s="210"/>
      <c r="WSF20" s="210"/>
      <c r="WSG20" s="210" t="s">
        <v>25</v>
      </c>
      <c r="WSH20" s="210"/>
      <c r="WSI20" s="210"/>
      <c r="WSJ20" s="210"/>
      <c r="WSK20" s="210" t="s">
        <v>25</v>
      </c>
      <c r="WSL20" s="210"/>
      <c r="WSM20" s="210"/>
      <c r="WSN20" s="210"/>
      <c r="WSO20" s="210" t="s">
        <v>25</v>
      </c>
      <c r="WSP20" s="210"/>
      <c r="WSQ20" s="210"/>
      <c r="WSR20" s="210"/>
      <c r="WSS20" s="210" t="s">
        <v>25</v>
      </c>
      <c r="WST20" s="210"/>
      <c r="WSU20" s="210"/>
      <c r="WSV20" s="210"/>
      <c r="WSW20" s="210" t="s">
        <v>25</v>
      </c>
      <c r="WSX20" s="210"/>
      <c r="WSY20" s="210"/>
      <c r="WSZ20" s="210"/>
      <c r="WTA20" s="210" t="s">
        <v>25</v>
      </c>
      <c r="WTB20" s="210"/>
      <c r="WTC20" s="210"/>
      <c r="WTD20" s="210"/>
      <c r="WTE20" s="210" t="s">
        <v>25</v>
      </c>
      <c r="WTF20" s="210"/>
      <c r="WTG20" s="210"/>
      <c r="WTH20" s="210"/>
      <c r="WTI20" s="210" t="s">
        <v>25</v>
      </c>
      <c r="WTJ20" s="210"/>
      <c r="WTK20" s="210"/>
      <c r="WTL20" s="210"/>
      <c r="WTM20" s="210" t="s">
        <v>25</v>
      </c>
      <c r="WTN20" s="210"/>
      <c r="WTO20" s="210"/>
      <c r="WTP20" s="210"/>
      <c r="WTQ20" s="210" t="s">
        <v>25</v>
      </c>
      <c r="WTR20" s="210"/>
      <c r="WTS20" s="210"/>
      <c r="WTT20" s="210"/>
      <c r="WTU20" s="210" t="s">
        <v>25</v>
      </c>
      <c r="WTV20" s="210"/>
      <c r="WTW20" s="210"/>
      <c r="WTX20" s="210"/>
      <c r="WTY20" s="210" t="s">
        <v>25</v>
      </c>
      <c r="WTZ20" s="210"/>
      <c r="WUA20" s="210"/>
      <c r="WUB20" s="210"/>
      <c r="WUC20" s="210" t="s">
        <v>25</v>
      </c>
      <c r="WUD20" s="210"/>
      <c r="WUE20" s="210"/>
      <c r="WUF20" s="210"/>
      <c r="WUG20" s="210" t="s">
        <v>25</v>
      </c>
      <c r="WUH20" s="210"/>
      <c r="WUI20" s="210"/>
      <c r="WUJ20" s="210"/>
      <c r="WUK20" s="210" t="s">
        <v>25</v>
      </c>
      <c r="WUL20" s="210"/>
      <c r="WUM20" s="210"/>
      <c r="WUN20" s="210"/>
      <c r="WUO20" s="210" t="s">
        <v>25</v>
      </c>
      <c r="WUP20" s="210"/>
      <c r="WUQ20" s="210"/>
      <c r="WUR20" s="210"/>
      <c r="WUS20" s="210" t="s">
        <v>25</v>
      </c>
      <c r="WUT20" s="210"/>
      <c r="WUU20" s="210"/>
      <c r="WUV20" s="210"/>
      <c r="WUW20" s="210" t="s">
        <v>25</v>
      </c>
      <c r="WUX20" s="210"/>
      <c r="WUY20" s="210"/>
      <c r="WUZ20" s="210"/>
      <c r="WVA20" s="210" t="s">
        <v>25</v>
      </c>
      <c r="WVB20" s="210"/>
      <c r="WVC20" s="210"/>
      <c r="WVD20" s="210"/>
      <c r="WVE20" s="210" t="s">
        <v>25</v>
      </c>
      <c r="WVF20" s="210"/>
      <c r="WVG20" s="210"/>
      <c r="WVH20" s="210"/>
      <c r="WVI20" s="210" t="s">
        <v>25</v>
      </c>
      <c r="WVJ20" s="210"/>
      <c r="WVK20" s="210"/>
      <c r="WVL20" s="210"/>
      <c r="WVM20" s="210" t="s">
        <v>25</v>
      </c>
      <c r="WVN20" s="210"/>
      <c r="WVO20" s="210"/>
      <c r="WVP20" s="210"/>
      <c r="WVQ20" s="210" t="s">
        <v>25</v>
      </c>
      <c r="WVR20" s="210"/>
      <c r="WVS20" s="210"/>
      <c r="WVT20" s="210"/>
      <c r="WVU20" s="210" t="s">
        <v>25</v>
      </c>
      <c r="WVV20" s="210"/>
      <c r="WVW20" s="210"/>
      <c r="WVX20" s="210"/>
      <c r="WVY20" s="210" t="s">
        <v>25</v>
      </c>
      <c r="WVZ20" s="210"/>
      <c r="WWA20" s="210"/>
      <c r="WWB20" s="210"/>
      <c r="WWC20" s="210" t="s">
        <v>25</v>
      </c>
      <c r="WWD20" s="210"/>
      <c r="WWE20" s="210"/>
      <c r="WWF20" s="210"/>
      <c r="WWG20" s="210" t="s">
        <v>25</v>
      </c>
      <c r="WWH20" s="210"/>
      <c r="WWI20" s="210"/>
      <c r="WWJ20" s="210"/>
      <c r="WWK20" s="210" t="s">
        <v>25</v>
      </c>
      <c r="WWL20" s="210"/>
      <c r="WWM20" s="210"/>
      <c r="WWN20" s="210"/>
      <c r="WWO20" s="210" t="s">
        <v>25</v>
      </c>
      <c r="WWP20" s="210"/>
      <c r="WWQ20" s="210"/>
      <c r="WWR20" s="210"/>
      <c r="WWS20" s="210" t="s">
        <v>25</v>
      </c>
      <c r="WWT20" s="210"/>
      <c r="WWU20" s="210"/>
      <c r="WWV20" s="210"/>
      <c r="WWW20" s="210" t="s">
        <v>25</v>
      </c>
      <c r="WWX20" s="210"/>
      <c r="WWY20" s="210"/>
      <c r="WWZ20" s="210"/>
      <c r="WXA20" s="210" t="s">
        <v>25</v>
      </c>
      <c r="WXB20" s="210"/>
      <c r="WXC20" s="210"/>
      <c r="WXD20" s="210"/>
      <c r="WXE20" s="210" t="s">
        <v>25</v>
      </c>
      <c r="WXF20" s="210"/>
      <c r="WXG20" s="210"/>
      <c r="WXH20" s="210"/>
      <c r="WXI20" s="210" t="s">
        <v>25</v>
      </c>
      <c r="WXJ20" s="210"/>
      <c r="WXK20" s="210"/>
      <c r="WXL20" s="210"/>
      <c r="WXM20" s="210" t="s">
        <v>25</v>
      </c>
      <c r="WXN20" s="210"/>
      <c r="WXO20" s="210"/>
      <c r="WXP20" s="210"/>
      <c r="WXQ20" s="210" t="s">
        <v>25</v>
      </c>
      <c r="WXR20" s="210"/>
      <c r="WXS20" s="210"/>
      <c r="WXT20" s="210"/>
      <c r="WXU20" s="210" t="s">
        <v>25</v>
      </c>
      <c r="WXV20" s="210"/>
      <c r="WXW20" s="210"/>
      <c r="WXX20" s="210"/>
      <c r="WXY20" s="210" t="s">
        <v>25</v>
      </c>
      <c r="WXZ20" s="210"/>
      <c r="WYA20" s="210"/>
      <c r="WYB20" s="210"/>
      <c r="WYC20" s="210" t="s">
        <v>25</v>
      </c>
      <c r="WYD20" s="210"/>
      <c r="WYE20" s="210"/>
      <c r="WYF20" s="210"/>
      <c r="WYG20" s="210" t="s">
        <v>25</v>
      </c>
      <c r="WYH20" s="210"/>
      <c r="WYI20" s="210"/>
      <c r="WYJ20" s="210"/>
      <c r="WYK20" s="210" t="s">
        <v>25</v>
      </c>
      <c r="WYL20" s="210"/>
      <c r="WYM20" s="210"/>
      <c r="WYN20" s="210"/>
      <c r="WYO20" s="210" t="s">
        <v>25</v>
      </c>
      <c r="WYP20" s="210"/>
      <c r="WYQ20" s="210"/>
      <c r="WYR20" s="210"/>
      <c r="WYS20" s="210" t="s">
        <v>25</v>
      </c>
      <c r="WYT20" s="210"/>
      <c r="WYU20" s="210"/>
      <c r="WYV20" s="210"/>
      <c r="WYW20" s="210" t="s">
        <v>25</v>
      </c>
      <c r="WYX20" s="210"/>
      <c r="WYY20" s="210"/>
      <c r="WYZ20" s="210"/>
      <c r="WZA20" s="210" t="s">
        <v>25</v>
      </c>
      <c r="WZB20" s="210"/>
      <c r="WZC20" s="210"/>
      <c r="WZD20" s="210"/>
      <c r="WZE20" s="210" t="s">
        <v>25</v>
      </c>
      <c r="WZF20" s="210"/>
      <c r="WZG20" s="210"/>
      <c r="WZH20" s="210"/>
      <c r="WZI20" s="210" t="s">
        <v>25</v>
      </c>
      <c r="WZJ20" s="210"/>
      <c r="WZK20" s="210"/>
      <c r="WZL20" s="210"/>
      <c r="WZM20" s="210" t="s">
        <v>25</v>
      </c>
      <c r="WZN20" s="210"/>
      <c r="WZO20" s="210"/>
      <c r="WZP20" s="210"/>
      <c r="WZQ20" s="210" t="s">
        <v>25</v>
      </c>
      <c r="WZR20" s="210"/>
      <c r="WZS20" s="210"/>
      <c r="WZT20" s="210"/>
      <c r="WZU20" s="210" t="s">
        <v>25</v>
      </c>
      <c r="WZV20" s="210"/>
      <c r="WZW20" s="210"/>
      <c r="WZX20" s="210"/>
      <c r="WZY20" s="210" t="s">
        <v>25</v>
      </c>
      <c r="WZZ20" s="210"/>
      <c r="XAA20" s="210"/>
      <c r="XAB20" s="210"/>
      <c r="XAC20" s="210" t="s">
        <v>25</v>
      </c>
      <c r="XAD20" s="210"/>
      <c r="XAE20" s="210"/>
      <c r="XAF20" s="210"/>
      <c r="XAG20" s="210" t="s">
        <v>25</v>
      </c>
      <c r="XAH20" s="210"/>
      <c r="XAI20" s="210"/>
      <c r="XAJ20" s="210"/>
      <c r="XAK20" s="210" t="s">
        <v>25</v>
      </c>
      <c r="XAL20" s="210"/>
      <c r="XAM20" s="210"/>
      <c r="XAN20" s="210"/>
      <c r="XAO20" s="210" t="s">
        <v>25</v>
      </c>
      <c r="XAP20" s="210"/>
      <c r="XAQ20" s="210"/>
      <c r="XAR20" s="210"/>
      <c r="XAS20" s="210" t="s">
        <v>25</v>
      </c>
      <c r="XAT20" s="210"/>
      <c r="XAU20" s="210"/>
      <c r="XAV20" s="210"/>
      <c r="XAW20" s="210" t="s">
        <v>25</v>
      </c>
      <c r="XAX20" s="210"/>
      <c r="XAY20" s="210"/>
      <c r="XAZ20" s="210"/>
      <c r="XBA20" s="210" t="s">
        <v>25</v>
      </c>
      <c r="XBB20" s="210"/>
      <c r="XBC20" s="210"/>
      <c r="XBD20" s="210"/>
      <c r="XBE20" s="210" t="s">
        <v>25</v>
      </c>
      <c r="XBF20" s="210"/>
      <c r="XBG20" s="210"/>
      <c r="XBH20" s="210"/>
      <c r="XBI20" s="210" t="s">
        <v>25</v>
      </c>
      <c r="XBJ20" s="210"/>
      <c r="XBK20" s="210"/>
      <c r="XBL20" s="210"/>
      <c r="XBM20" s="210" t="s">
        <v>25</v>
      </c>
      <c r="XBN20" s="210"/>
      <c r="XBO20" s="210"/>
      <c r="XBP20" s="210"/>
      <c r="XBQ20" s="210" t="s">
        <v>25</v>
      </c>
      <c r="XBR20" s="210"/>
      <c r="XBS20" s="210"/>
      <c r="XBT20" s="210"/>
      <c r="XBU20" s="210" t="s">
        <v>25</v>
      </c>
      <c r="XBV20" s="210"/>
      <c r="XBW20" s="210"/>
      <c r="XBX20" s="210"/>
      <c r="XBY20" s="210" t="s">
        <v>25</v>
      </c>
      <c r="XBZ20" s="210"/>
      <c r="XCA20" s="210"/>
      <c r="XCB20" s="210"/>
      <c r="XCC20" s="210" t="s">
        <v>25</v>
      </c>
      <c r="XCD20" s="210"/>
      <c r="XCE20" s="210"/>
      <c r="XCF20" s="210"/>
      <c r="XCG20" s="210" t="s">
        <v>25</v>
      </c>
      <c r="XCH20" s="210"/>
      <c r="XCI20" s="210"/>
      <c r="XCJ20" s="210"/>
      <c r="XCK20" s="210" t="s">
        <v>25</v>
      </c>
      <c r="XCL20" s="210"/>
      <c r="XCM20" s="210"/>
      <c r="XCN20" s="210"/>
      <c r="XCO20" s="210" t="s">
        <v>25</v>
      </c>
      <c r="XCP20" s="210"/>
      <c r="XCQ20" s="210"/>
      <c r="XCR20" s="210"/>
      <c r="XCS20" s="210" t="s">
        <v>25</v>
      </c>
      <c r="XCT20" s="210"/>
      <c r="XCU20" s="210"/>
      <c r="XCV20" s="210"/>
      <c r="XCW20" s="210" t="s">
        <v>25</v>
      </c>
      <c r="XCX20" s="210"/>
      <c r="XCY20" s="210"/>
      <c r="XCZ20" s="210"/>
      <c r="XDA20" s="210" t="s">
        <v>25</v>
      </c>
      <c r="XDB20" s="210"/>
      <c r="XDC20" s="210"/>
      <c r="XDD20" s="210"/>
      <c r="XDE20" s="210" t="s">
        <v>25</v>
      </c>
      <c r="XDF20" s="210"/>
      <c r="XDG20" s="210"/>
      <c r="XDH20" s="210"/>
      <c r="XDI20" s="210" t="s">
        <v>25</v>
      </c>
      <c r="XDJ20" s="210"/>
      <c r="XDK20" s="210"/>
      <c r="XDL20" s="210"/>
      <c r="XDM20" s="210" t="s">
        <v>25</v>
      </c>
      <c r="XDN20" s="210"/>
      <c r="XDO20" s="210"/>
      <c r="XDP20" s="210"/>
      <c r="XDQ20" s="210" t="s">
        <v>25</v>
      </c>
      <c r="XDR20" s="210"/>
      <c r="XDS20" s="210"/>
      <c r="XDT20" s="210"/>
      <c r="XDU20" s="210" t="s">
        <v>25</v>
      </c>
      <c r="XDV20" s="210"/>
      <c r="XDW20" s="210"/>
      <c r="XDX20" s="210"/>
      <c r="XDY20" s="210" t="s">
        <v>25</v>
      </c>
      <c r="XDZ20" s="210"/>
      <c r="XEA20" s="210"/>
      <c r="XEB20" s="210"/>
      <c r="XEC20" s="210" t="s">
        <v>25</v>
      </c>
      <c r="XED20" s="210"/>
      <c r="XEE20" s="210"/>
      <c r="XEF20" s="210"/>
      <c r="XEG20" s="210" t="s">
        <v>25</v>
      </c>
      <c r="XEH20" s="210"/>
      <c r="XEI20" s="210"/>
      <c r="XEJ20" s="210"/>
      <c r="XEK20" s="210" t="s">
        <v>25</v>
      </c>
      <c r="XEL20" s="210"/>
      <c r="XEM20" s="210"/>
      <c r="XEN20" s="210"/>
      <c r="XEO20" s="210" t="s">
        <v>25</v>
      </c>
      <c r="XEP20" s="210"/>
      <c r="XEQ20" s="210"/>
      <c r="XER20" s="210"/>
      <c r="XES20" s="210" t="s">
        <v>25</v>
      </c>
      <c r="XET20" s="210"/>
      <c r="XEU20" s="210"/>
      <c r="XEV20" s="210"/>
      <c r="XEW20" s="210" t="s">
        <v>25</v>
      </c>
      <c r="XEX20" s="210"/>
      <c r="XEY20" s="210"/>
      <c r="XEZ20" s="210"/>
      <c r="XFA20" s="210" t="s">
        <v>25</v>
      </c>
      <c r="XFB20" s="210"/>
      <c r="XFC20" s="210"/>
      <c r="XFD20" s="210"/>
    </row>
    <row r="21" ht="21.95" customHeight="1" spans="1:4">
      <c r="A21" s="210" t="s">
        <v>26</v>
      </c>
      <c r="B21" s="210"/>
      <c r="C21" s="210"/>
      <c r="D21" s="210"/>
    </row>
    <row r="22" ht="21.95" customHeight="1" spans="1:4">
      <c r="A22" s="574" t="s">
        <v>27</v>
      </c>
      <c r="B22" s="574"/>
      <c r="C22" s="574"/>
      <c r="D22" s="574"/>
    </row>
    <row r="23" ht="21.95" customHeight="1" spans="1:4">
      <c r="A23" s="574" t="s">
        <v>28</v>
      </c>
      <c r="B23" s="574"/>
      <c r="C23" s="574"/>
      <c r="D23" s="574"/>
    </row>
    <row r="24" ht="21.95" customHeight="1" spans="1:4">
      <c r="A24" s="574" t="s">
        <v>29</v>
      </c>
      <c r="B24" s="574"/>
      <c r="C24" s="574"/>
      <c r="D24" s="574"/>
    </row>
    <row r="25" ht="21.95" customHeight="1" spans="1:4">
      <c r="A25" s="575" t="s">
        <v>30</v>
      </c>
      <c r="B25" s="575"/>
      <c r="C25" s="575"/>
      <c r="D25" s="575"/>
    </row>
    <row r="26" ht="21.95" customHeight="1" spans="1:4">
      <c r="A26" s="172" t="s">
        <v>31</v>
      </c>
      <c r="B26" s="172"/>
      <c r="C26" s="172"/>
      <c r="D26" s="172"/>
    </row>
    <row r="27" ht="21.95" customHeight="1"/>
    <row r="28" ht="21.95" customHeight="1"/>
    <row r="29" ht="21.95" customHeight="1" spans="1:4">
      <c r="A29" s="172" t="s">
        <v>32</v>
      </c>
      <c r="B29" s="172"/>
      <c r="C29" s="172"/>
      <c r="D29" s="172"/>
    </row>
    <row r="30" s="569" customFormat="1" ht="6.95" customHeight="1" spans="1:4">
      <c r="A30" s="576"/>
      <c r="B30" s="576"/>
      <c r="C30" s="576"/>
      <c r="D30" s="576"/>
    </row>
    <row r="31" s="569" customFormat="1" ht="15" customHeight="1" spans="1:4">
      <c r="A31" s="577"/>
      <c r="B31" s="577"/>
      <c r="C31" s="577"/>
      <c r="D31" s="577"/>
    </row>
    <row r="32" s="569" customFormat="1" customHeight="1" spans="1:4">
      <c r="A32" s="577"/>
      <c r="B32" s="577"/>
      <c r="C32" s="577"/>
      <c r="D32" s="577"/>
    </row>
    <row r="33" s="569" customFormat="1" customHeight="1" spans="1:4">
      <c r="A33" s="577"/>
      <c r="B33" s="577"/>
      <c r="C33" s="577"/>
      <c r="D33" s="577"/>
    </row>
    <row r="34" s="569" customFormat="1" customHeight="1" spans="1:4">
      <c r="A34" s="577"/>
      <c r="B34" s="577"/>
      <c r="C34" s="577"/>
      <c r="D34" s="577"/>
    </row>
    <row r="35" s="569" customFormat="1" customHeight="1" spans="1:4">
      <c r="A35" s="577"/>
      <c r="B35" s="577"/>
      <c r="C35" s="577"/>
      <c r="D35" s="577"/>
    </row>
    <row r="36" s="569" customFormat="1" ht="18" customHeight="1" spans="1:4">
      <c r="A36" s="577"/>
      <c r="B36" s="577"/>
      <c r="C36" s="577"/>
      <c r="D36" s="577"/>
    </row>
    <row r="37" s="569" customFormat="1" ht="18" customHeight="1" spans="1:4">
      <c r="A37" s="577"/>
      <c r="B37" s="577"/>
      <c r="C37" s="577"/>
      <c r="D37" s="577"/>
    </row>
    <row r="38" s="569" customFormat="1" customHeight="1" spans="1:4">
      <c r="A38" s="577"/>
      <c r="B38" s="577"/>
      <c r="C38" s="577"/>
      <c r="D38" s="577"/>
    </row>
  </sheetData>
  <mergeCells count="4122">
    <mergeCell ref="A1:D1"/>
    <mergeCell ref="A3:D3"/>
    <mergeCell ref="A5:D5"/>
    <mergeCell ref="A6:D6"/>
    <mergeCell ref="A7:D7"/>
    <mergeCell ref="A8:D8"/>
    <mergeCell ref="A9:D9"/>
    <mergeCell ref="A10:D10"/>
    <mergeCell ref="A11:D11"/>
    <mergeCell ref="A13:D13"/>
    <mergeCell ref="A14:D14"/>
    <mergeCell ref="A15:D15"/>
    <mergeCell ref="A16:D16"/>
    <mergeCell ref="A17:D17"/>
    <mergeCell ref="A18:D18"/>
    <mergeCell ref="A19:D19"/>
    <mergeCell ref="A20:D20"/>
    <mergeCell ref="E20:H20"/>
    <mergeCell ref="I20:L20"/>
    <mergeCell ref="M20:P20"/>
    <mergeCell ref="Q20:T20"/>
    <mergeCell ref="U20:X20"/>
    <mergeCell ref="Y20:AB20"/>
    <mergeCell ref="AC20:AF20"/>
    <mergeCell ref="AG20:AJ20"/>
    <mergeCell ref="AK20:AN20"/>
    <mergeCell ref="AO20:AR20"/>
    <mergeCell ref="AS20:AV20"/>
    <mergeCell ref="AW20:AZ20"/>
    <mergeCell ref="BA20:BD20"/>
    <mergeCell ref="BE20:BH20"/>
    <mergeCell ref="BI20:BL20"/>
    <mergeCell ref="BM20:BP20"/>
    <mergeCell ref="BQ20:BT20"/>
    <mergeCell ref="BU20:BX20"/>
    <mergeCell ref="BY20:CB20"/>
    <mergeCell ref="CC20:CF20"/>
    <mergeCell ref="CG20:CJ20"/>
    <mergeCell ref="CK20:CN20"/>
    <mergeCell ref="CO20:CR20"/>
    <mergeCell ref="CS20:CV20"/>
    <mergeCell ref="CW20:CZ20"/>
    <mergeCell ref="DA20:DD20"/>
    <mergeCell ref="DE20:DH20"/>
    <mergeCell ref="DI20:DL20"/>
    <mergeCell ref="DM20:DP20"/>
    <mergeCell ref="DQ20:DT20"/>
    <mergeCell ref="DU20:DX20"/>
    <mergeCell ref="DY20:EB20"/>
    <mergeCell ref="EC20:EF20"/>
    <mergeCell ref="EG20:EJ20"/>
    <mergeCell ref="EK20:EN20"/>
    <mergeCell ref="EO20:ER20"/>
    <mergeCell ref="ES20:EV20"/>
    <mergeCell ref="EW20:EZ20"/>
    <mergeCell ref="FA20:FD20"/>
    <mergeCell ref="FE20:FH20"/>
    <mergeCell ref="FI20:FL20"/>
    <mergeCell ref="FM20:FP20"/>
    <mergeCell ref="FQ20:FT20"/>
    <mergeCell ref="FU20:FX20"/>
    <mergeCell ref="FY20:GB20"/>
    <mergeCell ref="GC20:GF20"/>
    <mergeCell ref="GG20:GJ20"/>
    <mergeCell ref="GK20:GN20"/>
    <mergeCell ref="GO20:GR20"/>
    <mergeCell ref="GS20:GV20"/>
    <mergeCell ref="GW20:GZ20"/>
    <mergeCell ref="HA20:HD20"/>
    <mergeCell ref="HE20:HH20"/>
    <mergeCell ref="HI20:HL20"/>
    <mergeCell ref="HM20:HP20"/>
    <mergeCell ref="HQ20:HT20"/>
    <mergeCell ref="HU20:HX20"/>
    <mergeCell ref="HY20:IB20"/>
    <mergeCell ref="IC20:IF20"/>
    <mergeCell ref="IG20:IJ20"/>
    <mergeCell ref="IK20:IN20"/>
    <mergeCell ref="IO20:IR20"/>
    <mergeCell ref="IS20:IV20"/>
    <mergeCell ref="IW20:IZ20"/>
    <mergeCell ref="JA20:JD20"/>
    <mergeCell ref="JE20:JH20"/>
    <mergeCell ref="JI20:JL20"/>
    <mergeCell ref="JM20:JP20"/>
    <mergeCell ref="JQ20:JT20"/>
    <mergeCell ref="JU20:JX20"/>
    <mergeCell ref="JY20:KB20"/>
    <mergeCell ref="KC20:KF20"/>
    <mergeCell ref="KG20:KJ20"/>
    <mergeCell ref="KK20:KN20"/>
    <mergeCell ref="KO20:KR20"/>
    <mergeCell ref="KS20:KV20"/>
    <mergeCell ref="KW20:KZ20"/>
    <mergeCell ref="LA20:LD20"/>
    <mergeCell ref="LE20:LH20"/>
    <mergeCell ref="LI20:LL20"/>
    <mergeCell ref="LM20:LP20"/>
    <mergeCell ref="LQ20:LT20"/>
    <mergeCell ref="LU20:LX20"/>
    <mergeCell ref="LY20:MB20"/>
    <mergeCell ref="MC20:MF20"/>
    <mergeCell ref="MG20:MJ20"/>
    <mergeCell ref="MK20:MN20"/>
    <mergeCell ref="MO20:MR20"/>
    <mergeCell ref="MS20:MV20"/>
    <mergeCell ref="MW20:MZ20"/>
    <mergeCell ref="NA20:ND20"/>
    <mergeCell ref="NE20:NH20"/>
    <mergeCell ref="NI20:NL20"/>
    <mergeCell ref="NM20:NP20"/>
    <mergeCell ref="NQ20:NT20"/>
    <mergeCell ref="NU20:NX20"/>
    <mergeCell ref="NY20:OB20"/>
    <mergeCell ref="OC20:OF20"/>
    <mergeCell ref="OG20:OJ20"/>
    <mergeCell ref="OK20:ON20"/>
    <mergeCell ref="OO20:OR20"/>
    <mergeCell ref="OS20:OV20"/>
    <mergeCell ref="OW20:OZ20"/>
    <mergeCell ref="PA20:PD20"/>
    <mergeCell ref="PE20:PH20"/>
    <mergeCell ref="PI20:PL20"/>
    <mergeCell ref="PM20:PP20"/>
    <mergeCell ref="PQ20:PT20"/>
    <mergeCell ref="PU20:PX20"/>
    <mergeCell ref="PY20:QB20"/>
    <mergeCell ref="QC20:QF20"/>
    <mergeCell ref="QG20:QJ20"/>
    <mergeCell ref="QK20:QN20"/>
    <mergeCell ref="QO20:QR20"/>
    <mergeCell ref="QS20:QV20"/>
    <mergeCell ref="QW20:QZ20"/>
    <mergeCell ref="RA20:RD20"/>
    <mergeCell ref="RE20:RH20"/>
    <mergeCell ref="RI20:RL20"/>
    <mergeCell ref="RM20:RP20"/>
    <mergeCell ref="RQ20:RT20"/>
    <mergeCell ref="RU20:RX20"/>
    <mergeCell ref="RY20:SB20"/>
    <mergeCell ref="SC20:SF20"/>
    <mergeCell ref="SG20:SJ20"/>
    <mergeCell ref="SK20:SN20"/>
    <mergeCell ref="SO20:SR20"/>
    <mergeCell ref="SS20:SV20"/>
    <mergeCell ref="SW20:SZ20"/>
    <mergeCell ref="TA20:TD20"/>
    <mergeCell ref="TE20:TH20"/>
    <mergeCell ref="TI20:TL20"/>
    <mergeCell ref="TM20:TP20"/>
    <mergeCell ref="TQ20:TT20"/>
    <mergeCell ref="TU20:TX20"/>
    <mergeCell ref="TY20:UB20"/>
    <mergeCell ref="UC20:UF20"/>
    <mergeCell ref="UG20:UJ20"/>
    <mergeCell ref="UK20:UN20"/>
    <mergeCell ref="UO20:UR20"/>
    <mergeCell ref="US20:UV20"/>
    <mergeCell ref="UW20:UZ20"/>
    <mergeCell ref="VA20:VD20"/>
    <mergeCell ref="VE20:VH20"/>
    <mergeCell ref="VI20:VL20"/>
    <mergeCell ref="VM20:VP20"/>
    <mergeCell ref="VQ20:VT20"/>
    <mergeCell ref="VU20:VX20"/>
    <mergeCell ref="VY20:WB20"/>
    <mergeCell ref="WC20:WF20"/>
    <mergeCell ref="WG20:WJ20"/>
    <mergeCell ref="WK20:WN20"/>
    <mergeCell ref="WO20:WR20"/>
    <mergeCell ref="WS20:WV20"/>
    <mergeCell ref="WW20:WZ20"/>
    <mergeCell ref="XA20:XD20"/>
    <mergeCell ref="XE20:XH20"/>
    <mergeCell ref="XI20:XL20"/>
    <mergeCell ref="XM20:XP20"/>
    <mergeCell ref="XQ20:XT20"/>
    <mergeCell ref="XU20:XX20"/>
    <mergeCell ref="XY20:YB20"/>
    <mergeCell ref="YC20:YF20"/>
    <mergeCell ref="YG20:YJ20"/>
    <mergeCell ref="YK20:YN20"/>
    <mergeCell ref="YO20:YR20"/>
    <mergeCell ref="YS20:YV20"/>
    <mergeCell ref="YW20:YZ20"/>
    <mergeCell ref="ZA20:ZD20"/>
    <mergeCell ref="ZE20:ZH20"/>
    <mergeCell ref="ZI20:ZL20"/>
    <mergeCell ref="ZM20:ZP20"/>
    <mergeCell ref="ZQ20:ZT20"/>
    <mergeCell ref="ZU20:ZX20"/>
    <mergeCell ref="ZY20:AAB20"/>
    <mergeCell ref="AAC20:AAF20"/>
    <mergeCell ref="AAG20:AAJ20"/>
    <mergeCell ref="AAK20:AAN20"/>
    <mergeCell ref="AAO20:AAR20"/>
    <mergeCell ref="AAS20:AAV20"/>
    <mergeCell ref="AAW20:AAZ20"/>
    <mergeCell ref="ABA20:ABD20"/>
    <mergeCell ref="ABE20:ABH20"/>
    <mergeCell ref="ABI20:ABL20"/>
    <mergeCell ref="ABM20:ABP20"/>
    <mergeCell ref="ABQ20:ABT20"/>
    <mergeCell ref="ABU20:ABX20"/>
    <mergeCell ref="ABY20:ACB20"/>
    <mergeCell ref="ACC20:ACF20"/>
    <mergeCell ref="ACG20:ACJ20"/>
    <mergeCell ref="ACK20:ACN20"/>
    <mergeCell ref="ACO20:ACR20"/>
    <mergeCell ref="ACS20:ACV20"/>
    <mergeCell ref="ACW20:ACZ20"/>
    <mergeCell ref="ADA20:ADD20"/>
    <mergeCell ref="ADE20:ADH20"/>
    <mergeCell ref="ADI20:ADL20"/>
    <mergeCell ref="ADM20:ADP20"/>
    <mergeCell ref="ADQ20:ADT20"/>
    <mergeCell ref="ADU20:ADX20"/>
    <mergeCell ref="ADY20:AEB20"/>
    <mergeCell ref="AEC20:AEF20"/>
    <mergeCell ref="AEG20:AEJ20"/>
    <mergeCell ref="AEK20:AEN20"/>
    <mergeCell ref="AEO20:AER20"/>
    <mergeCell ref="AES20:AEV20"/>
    <mergeCell ref="AEW20:AEZ20"/>
    <mergeCell ref="AFA20:AFD20"/>
    <mergeCell ref="AFE20:AFH20"/>
    <mergeCell ref="AFI20:AFL20"/>
    <mergeCell ref="AFM20:AFP20"/>
    <mergeCell ref="AFQ20:AFT20"/>
    <mergeCell ref="AFU20:AFX20"/>
    <mergeCell ref="AFY20:AGB20"/>
    <mergeCell ref="AGC20:AGF20"/>
    <mergeCell ref="AGG20:AGJ20"/>
    <mergeCell ref="AGK20:AGN20"/>
    <mergeCell ref="AGO20:AGR20"/>
    <mergeCell ref="AGS20:AGV20"/>
    <mergeCell ref="AGW20:AGZ20"/>
    <mergeCell ref="AHA20:AHD20"/>
    <mergeCell ref="AHE20:AHH20"/>
    <mergeCell ref="AHI20:AHL20"/>
    <mergeCell ref="AHM20:AHP20"/>
    <mergeCell ref="AHQ20:AHT20"/>
    <mergeCell ref="AHU20:AHX20"/>
    <mergeCell ref="AHY20:AIB20"/>
    <mergeCell ref="AIC20:AIF20"/>
    <mergeCell ref="AIG20:AIJ20"/>
    <mergeCell ref="AIK20:AIN20"/>
    <mergeCell ref="AIO20:AIR20"/>
    <mergeCell ref="AIS20:AIV20"/>
    <mergeCell ref="AIW20:AIZ20"/>
    <mergeCell ref="AJA20:AJD20"/>
    <mergeCell ref="AJE20:AJH20"/>
    <mergeCell ref="AJI20:AJL20"/>
    <mergeCell ref="AJM20:AJP20"/>
    <mergeCell ref="AJQ20:AJT20"/>
    <mergeCell ref="AJU20:AJX20"/>
    <mergeCell ref="AJY20:AKB20"/>
    <mergeCell ref="AKC20:AKF20"/>
    <mergeCell ref="AKG20:AKJ20"/>
    <mergeCell ref="AKK20:AKN20"/>
    <mergeCell ref="AKO20:AKR20"/>
    <mergeCell ref="AKS20:AKV20"/>
    <mergeCell ref="AKW20:AKZ20"/>
    <mergeCell ref="ALA20:ALD20"/>
    <mergeCell ref="ALE20:ALH20"/>
    <mergeCell ref="ALI20:ALL20"/>
    <mergeCell ref="ALM20:ALP20"/>
    <mergeCell ref="ALQ20:ALT20"/>
    <mergeCell ref="ALU20:ALX20"/>
    <mergeCell ref="ALY20:AMB20"/>
    <mergeCell ref="AMC20:AMF20"/>
    <mergeCell ref="AMG20:AMJ20"/>
    <mergeCell ref="AMK20:AMN20"/>
    <mergeCell ref="AMO20:AMR20"/>
    <mergeCell ref="AMS20:AMV20"/>
    <mergeCell ref="AMW20:AMZ20"/>
    <mergeCell ref="ANA20:AND20"/>
    <mergeCell ref="ANE20:ANH20"/>
    <mergeCell ref="ANI20:ANL20"/>
    <mergeCell ref="ANM20:ANP20"/>
    <mergeCell ref="ANQ20:ANT20"/>
    <mergeCell ref="ANU20:ANX20"/>
    <mergeCell ref="ANY20:AOB20"/>
    <mergeCell ref="AOC20:AOF20"/>
    <mergeCell ref="AOG20:AOJ20"/>
    <mergeCell ref="AOK20:AON20"/>
    <mergeCell ref="AOO20:AOR20"/>
    <mergeCell ref="AOS20:AOV20"/>
    <mergeCell ref="AOW20:AOZ20"/>
    <mergeCell ref="APA20:APD20"/>
    <mergeCell ref="APE20:APH20"/>
    <mergeCell ref="API20:APL20"/>
    <mergeCell ref="APM20:APP20"/>
    <mergeCell ref="APQ20:APT20"/>
    <mergeCell ref="APU20:APX20"/>
    <mergeCell ref="APY20:AQB20"/>
    <mergeCell ref="AQC20:AQF20"/>
    <mergeCell ref="AQG20:AQJ20"/>
    <mergeCell ref="AQK20:AQN20"/>
    <mergeCell ref="AQO20:AQR20"/>
    <mergeCell ref="AQS20:AQV20"/>
    <mergeCell ref="AQW20:AQZ20"/>
    <mergeCell ref="ARA20:ARD20"/>
    <mergeCell ref="ARE20:ARH20"/>
    <mergeCell ref="ARI20:ARL20"/>
    <mergeCell ref="ARM20:ARP20"/>
    <mergeCell ref="ARQ20:ART20"/>
    <mergeCell ref="ARU20:ARX20"/>
    <mergeCell ref="ARY20:ASB20"/>
    <mergeCell ref="ASC20:ASF20"/>
    <mergeCell ref="ASG20:ASJ20"/>
    <mergeCell ref="ASK20:ASN20"/>
    <mergeCell ref="ASO20:ASR20"/>
    <mergeCell ref="ASS20:ASV20"/>
    <mergeCell ref="ASW20:ASZ20"/>
    <mergeCell ref="ATA20:ATD20"/>
    <mergeCell ref="ATE20:ATH20"/>
    <mergeCell ref="ATI20:ATL20"/>
    <mergeCell ref="ATM20:ATP20"/>
    <mergeCell ref="ATQ20:ATT20"/>
    <mergeCell ref="ATU20:ATX20"/>
    <mergeCell ref="ATY20:AUB20"/>
    <mergeCell ref="AUC20:AUF20"/>
    <mergeCell ref="AUG20:AUJ20"/>
    <mergeCell ref="AUK20:AUN20"/>
    <mergeCell ref="AUO20:AUR20"/>
    <mergeCell ref="AUS20:AUV20"/>
    <mergeCell ref="AUW20:AUZ20"/>
    <mergeCell ref="AVA20:AVD20"/>
    <mergeCell ref="AVE20:AVH20"/>
    <mergeCell ref="AVI20:AVL20"/>
    <mergeCell ref="AVM20:AVP20"/>
    <mergeCell ref="AVQ20:AVT20"/>
    <mergeCell ref="AVU20:AVX20"/>
    <mergeCell ref="AVY20:AWB20"/>
    <mergeCell ref="AWC20:AWF20"/>
    <mergeCell ref="AWG20:AWJ20"/>
    <mergeCell ref="AWK20:AWN20"/>
    <mergeCell ref="AWO20:AWR20"/>
    <mergeCell ref="AWS20:AWV20"/>
    <mergeCell ref="AWW20:AWZ20"/>
    <mergeCell ref="AXA20:AXD20"/>
    <mergeCell ref="AXE20:AXH20"/>
    <mergeCell ref="AXI20:AXL20"/>
    <mergeCell ref="AXM20:AXP20"/>
    <mergeCell ref="AXQ20:AXT20"/>
    <mergeCell ref="AXU20:AXX20"/>
    <mergeCell ref="AXY20:AYB20"/>
    <mergeCell ref="AYC20:AYF20"/>
    <mergeCell ref="AYG20:AYJ20"/>
    <mergeCell ref="AYK20:AYN20"/>
    <mergeCell ref="AYO20:AYR20"/>
    <mergeCell ref="AYS20:AYV20"/>
    <mergeCell ref="AYW20:AYZ20"/>
    <mergeCell ref="AZA20:AZD20"/>
    <mergeCell ref="AZE20:AZH20"/>
    <mergeCell ref="AZI20:AZL20"/>
    <mergeCell ref="AZM20:AZP20"/>
    <mergeCell ref="AZQ20:AZT20"/>
    <mergeCell ref="AZU20:AZX20"/>
    <mergeCell ref="AZY20:BAB20"/>
    <mergeCell ref="BAC20:BAF20"/>
    <mergeCell ref="BAG20:BAJ20"/>
    <mergeCell ref="BAK20:BAN20"/>
    <mergeCell ref="BAO20:BAR20"/>
    <mergeCell ref="BAS20:BAV20"/>
    <mergeCell ref="BAW20:BAZ20"/>
    <mergeCell ref="BBA20:BBD20"/>
    <mergeCell ref="BBE20:BBH20"/>
    <mergeCell ref="BBI20:BBL20"/>
    <mergeCell ref="BBM20:BBP20"/>
    <mergeCell ref="BBQ20:BBT20"/>
    <mergeCell ref="BBU20:BBX20"/>
    <mergeCell ref="BBY20:BCB20"/>
    <mergeCell ref="BCC20:BCF20"/>
    <mergeCell ref="BCG20:BCJ20"/>
    <mergeCell ref="BCK20:BCN20"/>
    <mergeCell ref="BCO20:BCR20"/>
    <mergeCell ref="BCS20:BCV20"/>
    <mergeCell ref="BCW20:BCZ20"/>
    <mergeCell ref="BDA20:BDD20"/>
    <mergeCell ref="BDE20:BDH20"/>
    <mergeCell ref="BDI20:BDL20"/>
    <mergeCell ref="BDM20:BDP20"/>
    <mergeCell ref="BDQ20:BDT20"/>
    <mergeCell ref="BDU20:BDX20"/>
    <mergeCell ref="BDY20:BEB20"/>
    <mergeCell ref="BEC20:BEF20"/>
    <mergeCell ref="BEG20:BEJ20"/>
    <mergeCell ref="BEK20:BEN20"/>
    <mergeCell ref="BEO20:BER20"/>
    <mergeCell ref="BES20:BEV20"/>
    <mergeCell ref="BEW20:BEZ20"/>
    <mergeCell ref="BFA20:BFD20"/>
    <mergeCell ref="BFE20:BFH20"/>
    <mergeCell ref="BFI20:BFL20"/>
    <mergeCell ref="BFM20:BFP20"/>
    <mergeCell ref="BFQ20:BFT20"/>
    <mergeCell ref="BFU20:BFX20"/>
    <mergeCell ref="BFY20:BGB20"/>
    <mergeCell ref="BGC20:BGF20"/>
    <mergeCell ref="BGG20:BGJ20"/>
    <mergeCell ref="BGK20:BGN20"/>
    <mergeCell ref="BGO20:BGR20"/>
    <mergeCell ref="BGS20:BGV20"/>
    <mergeCell ref="BGW20:BGZ20"/>
    <mergeCell ref="BHA20:BHD20"/>
    <mergeCell ref="BHE20:BHH20"/>
    <mergeCell ref="BHI20:BHL20"/>
    <mergeCell ref="BHM20:BHP20"/>
    <mergeCell ref="BHQ20:BHT20"/>
    <mergeCell ref="BHU20:BHX20"/>
    <mergeCell ref="BHY20:BIB20"/>
    <mergeCell ref="BIC20:BIF20"/>
    <mergeCell ref="BIG20:BIJ20"/>
    <mergeCell ref="BIK20:BIN20"/>
    <mergeCell ref="BIO20:BIR20"/>
    <mergeCell ref="BIS20:BIV20"/>
    <mergeCell ref="BIW20:BIZ20"/>
    <mergeCell ref="BJA20:BJD20"/>
    <mergeCell ref="BJE20:BJH20"/>
    <mergeCell ref="BJI20:BJL20"/>
    <mergeCell ref="BJM20:BJP20"/>
    <mergeCell ref="BJQ20:BJT20"/>
    <mergeCell ref="BJU20:BJX20"/>
    <mergeCell ref="BJY20:BKB20"/>
    <mergeCell ref="BKC20:BKF20"/>
    <mergeCell ref="BKG20:BKJ20"/>
    <mergeCell ref="BKK20:BKN20"/>
    <mergeCell ref="BKO20:BKR20"/>
    <mergeCell ref="BKS20:BKV20"/>
    <mergeCell ref="BKW20:BKZ20"/>
    <mergeCell ref="BLA20:BLD20"/>
    <mergeCell ref="BLE20:BLH20"/>
    <mergeCell ref="BLI20:BLL20"/>
    <mergeCell ref="BLM20:BLP20"/>
    <mergeCell ref="BLQ20:BLT20"/>
    <mergeCell ref="BLU20:BLX20"/>
    <mergeCell ref="BLY20:BMB20"/>
    <mergeCell ref="BMC20:BMF20"/>
    <mergeCell ref="BMG20:BMJ20"/>
    <mergeCell ref="BMK20:BMN20"/>
    <mergeCell ref="BMO20:BMR20"/>
    <mergeCell ref="BMS20:BMV20"/>
    <mergeCell ref="BMW20:BMZ20"/>
    <mergeCell ref="BNA20:BND20"/>
    <mergeCell ref="BNE20:BNH20"/>
    <mergeCell ref="BNI20:BNL20"/>
    <mergeCell ref="BNM20:BNP20"/>
    <mergeCell ref="BNQ20:BNT20"/>
    <mergeCell ref="BNU20:BNX20"/>
    <mergeCell ref="BNY20:BOB20"/>
    <mergeCell ref="BOC20:BOF20"/>
    <mergeCell ref="BOG20:BOJ20"/>
    <mergeCell ref="BOK20:BON20"/>
    <mergeCell ref="BOO20:BOR20"/>
    <mergeCell ref="BOS20:BOV20"/>
    <mergeCell ref="BOW20:BOZ20"/>
    <mergeCell ref="BPA20:BPD20"/>
    <mergeCell ref="BPE20:BPH20"/>
    <mergeCell ref="BPI20:BPL20"/>
    <mergeCell ref="BPM20:BPP20"/>
    <mergeCell ref="BPQ20:BPT20"/>
    <mergeCell ref="BPU20:BPX20"/>
    <mergeCell ref="BPY20:BQB20"/>
    <mergeCell ref="BQC20:BQF20"/>
    <mergeCell ref="BQG20:BQJ20"/>
    <mergeCell ref="BQK20:BQN20"/>
    <mergeCell ref="BQO20:BQR20"/>
    <mergeCell ref="BQS20:BQV20"/>
    <mergeCell ref="BQW20:BQZ20"/>
    <mergeCell ref="BRA20:BRD20"/>
    <mergeCell ref="BRE20:BRH20"/>
    <mergeCell ref="BRI20:BRL20"/>
    <mergeCell ref="BRM20:BRP20"/>
    <mergeCell ref="BRQ20:BRT20"/>
    <mergeCell ref="BRU20:BRX20"/>
    <mergeCell ref="BRY20:BSB20"/>
    <mergeCell ref="BSC20:BSF20"/>
    <mergeCell ref="BSG20:BSJ20"/>
    <mergeCell ref="BSK20:BSN20"/>
    <mergeCell ref="BSO20:BSR20"/>
    <mergeCell ref="BSS20:BSV20"/>
    <mergeCell ref="BSW20:BSZ20"/>
    <mergeCell ref="BTA20:BTD20"/>
    <mergeCell ref="BTE20:BTH20"/>
    <mergeCell ref="BTI20:BTL20"/>
    <mergeCell ref="BTM20:BTP20"/>
    <mergeCell ref="BTQ20:BTT20"/>
    <mergeCell ref="BTU20:BTX20"/>
    <mergeCell ref="BTY20:BUB20"/>
    <mergeCell ref="BUC20:BUF20"/>
    <mergeCell ref="BUG20:BUJ20"/>
    <mergeCell ref="BUK20:BUN20"/>
    <mergeCell ref="BUO20:BUR20"/>
    <mergeCell ref="BUS20:BUV20"/>
    <mergeCell ref="BUW20:BUZ20"/>
    <mergeCell ref="BVA20:BVD20"/>
    <mergeCell ref="BVE20:BVH20"/>
    <mergeCell ref="BVI20:BVL20"/>
    <mergeCell ref="BVM20:BVP20"/>
    <mergeCell ref="BVQ20:BVT20"/>
    <mergeCell ref="BVU20:BVX20"/>
    <mergeCell ref="BVY20:BWB20"/>
    <mergeCell ref="BWC20:BWF20"/>
    <mergeCell ref="BWG20:BWJ20"/>
    <mergeCell ref="BWK20:BWN20"/>
    <mergeCell ref="BWO20:BWR20"/>
    <mergeCell ref="BWS20:BWV20"/>
    <mergeCell ref="BWW20:BWZ20"/>
    <mergeCell ref="BXA20:BXD20"/>
    <mergeCell ref="BXE20:BXH20"/>
    <mergeCell ref="BXI20:BXL20"/>
    <mergeCell ref="BXM20:BXP20"/>
    <mergeCell ref="BXQ20:BXT20"/>
    <mergeCell ref="BXU20:BXX20"/>
    <mergeCell ref="BXY20:BYB20"/>
    <mergeCell ref="BYC20:BYF20"/>
    <mergeCell ref="BYG20:BYJ20"/>
    <mergeCell ref="BYK20:BYN20"/>
    <mergeCell ref="BYO20:BYR20"/>
    <mergeCell ref="BYS20:BYV20"/>
    <mergeCell ref="BYW20:BYZ20"/>
    <mergeCell ref="BZA20:BZD20"/>
    <mergeCell ref="BZE20:BZH20"/>
    <mergeCell ref="BZI20:BZL20"/>
    <mergeCell ref="BZM20:BZP20"/>
    <mergeCell ref="BZQ20:BZT20"/>
    <mergeCell ref="BZU20:BZX20"/>
    <mergeCell ref="BZY20:CAB20"/>
    <mergeCell ref="CAC20:CAF20"/>
    <mergeCell ref="CAG20:CAJ20"/>
    <mergeCell ref="CAK20:CAN20"/>
    <mergeCell ref="CAO20:CAR20"/>
    <mergeCell ref="CAS20:CAV20"/>
    <mergeCell ref="CAW20:CAZ20"/>
    <mergeCell ref="CBA20:CBD20"/>
    <mergeCell ref="CBE20:CBH20"/>
    <mergeCell ref="CBI20:CBL20"/>
    <mergeCell ref="CBM20:CBP20"/>
    <mergeCell ref="CBQ20:CBT20"/>
    <mergeCell ref="CBU20:CBX20"/>
    <mergeCell ref="CBY20:CCB20"/>
    <mergeCell ref="CCC20:CCF20"/>
    <mergeCell ref="CCG20:CCJ20"/>
    <mergeCell ref="CCK20:CCN20"/>
    <mergeCell ref="CCO20:CCR20"/>
    <mergeCell ref="CCS20:CCV20"/>
    <mergeCell ref="CCW20:CCZ20"/>
    <mergeCell ref="CDA20:CDD20"/>
    <mergeCell ref="CDE20:CDH20"/>
    <mergeCell ref="CDI20:CDL20"/>
    <mergeCell ref="CDM20:CDP20"/>
    <mergeCell ref="CDQ20:CDT20"/>
    <mergeCell ref="CDU20:CDX20"/>
    <mergeCell ref="CDY20:CEB20"/>
    <mergeCell ref="CEC20:CEF20"/>
    <mergeCell ref="CEG20:CEJ20"/>
    <mergeCell ref="CEK20:CEN20"/>
    <mergeCell ref="CEO20:CER20"/>
    <mergeCell ref="CES20:CEV20"/>
    <mergeCell ref="CEW20:CEZ20"/>
    <mergeCell ref="CFA20:CFD20"/>
    <mergeCell ref="CFE20:CFH20"/>
    <mergeCell ref="CFI20:CFL20"/>
    <mergeCell ref="CFM20:CFP20"/>
    <mergeCell ref="CFQ20:CFT20"/>
    <mergeCell ref="CFU20:CFX20"/>
    <mergeCell ref="CFY20:CGB20"/>
    <mergeCell ref="CGC20:CGF20"/>
    <mergeCell ref="CGG20:CGJ20"/>
    <mergeCell ref="CGK20:CGN20"/>
    <mergeCell ref="CGO20:CGR20"/>
    <mergeCell ref="CGS20:CGV20"/>
    <mergeCell ref="CGW20:CGZ20"/>
    <mergeCell ref="CHA20:CHD20"/>
    <mergeCell ref="CHE20:CHH20"/>
    <mergeCell ref="CHI20:CHL20"/>
    <mergeCell ref="CHM20:CHP20"/>
    <mergeCell ref="CHQ20:CHT20"/>
    <mergeCell ref="CHU20:CHX20"/>
    <mergeCell ref="CHY20:CIB20"/>
    <mergeCell ref="CIC20:CIF20"/>
    <mergeCell ref="CIG20:CIJ20"/>
    <mergeCell ref="CIK20:CIN20"/>
    <mergeCell ref="CIO20:CIR20"/>
    <mergeCell ref="CIS20:CIV20"/>
    <mergeCell ref="CIW20:CIZ20"/>
    <mergeCell ref="CJA20:CJD20"/>
    <mergeCell ref="CJE20:CJH20"/>
    <mergeCell ref="CJI20:CJL20"/>
    <mergeCell ref="CJM20:CJP20"/>
    <mergeCell ref="CJQ20:CJT20"/>
    <mergeCell ref="CJU20:CJX20"/>
    <mergeCell ref="CJY20:CKB20"/>
    <mergeCell ref="CKC20:CKF20"/>
    <mergeCell ref="CKG20:CKJ20"/>
    <mergeCell ref="CKK20:CKN20"/>
    <mergeCell ref="CKO20:CKR20"/>
    <mergeCell ref="CKS20:CKV20"/>
    <mergeCell ref="CKW20:CKZ20"/>
    <mergeCell ref="CLA20:CLD20"/>
    <mergeCell ref="CLE20:CLH20"/>
    <mergeCell ref="CLI20:CLL20"/>
    <mergeCell ref="CLM20:CLP20"/>
    <mergeCell ref="CLQ20:CLT20"/>
    <mergeCell ref="CLU20:CLX20"/>
    <mergeCell ref="CLY20:CMB20"/>
    <mergeCell ref="CMC20:CMF20"/>
    <mergeCell ref="CMG20:CMJ20"/>
    <mergeCell ref="CMK20:CMN20"/>
    <mergeCell ref="CMO20:CMR20"/>
    <mergeCell ref="CMS20:CMV20"/>
    <mergeCell ref="CMW20:CMZ20"/>
    <mergeCell ref="CNA20:CND20"/>
    <mergeCell ref="CNE20:CNH20"/>
    <mergeCell ref="CNI20:CNL20"/>
    <mergeCell ref="CNM20:CNP20"/>
    <mergeCell ref="CNQ20:CNT20"/>
    <mergeCell ref="CNU20:CNX20"/>
    <mergeCell ref="CNY20:COB20"/>
    <mergeCell ref="COC20:COF20"/>
    <mergeCell ref="COG20:COJ20"/>
    <mergeCell ref="COK20:CON20"/>
    <mergeCell ref="COO20:COR20"/>
    <mergeCell ref="COS20:COV20"/>
    <mergeCell ref="COW20:COZ20"/>
    <mergeCell ref="CPA20:CPD20"/>
    <mergeCell ref="CPE20:CPH20"/>
    <mergeCell ref="CPI20:CPL20"/>
    <mergeCell ref="CPM20:CPP20"/>
    <mergeCell ref="CPQ20:CPT20"/>
    <mergeCell ref="CPU20:CPX20"/>
    <mergeCell ref="CPY20:CQB20"/>
    <mergeCell ref="CQC20:CQF20"/>
    <mergeCell ref="CQG20:CQJ20"/>
    <mergeCell ref="CQK20:CQN20"/>
    <mergeCell ref="CQO20:CQR20"/>
    <mergeCell ref="CQS20:CQV20"/>
    <mergeCell ref="CQW20:CQZ20"/>
    <mergeCell ref="CRA20:CRD20"/>
    <mergeCell ref="CRE20:CRH20"/>
    <mergeCell ref="CRI20:CRL20"/>
    <mergeCell ref="CRM20:CRP20"/>
    <mergeCell ref="CRQ20:CRT20"/>
    <mergeCell ref="CRU20:CRX20"/>
    <mergeCell ref="CRY20:CSB20"/>
    <mergeCell ref="CSC20:CSF20"/>
    <mergeCell ref="CSG20:CSJ20"/>
    <mergeCell ref="CSK20:CSN20"/>
    <mergeCell ref="CSO20:CSR20"/>
    <mergeCell ref="CSS20:CSV20"/>
    <mergeCell ref="CSW20:CSZ20"/>
    <mergeCell ref="CTA20:CTD20"/>
    <mergeCell ref="CTE20:CTH20"/>
    <mergeCell ref="CTI20:CTL20"/>
    <mergeCell ref="CTM20:CTP20"/>
    <mergeCell ref="CTQ20:CTT20"/>
    <mergeCell ref="CTU20:CTX20"/>
    <mergeCell ref="CTY20:CUB20"/>
    <mergeCell ref="CUC20:CUF20"/>
    <mergeCell ref="CUG20:CUJ20"/>
    <mergeCell ref="CUK20:CUN20"/>
    <mergeCell ref="CUO20:CUR20"/>
    <mergeCell ref="CUS20:CUV20"/>
    <mergeCell ref="CUW20:CUZ20"/>
    <mergeCell ref="CVA20:CVD20"/>
    <mergeCell ref="CVE20:CVH20"/>
    <mergeCell ref="CVI20:CVL20"/>
    <mergeCell ref="CVM20:CVP20"/>
    <mergeCell ref="CVQ20:CVT20"/>
    <mergeCell ref="CVU20:CVX20"/>
    <mergeCell ref="CVY20:CWB20"/>
    <mergeCell ref="CWC20:CWF20"/>
    <mergeCell ref="CWG20:CWJ20"/>
    <mergeCell ref="CWK20:CWN20"/>
    <mergeCell ref="CWO20:CWR20"/>
    <mergeCell ref="CWS20:CWV20"/>
    <mergeCell ref="CWW20:CWZ20"/>
    <mergeCell ref="CXA20:CXD20"/>
    <mergeCell ref="CXE20:CXH20"/>
    <mergeCell ref="CXI20:CXL20"/>
    <mergeCell ref="CXM20:CXP20"/>
    <mergeCell ref="CXQ20:CXT20"/>
    <mergeCell ref="CXU20:CXX20"/>
    <mergeCell ref="CXY20:CYB20"/>
    <mergeCell ref="CYC20:CYF20"/>
    <mergeCell ref="CYG20:CYJ20"/>
    <mergeCell ref="CYK20:CYN20"/>
    <mergeCell ref="CYO20:CYR20"/>
    <mergeCell ref="CYS20:CYV20"/>
    <mergeCell ref="CYW20:CYZ20"/>
    <mergeCell ref="CZA20:CZD20"/>
    <mergeCell ref="CZE20:CZH20"/>
    <mergeCell ref="CZI20:CZL20"/>
    <mergeCell ref="CZM20:CZP20"/>
    <mergeCell ref="CZQ20:CZT20"/>
    <mergeCell ref="CZU20:CZX20"/>
    <mergeCell ref="CZY20:DAB20"/>
    <mergeCell ref="DAC20:DAF20"/>
    <mergeCell ref="DAG20:DAJ20"/>
    <mergeCell ref="DAK20:DAN20"/>
    <mergeCell ref="DAO20:DAR20"/>
    <mergeCell ref="DAS20:DAV20"/>
    <mergeCell ref="DAW20:DAZ20"/>
    <mergeCell ref="DBA20:DBD20"/>
    <mergeCell ref="DBE20:DBH20"/>
    <mergeCell ref="DBI20:DBL20"/>
    <mergeCell ref="DBM20:DBP20"/>
    <mergeCell ref="DBQ20:DBT20"/>
    <mergeCell ref="DBU20:DBX20"/>
    <mergeCell ref="DBY20:DCB20"/>
    <mergeCell ref="DCC20:DCF20"/>
    <mergeCell ref="DCG20:DCJ20"/>
    <mergeCell ref="DCK20:DCN20"/>
    <mergeCell ref="DCO20:DCR20"/>
    <mergeCell ref="DCS20:DCV20"/>
    <mergeCell ref="DCW20:DCZ20"/>
    <mergeCell ref="DDA20:DDD20"/>
    <mergeCell ref="DDE20:DDH20"/>
    <mergeCell ref="DDI20:DDL20"/>
    <mergeCell ref="DDM20:DDP20"/>
    <mergeCell ref="DDQ20:DDT20"/>
    <mergeCell ref="DDU20:DDX20"/>
    <mergeCell ref="DDY20:DEB20"/>
    <mergeCell ref="DEC20:DEF20"/>
    <mergeCell ref="DEG20:DEJ20"/>
    <mergeCell ref="DEK20:DEN20"/>
    <mergeCell ref="DEO20:DER20"/>
    <mergeCell ref="DES20:DEV20"/>
    <mergeCell ref="DEW20:DEZ20"/>
    <mergeCell ref="DFA20:DFD20"/>
    <mergeCell ref="DFE20:DFH20"/>
    <mergeCell ref="DFI20:DFL20"/>
    <mergeCell ref="DFM20:DFP20"/>
    <mergeCell ref="DFQ20:DFT20"/>
    <mergeCell ref="DFU20:DFX20"/>
    <mergeCell ref="DFY20:DGB20"/>
    <mergeCell ref="DGC20:DGF20"/>
    <mergeCell ref="DGG20:DGJ20"/>
    <mergeCell ref="DGK20:DGN20"/>
    <mergeCell ref="DGO20:DGR20"/>
    <mergeCell ref="DGS20:DGV20"/>
    <mergeCell ref="DGW20:DGZ20"/>
    <mergeCell ref="DHA20:DHD20"/>
    <mergeCell ref="DHE20:DHH20"/>
    <mergeCell ref="DHI20:DHL20"/>
    <mergeCell ref="DHM20:DHP20"/>
    <mergeCell ref="DHQ20:DHT20"/>
    <mergeCell ref="DHU20:DHX20"/>
    <mergeCell ref="DHY20:DIB20"/>
    <mergeCell ref="DIC20:DIF20"/>
    <mergeCell ref="DIG20:DIJ20"/>
    <mergeCell ref="DIK20:DIN20"/>
    <mergeCell ref="DIO20:DIR20"/>
    <mergeCell ref="DIS20:DIV20"/>
    <mergeCell ref="DIW20:DIZ20"/>
    <mergeCell ref="DJA20:DJD20"/>
    <mergeCell ref="DJE20:DJH20"/>
    <mergeCell ref="DJI20:DJL20"/>
    <mergeCell ref="DJM20:DJP20"/>
    <mergeCell ref="DJQ20:DJT20"/>
    <mergeCell ref="DJU20:DJX20"/>
    <mergeCell ref="DJY20:DKB20"/>
    <mergeCell ref="DKC20:DKF20"/>
    <mergeCell ref="DKG20:DKJ20"/>
    <mergeCell ref="DKK20:DKN20"/>
    <mergeCell ref="DKO20:DKR20"/>
    <mergeCell ref="DKS20:DKV20"/>
    <mergeCell ref="DKW20:DKZ20"/>
    <mergeCell ref="DLA20:DLD20"/>
    <mergeCell ref="DLE20:DLH20"/>
    <mergeCell ref="DLI20:DLL20"/>
    <mergeCell ref="DLM20:DLP20"/>
    <mergeCell ref="DLQ20:DLT20"/>
    <mergeCell ref="DLU20:DLX20"/>
    <mergeCell ref="DLY20:DMB20"/>
    <mergeCell ref="DMC20:DMF20"/>
    <mergeCell ref="DMG20:DMJ20"/>
    <mergeCell ref="DMK20:DMN20"/>
    <mergeCell ref="DMO20:DMR20"/>
    <mergeCell ref="DMS20:DMV20"/>
    <mergeCell ref="DMW20:DMZ20"/>
    <mergeCell ref="DNA20:DND20"/>
    <mergeCell ref="DNE20:DNH20"/>
    <mergeCell ref="DNI20:DNL20"/>
    <mergeCell ref="DNM20:DNP20"/>
    <mergeCell ref="DNQ20:DNT20"/>
    <mergeCell ref="DNU20:DNX20"/>
    <mergeCell ref="DNY20:DOB20"/>
    <mergeCell ref="DOC20:DOF20"/>
    <mergeCell ref="DOG20:DOJ20"/>
    <mergeCell ref="DOK20:DON20"/>
    <mergeCell ref="DOO20:DOR20"/>
    <mergeCell ref="DOS20:DOV20"/>
    <mergeCell ref="DOW20:DOZ20"/>
    <mergeCell ref="DPA20:DPD20"/>
    <mergeCell ref="DPE20:DPH20"/>
    <mergeCell ref="DPI20:DPL20"/>
    <mergeCell ref="DPM20:DPP20"/>
    <mergeCell ref="DPQ20:DPT20"/>
    <mergeCell ref="DPU20:DPX20"/>
    <mergeCell ref="DPY20:DQB20"/>
    <mergeCell ref="DQC20:DQF20"/>
    <mergeCell ref="DQG20:DQJ20"/>
    <mergeCell ref="DQK20:DQN20"/>
    <mergeCell ref="DQO20:DQR20"/>
    <mergeCell ref="DQS20:DQV20"/>
    <mergeCell ref="DQW20:DQZ20"/>
    <mergeCell ref="DRA20:DRD20"/>
    <mergeCell ref="DRE20:DRH20"/>
    <mergeCell ref="DRI20:DRL20"/>
    <mergeCell ref="DRM20:DRP20"/>
    <mergeCell ref="DRQ20:DRT20"/>
    <mergeCell ref="DRU20:DRX20"/>
    <mergeCell ref="DRY20:DSB20"/>
    <mergeCell ref="DSC20:DSF20"/>
    <mergeCell ref="DSG20:DSJ20"/>
    <mergeCell ref="DSK20:DSN20"/>
    <mergeCell ref="DSO20:DSR20"/>
    <mergeCell ref="DSS20:DSV20"/>
    <mergeCell ref="DSW20:DSZ20"/>
    <mergeCell ref="DTA20:DTD20"/>
    <mergeCell ref="DTE20:DTH20"/>
    <mergeCell ref="DTI20:DTL20"/>
    <mergeCell ref="DTM20:DTP20"/>
    <mergeCell ref="DTQ20:DTT20"/>
    <mergeCell ref="DTU20:DTX20"/>
    <mergeCell ref="DTY20:DUB20"/>
    <mergeCell ref="DUC20:DUF20"/>
    <mergeCell ref="DUG20:DUJ20"/>
    <mergeCell ref="DUK20:DUN20"/>
    <mergeCell ref="DUO20:DUR20"/>
    <mergeCell ref="DUS20:DUV20"/>
    <mergeCell ref="DUW20:DUZ20"/>
    <mergeCell ref="DVA20:DVD20"/>
    <mergeCell ref="DVE20:DVH20"/>
    <mergeCell ref="DVI20:DVL20"/>
    <mergeCell ref="DVM20:DVP20"/>
    <mergeCell ref="DVQ20:DVT20"/>
    <mergeCell ref="DVU20:DVX20"/>
    <mergeCell ref="DVY20:DWB20"/>
    <mergeCell ref="DWC20:DWF20"/>
    <mergeCell ref="DWG20:DWJ20"/>
    <mergeCell ref="DWK20:DWN20"/>
    <mergeCell ref="DWO20:DWR20"/>
    <mergeCell ref="DWS20:DWV20"/>
    <mergeCell ref="DWW20:DWZ20"/>
    <mergeCell ref="DXA20:DXD20"/>
    <mergeCell ref="DXE20:DXH20"/>
    <mergeCell ref="DXI20:DXL20"/>
    <mergeCell ref="DXM20:DXP20"/>
    <mergeCell ref="DXQ20:DXT20"/>
    <mergeCell ref="DXU20:DXX20"/>
    <mergeCell ref="DXY20:DYB20"/>
    <mergeCell ref="DYC20:DYF20"/>
    <mergeCell ref="DYG20:DYJ20"/>
    <mergeCell ref="DYK20:DYN20"/>
    <mergeCell ref="DYO20:DYR20"/>
    <mergeCell ref="DYS20:DYV20"/>
    <mergeCell ref="DYW20:DYZ20"/>
    <mergeCell ref="DZA20:DZD20"/>
    <mergeCell ref="DZE20:DZH20"/>
    <mergeCell ref="DZI20:DZL20"/>
    <mergeCell ref="DZM20:DZP20"/>
    <mergeCell ref="DZQ20:DZT20"/>
    <mergeCell ref="DZU20:DZX20"/>
    <mergeCell ref="DZY20:EAB20"/>
    <mergeCell ref="EAC20:EAF20"/>
    <mergeCell ref="EAG20:EAJ20"/>
    <mergeCell ref="EAK20:EAN20"/>
    <mergeCell ref="EAO20:EAR20"/>
    <mergeCell ref="EAS20:EAV20"/>
    <mergeCell ref="EAW20:EAZ20"/>
    <mergeCell ref="EBA20:EBD20"/>
    <mergeCell ref="EBE20:EBH20"/>
    <mergeCell ref="EBI20:EBL20"/>
    <mergeCell ref="EBM20:EBP20"/>
    <mergeCell ref="EBQ20:EBT20"/>
    <mergeCell ref="EBU20:EBX20"/>
    <mergeCell ref="EBY20:ECB20"/>
    <mergeCell ref="ECC20:ECF20"/>
    <mergeCell ref="ECG20:ECJ20"/>
    <mergeCell ref="ECK20:ECN20"/>
    <mergeCell ref="ECO20:ECR20"/>
    <mergeCell ref="ECS20:ECV20"/>
    <mergeCell ref="ECW20:ECZ20"/>
    <mergeCell ref="EDA20:EDD20"/>
    <mergeCell ref="EDE20:EDH20"/>
    <mergeCell ref="EDI20:EDL20"/>
    <mergeCell ref="EDM20:EDP20"/>
    <mergeCell ref="EDQ20:EDT20"/>
    <mergeCell ref="EDU20:EDX20"/>
    <mergeCell ref="EDY20:EEB20"/>
    <mergeCell ref="EEC20:EEF20"/>
    <mergeCell ref="EEG20:EEJ20"/>
    <mergeCell ref="EEK20:EEN20"/>
    <mergeCell ref="EEO20:EER20"/>
    <mergeCell ref="EES20:EEV20"/>
    <mergeCell ref="EEW20:EEZ20"/>
    <mergeCell ref="EFA20:EFD20"/>
    <mergeCell ref="EFE20:EFH20"/>
    <mergeCell ref="EFI20:EFL20"/>
    <mergeCell ref="EFM20:EFP20"/>
    <mergeCell ref="EFQ20:EFT20"/>
    <mergeCell ref="EFU20:EFX20"/>
    <mergeCell ref="EFY20:EGB20"/>
    <mergeCell ref="EGC20:EGF20"/>
    <mergeCell ref="EGG20:EGJ20"/>
    <mergeCell ref="EGK20:EGN20"/>
    <mergeCell ref="EGO20:EGR20"/>
    <mergeCell ref="EGS20:EGV20"/>
    <mergeCell ref="EGW20:EGZ20"/>
    <mergeCell ref="EHA20:EHD20"/>
    <mergeCell ref="EHE20:EHH20"/>
    <mergeCell ref="EHI20:EHL20"/>
    <mergeCell ref="EHM20:EHP20"/>
    <mergeCell ref="EHQ20:EHT20"/>
    <mergeCell ref="EHU20:EHX20"/>
    <mergeCell ref="EHY20:EIB20"/>
    <mergeCell ref="EIC20:EIF20"/>
    <mergeCell ref="EIG20:EIJ20"/>
    <mergeCell ref="EIK20:EIN20"/>
    <mergeCell ref="EIO20:EIR20"/>
    <mergeCell ref="EIS20:EIV20"/>
    <mergeCell ref="EIW20:EIZ20"/>
    <mergeCell ref="EJA20:EJD20"/>
    <mergeCell ref="EJE20:EJH20"/>
    <mergeCell ref="EJI20:EJL20"/>
    <mergeCell ref="EJM20:EJP20"/>
    <mergeCell ref="EJQ20:EJT20"/>
    <mergeCell ref="EJU20:EJX20"/>
    <mergeCell ref="EJY20:EKB20"/>
    <mergeCell ref="EKC20:EKF20"/>
    <mergeCell ref="EKG20:EKJ20"/>
    <mergeCell ref="EKK20:EKN20"/>
    <mergeCell ref="EKO20:EKR20"/>
    <mergeCell ref="EKS20:EKV20"/>
    <mergeCell ref="EKW20:EKZ20"/>
    <mergeCell ref="ELA20:ELD20"/>
    <mergeCell ref="ELE20:ELH20"/>
    <mergeCell ref="ELI20:ELL20"/>
    <mergeCell ref="ELM20:ELP20"/>
    <mergeCell ref="ELQ20:ELT20"/>
    <mergeCell ref="ELU20:ELX20"/>
    <mergeCell ref="ELY20:EMB20"/>
    <mergeCell ref="EMC20:EMF20"/>
    <mergeCell ref="EMG20:EMJ20"/>
    <mergeCell ref="EMK20:EMN20"/>
    <mergeCell ref="EMO20:EMR20"/>
    <mergeCell ref="EMS20:EMV20"/>
    <mergeCell ref="EMW20:EMZ20"/>
    <mergeCell ref="ENA20:END20"/>
    <mergeCell ref="ENE20:ENH20"/>
    <mergeCell ref="ENI20:ENL20"/>
    <mergeCell ref="ENM20:ENP20"/>
    <mergeCell ref="ENQ20:ENT20"/>
    <mergeCell ref="ENU20:ENX20"/>
    <mergeCell ref="ENY20:EOB20"/>
    <mergeCell ref="EOC20:EOF20"/>
    <mergeCell ref="EOG20:EOJ20"/>
    <mergeCell ref="EOK20:EON20"/>
    <mergeCell ref="EOO20:EOR20"/>
    <mergeCell ref="EOS20:EOV20"/>
    <mergeCell ref="EOW20:EOZ20"/>
    <mergeCell ref="EPA20:EPD20"/>
    <mergeCell ref="EPE20:EPH20"/>
    <mergeCell ref="EPI20:EPL20"/>
    <mergeCell ref="EPM20:EPP20"/>
    <mergeCell ref="EPQ20:EPT20"/>
    <mergeCell ref="EPU20:EPX20"/>
    <mergeCell ref="EPY20:EQB20"/>
    <mergeCell ref="EQC20:EQF20"/>
    <mergeCell ref="EQG20:EQJ20"/>
    <mergeCell ref="EQK20:EQN20"/>
    <mergeCell ref="EQO20:EQR20"/>
    <mergeCell ref="EQS20:EQV20"/>
    <mergeCell ref="EQW20:EQZ20"/>
    <mergeCell ref="ERA20:ERD20"/>
    <mergeCell ref="ERE20:ERH20"/>
    <mergeCell ref="ERI20:ERL20"/>
    <mergeCell ref="ERM20:ERP20"/>
    <mergeCell ref="ERQ20:ERT20"/>
    <mergeCell ref="ERU20:ERX20"/>
    <mergeCell ref="ERY20:ESB20"/>
    <mergeCell ref="ESC20:ESF20"/>
    <mergeCell ref="ESG20:ESJ20"/>
    <mergeCell ref="ESK20:ESN20"/>
    <mergeCell ref="ESO20:ESR20"/>
    <mergeCell ref="ESS20:ESV20"/>
    <mergeCell ref="ESW20:ESZ20"/>
    <mergeCell ref="ETA20:ETD20"/>
    <mergeCell ref="ETE20:ETH20"/>
    <mergeCell ref="ETI20:ETL20"/>
    <mergeCell ref="ETM20:ETP20"/>
    <mergeCell ref="ETQ20:ETT20"/>
    <mergeCell ref="ETU20:ETX20"/>
    <mergeCell ref="ETY20:EUB20"/>
    <mergeCell ref="EUC20:EUF20"/>
    <mergeCell ref="EUG20:EUJ20"/>
    <mergeCell ref="EUK20:EUN20"/>
    <mergeCell ref="EUO20:EUR20"/>
    <mergeCell ref="EUS20:EUV20"/>
    <mergeCell ref="EUW20:EUZ20"/>
    <mergeCell ref="EVA20:EVD20"/>
    <mergeCell ref="EVE20:EVH20"/>
    <mergeCell ref="EVI20:EVL20"/>
    <mergeCell ref="EVM20:EVP20"/>
    <mergeCell ref="EVQ20:EVT20"/>
    <mergeCell ref="EVU20:EVX20"/>
    <mergeCell ref="EVY20:EWB20"/>
    <mergeCell ref="EWC20:EWF20"/>
    <mergeCell ref="EWG20:EWJ20"/>
    <mergeCell ref="EWK20:EWN20"/>
    <mergeCell ref="EWO20:EWR20"/>
    <mergeCell ref="EWS20:EWV20"/>
    <mergeCell ref="EWW20:EWZ20"/>
    <mergeCell ref="EXA20:EXD20"/>
    <mergeCell ref="EXE20:EXH20"/>
    <mergeCell ref="EXI20:EXL20"/>
    <mergeCell ref="EXM20:EXP20"/>
    <mergeCell ref="EXQ20:EXT20"/>
    <mergeCell ref="EXU20:EXX20"/>
    <mergeCell ref="EXY20:EYB20"/>
    <mergeCell ref="EYC20:EYF20"/>
    <mergeCell ref="EYG20:EYJ20"/>
    <mergeCell ref="EYK20:EYN20"/>
    <mergeCell ref="EYO20:EYR20"/>
    <mergeCell ref="EYS20:EYV20"/>
    <mergeCell ref="EYW20:EYZ20"/>
    <mergeCell ref="EZA20:EZD20"/>
    <mergeCell ref="EZE20:EZH20"/>
    <mergeCell ref="EZI20:EZL20"/>
    <mergeCell ref="EZM20:EZP20"/>
    <mergeCell ref="EZQ20:EZT20"/>
    <mergeCell ref="EZU20:EZX20"/>
    <mergeCell ref="EZY20:FAB20"/>
    <mergeCell ref="FAC20:FAF20"/>
    <mergeCell ref="FAG20:FAJ20"/>
    <mergeCell ref="FAK20:FAN20"/>
    <mergeCell ref="FAO20:FAR20"/>
    <mergeCell ref="FAS20:FAV20"/>
    <mergeCell ref="FAW20:FAZ20"/>
    <mergeCell ref="FBA20:FBD20"/>
    <mergeCell ref="FBE20:FBH20"/>
    <mergeCell ref="FBI20:FBL20"/>
    <mergeCell ref="FBM20:FBP20"/>
    <mergeCell ref="FBQ20:FBT20"/>
    <mergeCell ref="FBU20:FBX20"/>
    <mergeCell ref="FBY20:FCB20"/>
    <mergeCell ref="FCC20:FCF20"/>
    <mergeCell ref="FCG20:FCJ20"/>
    <mergeCell ref="FCK20:FCN20"/>
    <mergeCell ref="FCO20:FCR20"/>
    <mergeCell ref="FCS20:FCV20"/>
    <mergeCell ref="FCW20:FCZ20"/>
    <mergeCell ref="FDA20:FDD20"/>
    <mergeCell ref="FDE20:FDH20"/>
    <mergeCell ref="FDI20:FDL20"/>
    <mergeCell ref="FDM20:FDP20"/>
    <mergeCell ref="FDQ20:FDT20"/>
    <mergeCell ref="FDU20:FDX20"/>
    <mergeCell ref="FDY20:FEB20"/>
    <mergeCell ref="FEC20:FEF20"/>
    <mergeCell ref="FEG20:FEJ20"/>
    <mergeCell ref="FEK20:FEN20"/>
    <mergeCell ref="FEO20:FER20"/>
    <mergeCell ref="FES20:FEV20"/>
    <mergeCell ref="FEW20:FEZ20"/>
    <mergeCell ref="FFA20:FFD20"/>
    <mergeCell ref="FFE20:FFH20"/>
    <mergeCell ref="FFI20:FFL20"/>
    <mergeCell ref="FFM20:FFP20"/>
    <mergeCell ref="FFQ20:FFT20"/>
    <mergeCell ref="FFU20:FFX20"/>
    <mergeCell ref="FFY20:FGB20"/>
    <mergeCell ref="FGC20:FGF20"/>
    <mergeCell ref="FGG20:FGJ20"/>
    <mergeCell ref="FGK20:FGN20"/>
    <mergeCell ref="FGO20:FGR20"/>
    <mergeCell ref="FGS20:FGV20"/>
    <mergeCell ref="FGW20:FGZ20"/>
    <mergeCell ref="FHA20:FHD20"/>
    <mergeCell ref="FHE20:FHH20"/>
    <mergeCell ref="FHI20:FHL20"/>
    <mergeCell ref="FHM20:FHP20"/>
    <mergeCell ref="FHQ20:FHT20"/>
    <mergeCell ref="FHU20:FHX20"/>
    <mergeCell ref="FHY20:FIB20"/>
    <mergeCell ref="FIC20:FIF20"/>
    <mergeCell ref="FIG20:FIJ20"/>
    <mergeCell ref="FIK20:FIN20"/>
    <mergeCell ref="FIO20:FIR20"/>
    <mergeCell ref="FIS20:FIV20"/>
    <mergeCell ref="FIW20:FIZ20"/>
    <mergeCell ref="FJA20:FJD20"/>
    <mergeCell ref="FJE20:FJH20"/>
    <mergeCell ref="FJI20:FJL20"/>
    <mergeCell ref="FJM20:FJP20"/>
    <mergeCell ref="FJQ20:FJT20"/>
    <mergeCell ref="FJU20:FJX20"/>
    <mergeCell ref="FJY20:FKB20"/>
    <mergeCell ref="FKC20:FKF20"/>
    <mergeCell ref="FKG20:FKJ20"/>
    <mergeCell ref="FKK20:FKN20"/>
    <mergeCell ref="FKO20:FKR20"/>
    <mergeCell ref="FKS20:FKV20"/>
    <mergeCell ref="FKW20:FKZ20"/>
    <mergeCell ref="FLA20:FLD20"/>
    <mergeCell ref="FLE20:FLH20"/>
    <mergeCell ref="FLI20:FLL20"/>
    <mergeCell ref="FLM20:FLP20"/>
    <mergeCell ref="FLQ20:FLT20"/>
    <mergeCell ref="FLU20:FLX20"/>
    <mergeCell ref="FLY20:FMB20"/>
    <mergeCell ref="FMC20:FMF20"/>
    <mergeCell ref="FMG20:FMJ20"/>
    <mergeCell ref="FMK20:FMN20"/>
    <mergeCell ref="FMO20:FMR20"/>
    <mergeCell ref="FMS20:FMV20"/>
    <mergeCell ref="FMW20:FMZ20"/>
    <mergeCell ref="FNA20:FND20"/>
    <mergeCell ref="FNE20:FNH20"/>
    <mergeCell ref="FNI20:FNL20"/>
    <mergeCell ref="FNM20:FNP20"/>
    <mergeCell ref="FNQ20:FNT20"/>
    <mergeCell ref="FNU20:FNX20"/>
    <mergeCell ref="FNY20:FOB20"/>
    <mergeCell ref="FOC20:FOF20"/>
    <mergeCell ref="FOG20:FOJ20"/>
    <mergeCell ref="FOK20:FON20"/>
    <mergeCell ref="FOO20:FOR20"/>
    <mergeCell ref="FOS20:FOV20"/>
    <mergeCell ref="FOW20:FOZ20"/>
    <mergeCell ref="FPA20:FPD20"/>
    <mergeCell ref="FPE20:FPH20"/>
    <mergeCell ref="FPI20:FPL20"/>
    <mergeCell ref="FPM20:FPP20"/>
    <mergeCell ref="FPQ20:FPT20"/>
    <mergeCell ref="FPU20:FPX20"/>
    <mergeCell ref="FPY20:FQB20"/>
    <mergeCell ref="FQC20:FQF20"/>
    <mergeCell ref="FQG20:FQJ20"/>
    <mergeCell ref="FQK20:FQN20"/>
    <mergeCell ref="FQO20:FQR20"/>
    <mergeCell ref="FQS20:FQV20"/>
    <mergeCell ref="FQW20:FQZ20"/>
    <mergeCell ref="FRA20:FRD20"/>
    <mergeCell ref="FRE20:FRH20"/>
    <mergeCell ref="FRI20:FRL20"/>
    <mergeCell ref="FRM20:FRP20"/>
    <mergeCell ref="FRQ20:FRT20"/>
    <mergeCell ref="FRU20:FRX20"/>
    <mergeCell ref="FRY20:FSB20"/>
    <mergeCell ref="FSC20:FSF20"/>
    <mergeCell ref="FSG20:FSJ20"/>
    <mergeCell ref="FSK20:FSN20"/>
    <mergeCell ref="FSO20:FSR20"/>
    <mergeCell ref="FSS20:FSV20"/>
    <mergeCell ref="FSW20:FSZ20"/>
    <mergeCell ref="FTA20:FTD20"/>
    <mergeCell ref="FTE20:FTH20"/>
    <mergeCell ref="FTI20:FTL20"/>
    <mergeCell ref="FTM20:FTP20"/>
    <mergeCell ref="FTQ20:FTT20"/>
    <mergeCell ref="FTU20:FTX20"/>
    <mergeCell ref="FTY20:FUB20"/>
    <mergeCell ref="FUC20:FUF20"/>
    <mergeCell ref="FUG20:FUJ20"/>
    <mergeCell ref="FUK20:FUN20"/>
    <mergeCell ref="FUO20:FUR20"/>
    <mergeCell ref="FUS20:FUV20"/>
    <mergeCell ref="FUW20:FUZ20"/>
    <mergeCell ref="FVA20:FVD20"/>
    <mergeCell ref="FVE20:FVH20"/>
    <mergeCell ref="FVI20:FVL20"/>
    <mergeCell ref="FVM20:FVP20"/>
    <mergeCell ref="FVQ20:FVT20"/>
    <mergeCell ref="FVU20:FVX20"/>
    <mergeCell ref="FVY20:FWB20"/>
    <mergeCell ref="FWC20:FWF20"/>
    <mergeCell ref="FWG20:FWJ20"/>
    <mergeCell ref="FWK20:FWN20"/>
    <mergeCell ref="FWO20:FWR20"/>
    <mergeCell ref="FWS20:FWV20"/>
    <mergeCell ref="FWW20:FWZ20"/>
    <mergeCell ref="FXA20:FXD20"/>
    <mergeCell ref="FXE20:FXH20"/>
    <mergeCell ref="FXI20:FXL20"/>
    <mergeCell ref="FXM20:FXP20"/>
    <mergeCell ref="FXQ20:FXT20"/>
    <mergeCell ref="FXU20:FXX20"/>
    <mergeCell ref="FXY20:FYB20"/>
    <mergeCell ref="FYC20:FYF20"/>
    <mergeCell ref="FYG20:FYJ20"/>
    <mergeCell ref="FYK20:FYN20"/>
    <mergeCell ref="FYO20:FYR20"/>
    <mergeCell ref="FYS20:FYV20"/>
    <mergeCell ref="FYW20:FYZ20"/>
    <mergeCell ref="FZA20:FZD20"/>
    <mergeCell ref="FZE20:FZH20"/>
    <mergeCell ref="FZI20:FZL20"/>
    <mergeCell ref="FZM20:FZP20"/>
    <mergeCell ref="FZQ20:FZT20"/>
    <mergeCell ref="FZU20:FZX20"/>
    <mergeCell ref="FZY20:GAB20"/>
    <mergeCell ref="GAC20:GAF20"/>
    <mergeCell ref="GAG20:GAJ20"/>
    <mergeCell ref="GAK20:GAN20"/>
    <mergeCell ref="GAO20:GAR20"/>
    <mergeCell ref="GAS20:GAV20"/>
    <mergeCell ref="GAW20:GAZ20"/>
    <mergeCell ref="GBA20:GBD20"/>
    <mergeCell ref="GBE20:GBH20"/>
    <mergeCell ref="GBI20:GBL20"/>
    <mergeCell ref="GBM20:GBP20"/>
    <mergeCell ref="GBQ20:GBT20"/>
    <mergeCell ref="GBU20:GBX20"/>
    <mergeCell ref="GBY20:GCB20"/>
    <mergeCell ref="GCC20:GCF20"/>
    <mergeCell ref="GCG20:GCJ20"/>
    <mergeCell ref="GCK20:GCN20"/>
    <mergeCell ref="GCO20:GCR20"/>
    <mergeCell ref="GCS20:GCV20"/>
    <mergeCell ref="GCW20:GCZ20"/>
    <mergeCell ref="GDA20:GDD20"/>
    <mergeCell ref="GDE20:GDH20"/>
    <mergeCell ref="GDI20:GDL20"/>
    <mergeCell ref="GDM20:GDP20"/>
    <mergeCell ref="GDQ20:GDT20"/>
    <mergeCell ref="GDU20:GDX20"/>
    <mergeCell ref="GDY20:GEB20"/>
    <mergeCell ref="GEC20:GEF20"/>
    <mergeCell ref="GEG20:GEJ20"/>
    <mergeCell ref="GEK20:GEN20"/>
    <mergeCell ref="GEO20:GER20"/>
    <mergeCell ref="GES20:GEV20"/>
    <mergeCell ref="GEW20:GEZ20"/>
    <mergeCell ref="GFA20:GFD20"/>
    <mergeCell ref="GFE20:GFH20"/>
    <mergeCell ref="GFI20:GFL20"/>
    <mergeCell ref="GFM20:GFP20"/>
    <mergeCell ref="GFQ20:GFT20"/>
    <mergeCell ref="GFU20:GFX20"/>
    <mergeCell ref="GFY20:GGB20"/>
    <mergeCell ref="GGC20:GGF20"/>
    <mergeCell ref="GGG20:GGJ20"/>
    <mergeCell ref="GGK20:GGN20"/>
    <mergeCell ref="GGO20:GGR20"/>
    <mergeCell ref="GGS20:GGV20"/>
    <mergeCell ref="GGW20:GGZ20"/>
    <mergeCell ref="GHA20:GHD20"/>
    <mergeCell ref="GHE20:GHH20"/>
    <mergeCell ref="GHI20:GHL20"/>
    <mergeCell ref="GHM20:GHP20"/>
    <mergeCell ref="GHQ20:GHT20"/>
    <mergeCell ref="GHU20:GHX20"/>
    <mergeCell ref="GHY20:GIB20"/>
    <mergeCell ref="GIC20:GIF20"/>
    <mergeCell ref="GIG20:GIJ20"/>
    <mergeCell ref="GIK20:GIN20"/>
    <mergeCell ref="GIO20:GIR20"/>
    <mergeCell ref="GIS20:GIV20"/>
    <mergeCell ref="GIW20:GIZ20"/>
    <mergeCell ref="GJA20:GJD20"/>
    <mergeCell ref="GJE20:GJH20"/>
    <mergeCell ref="GJI20:GJL20"/>
    <mergeCell ref="GJM20:GJP20"/>
    <mergeCell ref="GJQ20:GJT20"/>
    <mergeCell ref="GJU20:GJX20"/>
    <mergeCell ref="GJY20:GKB20"/>
    <mergeCell ref="GKC20:GKF20"/>
    <mergeCell ref="GKG20:GKJ20"/>
    <mergeCell ref="GKK20:GKN20"/>
    <mergeCell ref="GKO20:GKR20"/>
    <mergeCell ref="GKS20:GKV20"/>
    <mergeCell ref="GKW20:GKZ20"/>
    <mergeCell ref="GLA20:GLD20"/>
    <mergeCell ref="GLE20:GLH20"/>
    <mergeCell ref="GLI20:GLL20"/>
    <mergeCell ref="GLM20:GLP20"/>
    <mergeCell ref="GLQ20:GLT20"/>
    <mergeCell ref="GLU20:GLX20"/>
    <mergeCell ref="GLY20:GMB20"/>
    <mergeCell ref="GMC20:GMF20"/>
    <mergeCell ref="GMG20:GMJ20"/>
    <mergeCell ref="GMK20:GMN20"/>
    <mergeCell ref="GMO20:GMR20"/>
    <mergeCell ref="GMS20:GMV20"/>
    <mergeCell ref="GMW20:GMZ20"/>
    <mergeCell ref="GNA20:GND20"/>
    <mergeCell ref="GNE20:GNH20"/>
    <mergeCell ref="GNI20:GNL20"/>
    <mergeCell ref="GNM20:GNP20"/>
    <mergeCell ref="GNQ20:GNT20"/>
    <mergeCell ref="GNU20:GNX20"/>
    <mergeCell ref="GNY20:GOB20"/>
    <mergeCell ref="GOC20:GOF20"/>
    <mergeCell ref="GOG20:GOJ20"/>
    <mergeCell ref="GOK20:GON20"/>
    <mergeCell ref="GOO20:GOR20"/>
    <mergeCell ref="GOS20:GOV20"/>
    <mergeCell ref="GOW20:GOZ20"/>
    <mergeCell ref="GPA20:GPD20"/>
    <mergeCell ref="GPE20:GPH20"/>
    <mergeCell ref="GPI20:GPL20"/>
    <mergeCell ref="GPM20:GPP20"/>
    <mergeCell ref="GPQ20:GPT20"/>
    <mergeCell ref="GPU20:GPX20"/>
    <mergeCell ref="GPY20:GQB20"/>
    <mergeCell ref="GQC20:GQF20"/>
    <mergeCell ref="GQG20:GQJ20"/>
    <mergeCell ref="GQK20:GQN20"/>
    <mergeCell ref="GQO20:GQR20"/>
    <mergeCell ref="GQS20:GQV20"/>
    <mergeCell ref="GQW20:GQZ20"/>
    <mergeCell ref="GRA20:GRD20"/>
    <mergeCell ref="GRE20:GRH20"/>
    <mergeCell ref="GRI20:GRL20"/>
    <mergeCell ref="GRM20:GRP20"/>
    <mergeCell ref="GRQ20:GRT20"/>
    <mergeCell ref="GRU20:GRX20"/>
    <mergeCell ref="GRY20:GSB20"/>
    <mergeCell ref="GSC20:GSF20"/>
    <mergeCell ref="GSG20:GSJ20"/>
    <mergeCell ref="GSK20:GSN20"/>
    <mergeCell ref="GSO20:GSR20"/>
    <mergeCell ref="GSS20:GSV20"/>
    <mergeCell ref="GSW20:GSZ20"/>
    <mergeCell ref="GTA20:GTD20"/>
    <mergeCell ref="GTE20:GTH20"/>
    <mergeCell ref="GTI20:GTL20"/>
    <mergeCell ref="GTM20:GTP20"/>
    <mergeCell ref="GTQ20:GTT20"/>
    <mergeCell ref="GTU20:GTX20"/>
    <mergeCell ref="GTY20:GUB20"/>
    <mergeCell ref="GUC20:GUF20"/>
    <mergeCell ref="GUG20:GUJ20"/>
    <mergeCell ref="GUK20:GUN20"/>
    <mergeCell ref="GUO20:GUR20"/>
    <mergeCell ref="GUS20:GUV20"/>
    <mergeCell ref="GUW20:GUZ20"/>
    <mergeCell ref="GVA20:GVD20"/>
    <mergeCell ref="GVE20:GVH20"/>
    <mergeCell ref="GVI20:GVL20"/>
    <mergeCell ref="GVM20:GVP20"/>
    <mergeCell ref="GVQ20:GVT20"/>
    <mergeCell ref="GVU20:GVX20"/>
    <mergeCell ref="GVY20:GWB20"/>
    <mergeCell ref="GWC20:GWF20"/>
    <mergeCell ref="GWG20:GWJ20"/>
    <mergeCell ref="GWK20:GWN20"/>
    <mergeCell ref="GWO20:GWR20"/>
    <mergeCell ref="GWS20:GWV20"/>
    <mergeCell ref="GWW20:GWZ20"/>
    <mergeCell ref="GXA20:GXD20"/>
    <mergeCell ref="GXE20:GXH20"/>
    <mergeCell ref="GXI20:GXL20"/>
    <mergeCell ref="GXM20:GXP20"/>
    <mergeCell ref="GXQ20:GXT20"/>
    <mergeCell ref="GXU20:GXX20"/>
    <mergeCell ref="GXY20:GYB20"/>
    <mergeCell ref="GYC20:GYF20"/>
    <mergeCell ref="GYG20:GYJ20"/>
    <mergeCell ref="GYK20:GYN20"/>
    <mergeCell ref="GYO20:GYR20"/>
    <mergeCell ref="GYS20:GYV20"/>
    <mergeCell ref="GYW20:GYZ20"/>
    <mergeCell ref="GZA20:GZD20"/>
    <mergeCell ref="GZE20:GZH20"/>
    <mergeCell ref="GZI20:GZL20"/>
    <mergeCell ref="GZM20:GZP20"/>
    <mergeCell ref="GZQ20:GZT20"/>
    <mergeCell ref="GZU20:GZX20"/>
    <mergeCell ref="GZY20:HAB20"/>
    <mergeCell ref="HAC20:HAF20"/>
    <mergeCell ref="HAG20:HAJ20"/>
    <mergeCell ref="HAK20:HAN20"/>
    <mergeCell ref="HAO20:HAR20"/>
    <mergeCell ref="HAS20:HAV20"/>
    <mergeCell ref="HAW20:HAZ20"/>
    <mergeCell ref="HBA20:HBD20"/>
    <mergeCell ref="HBE20:HBH20"/>
    <mergeCell ref="HBI20:HBL20"/>
    <mergeCell ref="HBM20:HBP20"/>
    <mergeCell ref="HBQ20:HBT20"/>
    <mergeCell ref="HBU20:HBX20"/>
    <mergeCell ref="HBY20:HCB20"/>
    <mergeCell ref="HCC20:HCF20"/>
    <mergeCell ref="HCG20:HCJ20"/>
    <mergeCell ref="HCK20:HCN20"/>
    <mergeCell ref="HCO20:HCR20"/>
    <mergeCell ref="HCS20:HCV20"/>
    <mergeCell ref="HCW20:HCZ20"/>
    <mergeCell ref="HDA20:HDD20"/>
    <mergeCell ref="HDE20:HDH20"/>
    <mergeCell ref="HDI20:HDL20"/>
    <mergeCell ref="HDM20:HDP20"/>
    <mergeCell ref="HDQ20:HDT20"/>
    <mergeCell ref="HDU20:HDX20"/>
    <mergeCell ref="HDY20:HEB20"/>
    <mergeCell ref="HEC20:HEF20"/>
    <mergeCell ref="HEG20:HEJ20"/>
    <mergeCell ref="HEK20:HEN20"/>
    <mergeCell ref="HEO20:HER20"/>
    <mergeCell ref="HES20:HEV20"/>
    <mergeCell ref="HEW20:HEZ20"/>
    <mergeCell ref="HFA20:HFD20"/>
    <mergeCell ref="HFE20:HFH20"/>
    <mergeCell ref="HFI20:HFL20"/>
    <mergeCell ref="HFM20:HFP20"/>
    <mergeCell ref="HFQ20:HFT20"/>
    <mergeCell ref="HFU20:HFX20"/>
    <mergeCell ref="HFY20:HGB20"/>
    <mergeCell ref="HGC20:HGF20"/>
    <mergeCell ref="HGG20:HGJ20"/>
    <mergeCell ref="HGK20:HGN20"/>
    <mergeCell ref="HGO20:HGR20"/>
    <mergeCell ref="HGS20:HGV20"/>
    <mergeCell ref="HGW20:HGZ20"/>
    <mergeCell ref="HHA20:HHD20"/>
    <mergeCell ref="HHE20:HHH20"/>
    <mergeCell ref="HHI20:HHL20"/>
    <mergeCell ref="HHM20:HHP20"/>
    <mergeCell ref="HHQ20:HHT20"/>
    <mergeCell ref="HHU20:HHX20"/>
    <mergeCell ref="HHY20:HIB20"/>
    <mergeCell ref="HIC20:HIF20"/>
    <mergeCell ref="HIG20:HIJ20"/>
    <mergeCell ref="HIK20:HIN20"/>
    <mergeCell ref="HIO20:HIR20"/>
    <mergeCell ref="HIS20:HIV20"/>
    <mergeCell ref="HIW20:HIZ20"/>
    <mergeCell ref="HJA20:HJD20"/>
    <mergeCell ref="HJE20:HJH20"/>
    <mergeCell ref="HJI20:HJL20"/>
    <mergeCell ref="HJM20:HJP20"/>
    <mergeCell ref="HJQ20:HJT20"/>
    <mergeCell ref="HJU20:HJX20"/>
    <mergeCell ref="HJY20:HKB20"/>
    <mergeCell ref="HKC20:HKF20"/>
    <mergeCell ref="HKG20:HKJ20"/>
    <mergeCell ref="HKK20:HKN20"/>
    <mergeCell ref="HKO20:HKR20"/>
    <mergeCell ref="HKS20:HKV20"/>
    <mergeCell ref="HKW20:HKZ20"/>
    <mergeCell ref="HLA20:HLD20"/>
    <mergeCell ref="HLE20:HLH20"/>
    <mergeCell ref="HLI20:HLL20"/>
    <mergeCell ref="HLM20:HLP20"/>
    <mergeCell ref="HLQ20:HLT20"/>
    <mergeCell ref="HLU20:HLX20"/>
    <mergeCell ref="HLY20:HMB20"/>
    <mergeCell ref="HMC20:HMF20"/>
    <mergeCell ref="HMG20:HMJ20"/>
    <mergeCell ref="HMK20:HMN20"/>
    <mergeCell ref="HMO20:HMR20"/>
    <mergeCell ref="HMS20:HMV20"/>
    <mergeCell ref="HMW20:HMZ20"/>
    <mergeCell ref="HNA20:HND20"/>
    <mergeCell ref="HNE20:HNH20"/>
    <mergeCell ref="HNI20:HNL20"/>
    <mergeCell ref="HNM20:HNP20"/>
    <mergeCell ref="HNQ20:HNT20"/>
    <mergeCell ref="HNU20:HNX20"/>
    <mergeCell ref="HNY20:HOB20"/>
    <mergeCell ref="HOC20:HOF20"/>
    <mergeCell ref="HOG20:HOJ20"/>
    <mergeCell ref="HOK20:HON20"/>
    <mergeCell ref="HOO20:HOR20"/>
    <mergeCell ref="HOS20:HOV20"/>
    <mergeCell ref="HOW20:HOZ20"/>
    <mergeCell ref="HPA20:HPD20"/>
    <mergeCell ref="HPE20:HPH20"/>
    <mergeCell ref="HPI20:HPL20"/>
    <mergeCell ref="HPM20:HPP20"/>
    <mergeCell ref="HPQ20:HPT20"/>
    <mergeCell ref="HPU20:HPX20"/>
    <mergeCell ref="HPY20:HQB20"/>
    <mergeCell ref="HQC20:HQF20"/>
    <mergeCell ref="HQG20:HQJ20"/>
    <mergeCell ref="HQK20:HQN20"/>
    <mergeCell ref="HQO20:HQR20"/>
    <mergeCell ref="HQS20:HQV20"/>
    <mergeCell ref="HQW20:HQZ20"/>
    <mergeCell ref="HRA20:HRD20"/>
    <mergeCell ref="HRE20:HRH20"/>
    <mergeCell ref="HRI20:HRL20"/>
    <mergeCell ref="HRM20:HRP20"/>
    <mergeCell ref="HRQ20:HRT20"/>
    <mergeCell ref="HRU20:HRX20"/>
    <mergeCell ref="HRY20:HSB20"/>
    <mergeCell ref="HSC20:HSF20"/>
    <mergeCell ref="HSG20:HSJ20"/>
    <mergeCell ref="HSK20:HSN20"/>
    <mergeCell ref="HSO20:HSR20"/>
    <mergeCell ref="HSS20:HSV20"/>
    <mergeCell ref="HSW20:HSZ20"/>
    <mergeCell ref="HTA20:HTD20"/>
    <mergeCell ref="HTE20:HTH20"/>
    <mergeCell ref="HTI20:HTL20"/>
    <mergeCell ref="HTM20:HTP20"/>
    <mergeCell ref="HTQ20:HTT20"/>
    <mergeCell ref="HTU20:HTX20"/>
    <mergeCell ref="HTY20:HUB20"/>
    <mergeCell ref="HUC20:HUF20"/>
    <mergeCell ref="HUG20:HUJ20"/>
    <mergeCell ref="HUK20:HUN20"/>
    <mergeCell ref="HUO20:HUR20"/>
    <mergeCell ref="HUS20:HUV20"/>
    <mergeCell ref="HUW20:HUZ20"/>
    <mergeCell ref="HVA20:HVD20"/>
    <mergeCell ref="HVE20:HVH20"/>
    <mergeCell ref="HVI20:HVL20"/>
    <mergeCell ref="HVM20:HVP20"/>
    <mergeCell ref="HVQ20:HVT20"/>
    <mergeCell ref="HVU20:HVX20"/>
    <mergeCell ref="HVY20:HWB20"/>
    <mergeCell ref="HWC20:HWF20"/>
    <mergeCell ref="HWG20:HWJ20"/>
    <mergeCell ref="HWK20:HWN20"/>
    <mergeCell ref="HWO20:HWR20"/>
    <mergeCell ref="HWS20:HWV20"/>
    <mergeCell ref="HWW20:HWZ20"/>
    <mergeCell ref="HXA20:HXD20"/>
    <mergeCell ref="HXE20:HXH20"/>
    <mergeCell ref="HXI20:HXL20"/>
    <mergeCell ref="HXM20:HXP20"/>
    <mergeCell ref="HXQ20:HXT20"/>
    <mergeCell ref="HXU20:HXX20"/>
    <mergeCell ref="HXY20:HYB20"/>
    <mergeCell ref="HYC20:HYF20"/>
    <mergeCell ref="HYG20:HYJ20"/>
    <mergeCell ref="HYK20:HYN20"/>
    <mergeCell ref="HYO20:HYR20"/>
    <mergeCell ref="HYS20:HYV20"/>
    <mergeCell ref="HYW20:HYZ20"/>
    <mergeCell ref="HZA20:HZD20"/>
    <mergeCell ref="HZE20:HZH20"/>
    <mergeCell ref="HZI20:HZL20"/>
    <mergeCell ref="HZM20:HZP20"/>
    <mergeCell ref="HZQ20:HZT20"/>
    <mergeCell ref="HZU20:HZX20"/>
    <mergeCell ref="HZY20:IAB20"/>
    <mergeCell ref="IAC20:IAF20"/>
    <mergeCell ref="IAG20:IAJ20"/>
    <mergeCell ref="IAK20:IAN20"/>
    <mergeCell ref="IAO20:IAR20"/>
    <mergeCell ref="IAS20:IAV20"/>
    <mergeCell ref="IAW20:IAZ20"/>
    <mergeCell ref="IBA20:IBD20"/>
    <mergeCell ref="IBE20:IBH20"/>
    <mergeCell ref="IBI20:IBL20"/>
    <mergeCell ref="IBM20:IBP20"/>
    <mergeCell ref="IBQ20:IBT20"/>
    <mergeCell ref="IBU20:IBX20"/>
    <mergeCell ref="IBY20:ICB20"/>
    <mergeCell ref="ICC20:ICF20"/>
    <mergeCell ref="ICG20:ICJ20"/>
    <mergeCell ref="ICK20:ICN20"/>
    <mergeCell ref="ICO20:ICR20"/>
    <mergeCell ref="ICS20:ICV20"/>
    <mergeCell ref="ICW20:ICZ20"/>
    <mergeCell ref="IDA20:IDD20"/>
    <mergeCell ref="IDE20:IDH20"/>
    <mergeCell ref="IDI20:IDL20"/>
    <mergeCell ref="IDM20:IDP20"/>
    <mergeCell ref="IDQ20:IDT20"/>
    <mergeCell ref="IDU20:IDX20"/>
    <mergeCell ref="IDY20:IEB20"/>
    <mergeCell ref="IEC20:IEF20"/>
    <mergeCell ref="IEG20:IEJ20"/>
    <mergeCell ref="IEK20:IEN20"/>
    <mergeCell ref="IEO20:IER20"/>
    <mergeCell ref="IES20:IEV20"/>
    <mergeCell ref="IEW20:IEZ20"/>
    <mergeCell ref="IFA20:IFD20"/>
    <mergeCell ref="IFE20:IFH20"/>
    <mergeCell ref="IFI20:IFL20"/>
    <mergeCell ref="IFM20:IFP20"/>
    <mergeCell ref="IFQ20:IFT20"/>
    <mergeCell ref="IFU20:IFX20"/>
    <mergeCell ref="IFY20:IGB20"/>
    <mergeCell ref="IGC20:IGF20"/>
    <mergeCell ref="IGG20:IGJ20"/>
    <mergeCell ref="IGK20:IGN20"/>
    <mergeCell ref="IGO20:IGR20"/>
    <mergeCell ref="IGS20:IGV20"/>
    <mergeCell ref="IGW20:IGZ20"/>
    <mergeCell ref="IHA20:IHD20"/>
    <mergeCell ref="IHE20:IHH20"/>
    <mergeCell ref="IHI20:IHL20"/>
    <mergeCell ref="IHM20:IHP20"/>
    <mergeCell ref="IHQ20:IHT20"/>
    <mergeCell ref="IHU20:IHX20"/>
    <mergeCell ref="IHY20:IIB20"/>
    <mergeCell ref="IIC20:IIF20"/>
    <mergeCell ref="IIG20:IIJ20"/>
    <mergeCell ref="IIK20:IIN20"/>
    <mergeCell ref="IIO20:IIR20"/>
    <mergeCell ref="IIS20:IIV20"/>
    <mergeCell ref="IIW20:IIZ20"/>
    <mergeCell ref="IJA20:IJD20"/>
    <mergeCell ref="IJE20:IJH20"/>
    <mergeCell ref="IJI20:IJL20"/>
    <mergeCell ref="IJM20:IJP20"/>
    <mergeCell ref="IJQ20:IJT20"/>
    <mergeCell ref="IJU20:IJX20"/>
    <mergeCell ref="IJY20:IKB20"/>
    <mergeCell ref="IKC20:IKF20"/>
    <mergeCell ref="IKG20:IKJ20"/>
    <mergeCell ref="IKK20:IKN20"/>
    <mergeCell ref="IKO20:IKR20"/>
    <mergeCell ref="IKS20:IKV20"/>
    <mergeCell ref="IKW20:IKZ20"/>
    <mergeCell ref="ILA20:ILD20"/>
    <mergeCell ref="ILE20:ILH20"/>
    <mergeCell ref="ILI20:ILL20"/>
    <mergeCell ref="ILM20:ILP20"/>
    <mergeCell ref="ILQ20:ILT20"/>
    <mergeCell ref="ILU20:ILX20"/>
    <mergeCell ref="ILY20:IMB20"/>
    <mergeCell ref="IMC20:IMF20"/>
    <mergeCell ref="IMG20:IMJ20"/>
    <mergeCell ref="IMK20:IMN20"/>
    <mergeCell ref="IMO20:IMR20"/>
    <mergeCell ref="IMS20:IMV20"/>
    <mergeCell ref="IMW20:IMZ20"/>
    <mergeCell ref="INA20:IND20"/>
    <mergeCell ref="INE20:INH20"/>
    <mergeCell ref="INI20:INL20"/>
    <mergeCell ref="INM20:INP20"/>
    <mergeCell ref="INQ20:INT20"/>
    <mergeCell ref="INU20:INX20"/>
    <mergeCell ref="INY20:IOB20"/>
    <mergeCell ref="IOC20:IOF20"/>
    <mergeCell ref="IOG20:IOJ20"/>
    <mergeCell ref="IOK20:ION20"/>
    <mergeCell ref="IOO20:IOR20"/>
    <mergeCell ref="IOS20:IOV20"/>
    <mergeCell ref="IOW20:IOZ20"/>
    <mergeCell ref="IPA20:IPD20"/>
    <mergeCell ref="IPE20:IPH20"/>
    <mergeCell ref="IPI20:IPL20"/>
    <mergeCell ref="IPM20:IPP20"/>
    <mergeCell ref="IPQ20:IPT20"/>
    <mergeCell ref="IPU20:IPX20"/>
    <mergeCell ref="IPY20:IQB20"/>
    <mergeCell ref="IQC20:IQF20"/>
    <mergeCell ref="IQG20:IQJ20"/>
    <mergeCell ref="IQK20:IQN20"/>
    <mergeCell ref="IQO20:IQR20"/>
    <mergeCell ref="IQS20:IQV20"/>
    <mergeCell ref="IQW20:IQZ20"/>
    <mergeCell ref="IRA20:IRD20"/>
    <mergeCell ref="IRE20:IRH20"/>
    <mergeCell ref="IRI20:IRL20"/>
    <mergeCell ref="IRM20:IRP20"/>
    <mergeCell ref="IRQ20:IRT20"/>
    <mergeCell ref="IRU20:IRX20"/>
    <mergeCell ref="IRY20:ISB20"/>
    <mergeCell ref="ISC20:ISF20"/>
    <mergeCell ref="ISG20:ISJ20"/>
    <mergeCell ref="ISK20:ISN20"/>
    <mergeCell ref="ISO20:ISR20"/>
    <mergeCell ref="ISS20:ISV20"/>
    <mergeCell ref="ISW20:ISZ20"/>
    <mergeCell ref="ITA20:ITD20"/>
    <mergeCell ref="ITE20:ITH20"/>
    <mergeCell ref="ITI20:ITL20"/>
    <mergeCell ref="ITM20:ITP20"/>
    <mergeCell ref="ITQ20:ITT20"/>
    <mergeCell ref="ITU20:ITX20"/>
    <mergeCell ref="ITY20:IUB20"/>
    <mergeCell ref="IUC20:IUF20"/>
    <mergeCell ref="IUG20:IUJ20"/>
    <mergeCell ref="IUK20:IUN20"/>
    <mergeCell ref="IUO20:IUR20"/>
    <mergeCell ref="IUS20:IUV20"/>
    <mergeCell ref="IUW20:IUZ20"/>
    <mergeCell ref="IVA20:IVD20"/>
    <mergeCell ref="IVE20:IVH20"/>
    <mergeCell ref="IVI20:IVL20"/>
    <mergeCell ref="IVM20:IVP20"/>
    <mergeCell ref="IVQ20:IVT20"/>
    <mergeCell ref="IVU20:IVX20"/>
    <mergeCell ref="IVY20:IWB20"/>
    <mergeCell ref="IWC20:IWF20"/>
    <mergeCell ref="IWG20:IWJ20"/>
    <mergeCell ref="IWK20:IWN20"/>
    <mergeCell ref="IWO20:IWR20"/>
    <mergeCell ref="IWS20:IWV20"/>
    <mergeCell ref="IWW20:IWZ20"/>
    <mergeCell ref="IXA20:IXD20"/>
    <mergeCell ref="IXE20:IXH20"/>
    <mergeCell ref="IXI20:IXL20"/>
    <mergeCell ref="IXM20:IXP20"/>
    <mergeCell ref="IXQ20:IXT20"/>
    <mergeCell ref="IXU20:IXX20"/>
    <mergeCell ref="IXY20:IYB20"/>
    <mergeCell ref="IYC20:IYF20"/>
    <mergeCell ref="IYG20:IYJ20"/>
    <mergeCell ref="IYK20:IYN20"/>
    <mergeCell ref="IYO20:IYR20"/>
    <mergeCell ref="IYS20:IYV20"/>
    <mergeCell ref="IYW20:IYZ20"/>
    <mergeCell ref="IZA20:IZD20"/>
    <mergeCell ref="IZE20:IZH20"/>
    <mergeCell ref="IZI20:IZL20"/>
    <mergeCell ref="IZM20:IZP20"/>
    <mergeCell ref="IZQ20:IZT20"/>
    <mergeCell ref="IZU20:IZX20"/>
    <mergeCell ref="IZY20:JAB20"/>
    <mergeCell ref="JAC20:JAF20"/>
    <mergeCell ref="JAG20:JAJ20"/>
    <mergeCell ref="JAK20:JAN20"/>
    <mergeCell ref="JAO20:JAR20"/>
    <mergeCell ref="JAS20:JAV20"/>
    <mergeCell ref="JAW20:JAZ20"/>
    <mergeCell ref="JBA20:JBD20"/>
    <mergeCell ref="JBE20:JBH20"/>
    <mergeCell ref="JBI20:JBL20"/>
    <mergeCell ref="JBM20:JBP20"/>
    <mergeCell ref="JBQ20:JBT20"/>
    <mergeCell ref="JBU20:JBX20"/>
    <mergeCell ref="JBY20:JCB20"/>
    <mergeCell ref="JCC20:JCF20"/>
    <mergeCell ref="JCG20:JCJ20"/>
    <mergeCell ref="JCK20:JCN20"/>
    <mergeCell ref="JCO20:JCR20"/>
    <mergeCell ref="JCS20:JCV20"/>
    <mergeCell ref="JCW20:JCZ20"/>
    <mergeCell ref="JDA20:JDD20"/>
    <mergeCell ref="JDE20:JDH20"/>
    <mergeCell ref="JDI20:JDL20"/>
    <mergeCell ref="JDM20:JDP20"/>
    <mergeCell ref="JDQ20:JDT20"/>
    <mergeCell ref="JDU20:JDX20"/>
    <mergeCell ref="JDY20:JEB20"/>
    <mergeCell ref="JEC20:JEF20"/>
    <mergeCell ref="JEG20:JEJ20"/>
    <mergeCell ref="JEK20:JEN20"/>
    <mergeCell ref="JEO20:JER20"/>
    <mergeCell ref="JES20:JEV20"/>
    <mergeCell ref="JEW20:JEZ20"/>
    <mergeCell ref="JFA20:JFD20"/>
    <mergeCell ref="JFE20:JFH20"/>
    <mergeCell ref="JFI20:JFL20"/>
    <mergeCell ref="JFM20:JFP20"/>
    <mergeCell ref="JFQ20:JFT20"/>
    <mergeCell ref="JFU20:JFX20"/>
    <mergeCell ref="JFY20:JGB20"/>
    <mergeCell ref="JGC20:JGF20"/>
    <mergeCell ref="JGG20:JGJ20"/>
    <mergeCell ref="JGK20:JGN20"/>
    <mergeCell ref="JGO20:JGR20"/>
    <mergeCell ref="JGS20:JGV20"/>
    <mergeCell ref="JGW20:JGZ20"/>
    <mergeCell ref="JHA20:JHD20"/>
    <mergeCell ref="JHE20:JHH20"/>
    <mergeCell ref="JHI20:JHL20"/>
    <mergeCell ref="JHM20:JHP20"/>
    <mergeCell ref="JHQ20:JHT20"/>
    <mergeCell ref="JHU20:JHX20"/>
    <mergeCell ref="JHY20:JIB20"/>
    <mergeCell ref="JIC20:JIF20"/>
    <mergeCell ref="JIG20:JIJ20"/>
    <mergeCell ref="JIK20:JIN20"/>
    <mergeCell ref="JIO20:JIR20"/>
    <mergeCell ref="JIS20:JIV20"/>
    <mergeCell ref="JIW20:JIZ20"/>
    <mergeCell ref="JJA20:JJD20"/>
    <mergeCell ref="JJE20:JJH20"/>
    <mergeCell ref="JJI20:JJL20"/>
    <mergeCell ref="JJM20:JJP20"/>
    <mergeCell ref="JJQ20:JJT20"/>
    <mergeCell ref="JJU20:JJX20"/>
    <mergeCell ref="JJY20:JKB20"/>
    <mergeCell ref="JKC20:JKF20"/>
    <mergeCell ref="JKG20:JKJ20"/>
    <mergeCell ref="JKK20:JKN20"/>
    <mergeCell ref="JKO20:JKR20"/>
    <mergeCell ref="JKS20:JKV20"/>
    <mergeCell ref="JKW20:JKZ20"/>
    <mergeCell ref="JLA20:JLD20"/>
    <mergeCell ref="JLE20:JLH20"/>
    <mergeCell ref="JLI20:JLL20"/>
    <mergeCell ref="JLM20:JLP20"/>
    <mergeCell ref="JLQ20:JLT20"/>
    <mergeCell ref="JLU20:JLX20"/>
    <mergeCell ref="JLY20:JMB20"/>
    <mergeCell ref="JMC20:JMF20"/>
    <mergeCell ref="JMG20:JMJ20"/>
    <mergeCell ref="JMK20:JMN20"/>
    <mergeCell ref="JMO20:JMR20"/>
    <mergeCell ref="JMS20:JMV20"/>
    <mergeCell ref="JMW20:JMZ20"/>
    <mergeCell ref="JNA20:JND20"/>
    <mergeCell ref="JNE20:JNH20"/>
    <mergeCell ref="JNI20:JNL20"/>
    <mergeCell ref="JNM20:JNP20"/>
    <mergeCell ref="JNQ20:JNT20"/>
    <mergeCell ref="JNU20:JNX20"/>
    <mergeCell ref="JNY20:JOB20"/>
    <mergeCell ref="JOC20:JOF20"/>
    <mergeCell ref="JOG20:JOJ20"/>
    <mergeCell ref="JOK20:JON20"/>
    <mergeCell ref="JOO20:JOR20"/>
    <mergeCell ref="JOS20:JOV20"/>
    <mergeCell ref="JOW20:JOZ20"/>
    <mergeCell ref="JPA20:JPD20"/>
    <mergeCell ref="JPE20:JPH20"/>
    <mergeCell ref="JPI20:JPL20"/>
    <mergeCell ref="JPM20:JPP20"/>
    <mergeCell ref="JPQ20:JPT20"/>
    <mergeCell ref="JPU20:JPX20"/>
    <mergeCell ref="JPY20:JQB20"/>
    <mergeCell ref="JQC20:JQF20"/>
    <mergeCell ref="JQG20:JQJ20"/>
    <mergeCell ref="JQK20:JQN20"/>
    <mergeCell ref="JQO20:JQR20"/>
    <mergeCell ref="JQS20:JQV20"/>
    <mergeCell ref="JQW20:JQZ20"/>
    <mergeCell ref="JRA20:JRD20"/>
    <mergeCell ref="JRE20:JRH20"/>
    <mergeCell ref="JRI20:JRL20"/>
    <mergeCell ref="JRM20:JRP20"/>
    <mergeCell ref="JRQ20:JRT20"/>
    <mergeCell ref="JRU20:JRX20"/>
    <mergeCell ref="JRY20:JSB20"/>
    <mergeCell ref="JSC20:JSF20"/>
    <mergeCell ref="JSG20:JSJ20"/>
    <mergeCell ref="JSK20:JSN20"/>
    <mergeCell ref="JSO20:JSR20"/>
    <mergeCell ref="JSS20:JSV20"/>
    <mergeCell ref="JSW20:JSZ20"/>
    <mergeCell ref="JTA20:JTD20"/>
    <mergeCell ref="JTE20:JTH20"/>
    <mergeCell ref="JTI20:JTL20"/>
    <mergeCell ref="JTM20:JTP20"/>
    <mergeCell ref="JTQ20:JTT20"/>
    <mergeCell ref="JTU20:JTX20"/>
    <mergeCell ref="JTY20:JUB20"/>
    <mergeCell ref="JUC20:JUF20"/>
    <mergeCell ref="JUG20:JUJ20"/>
    <mergeCell ref="JUK20:JUN20"/>
    <mergeCell ref="JUO20:JUR20"/>
    <mergeCell ref="JUS20:JUV20"/>
    <mergeCell ref="JUW20:JUZ20"/>
    <mergeCell ref="JVA20:JVD20"/>
    <mergeCell ref="JVE20:JVH20"/>
    <mergeCell ref="JVI20:JVL20"/>
    <mergeCell ref="JVM20:JVP20"/>
    <mergeCell ref="JVQ20:JVT20"/>
    <mergeCell ref="JVU20:JVX20"/>
    <mergeCell ref="JVY20:JWB20"/>
    <mergeCell ref="JWC20:JWF20"/>
    <mergeCell ref="JWG20:JWJ20"/>
    <mergeCell ref="JWK20:JWN20"/>
    <mergeCell ref="JWO20:JWR20"/>
    <mergeCell ref="JWS20:JWV20"/>
    <mergeCell ref="JWW20:JWZ20"/>
    <mergeCell ref="JXA20:JXD20"/>
    <mergeCell ref="JXE20:JXH20"/>
    <mergeCell ref="JXI20:JXL20"/>
    <mergeCell ref="JXM20:JXP20"/>
    <mergeCell ref="JXQ20:JXT20"/>
    <mergeCell ref="JXU20:JXX20"/>
    <mergeCell ref="JXY20:JYB20"/>
    <mergeCell ref="JYC20:JYF20"/>
    <mergeCell ref="JYG20:JYJ20"/>
    <mergeCell ref="JYK20:JYN20"/>
    <mergeCell ref="JYO20:JYR20"/>
    <mergeCell ref="JYS20:JYV20"/>
    <mergeCell ref="JYW20:JYZ20"/>
    <mergeCell ref="JZA20:JZD20"/>
    <mergeCell ref="JZE20:JZH20"/>
    <mergeCell ref="JZI20:JZL20"/>
    <mergeCell ref="JZM20:JZP20"/>
    <mergeCell ref="JZQ20:JZT20"/>
    <mergeCell ref="JZU20:JZX20"/>
    <mergeCell ref="JZY20:KAB20"/>
    <mergeCell ref="KAC20:KAF20"/>
    <mergeCell ref="KAG20:KAJ20"/>
    <mergeCell ref="KAK20:KAN20"/>
    <mergeCell ref="KAO20:KAR20"/>
    <mergeCell ref="KAS20:KAV20"/>
    <mergeCell ref="KAW20:KAZ20"/>
    <mergeCell ref="KBA20:KBD20"/>
    <mergeCell ref="KBE20:KBH20"/>
    <mergeCell ref="KBI20:KBL20"/>
    <mergeCell ref="KBM20:KBP20"/>
    <mergeCell ref="KBQ20:KBT20"/>
    <mergeCell ref="KBU20:KBX20"/>
    <mergeCell ref="KBY20:KCB20"/>
    <mergeCell ref="KCC20:KCF20"/>
    <mergeCell ref="KCG20:KCJ20"/>
    <mergeCell ref="KCK20:KCN20"/>
    <mergeCell ref="KCO20:KCR20"/>
    <mergeCell ref="KCS20:KCV20"/>
    <mergeCell ref="KCW20:KCZ20"/>
    <mergeCell ref="KDA20:KDD20"/>
    <mergeCell ref="KDE20:KDH20"/>
    <mergeCell ref="KDI20:KDL20"/>
    <mergeCell ref="KDM20:KDP20"/>
    <mergeCell ref="KDQ20:KDT20"/>
    <mergeCell ref="KDU20:KDX20"/>
    <mergeCell ref="KDY20:KEB20"/>
    <mergeCell ref="KEC20:KEF20"/>
    <mergeCell ref="KEG20:KEJ20"/>
    <mergeCell ref="KEK20:KEN20"/>
    <mergeCell ref="KEO20:KER20"/>
    <mergeCell ref="KES20:KEV20"/>
    <mergeCell ref="KEW20:KEZ20"/>
    <mergeCell ref="KFA20:KFD20"/>
    <mergeCell ref="KFE20:KFH20"/>
    <mergeCell ref="KFI20:KFL20"/>
    <mergeCell ref="KFM20:KFP20"/>
    <mergeCell ref="KFQ20:KFT20"/>
    <mergeCell ref="KFU20:KFX20"/>
    <mergeCell ref="KFY20:KGB20"/>
    <mergeCell ref="KGC20:KGF20"/>
    <mergeCell ref="KGG20:KGJ20"/>
    <mergeCell ref="KGK20:KGN20"/>
    <mergeCell ref="KGO20:KGR20"/>
    <mergeCell ref="KGS20:KGV20"/>
    <mergeCell ref="KGW20:KGZ20"/>
    <mergeCell ref="KHA20:KHD20"/>
    <mergeCell ref="KHE20:KHH20"/>
    <mergeCell ref="KHI20:KHL20"/>
    <mergeCell ref="KHM20:KHP20"/>
    <mergeCell ref="KHQ20:KHT20"/>
    <mergeCell ref="KHU20:KHX20"/>
    <mergeCell ref="KHY20:KIB20"/>
    <mergeCell ref="KIC20:KIF20"/>
    <mergeCell ref="KIG20:KIJ20"/>
    <mergeCell ref="KIK20:KIN20"/>
    <mergeCell ref="KIO20:KIR20"/>
    <mergeCell ref="KIS20:KIV20"/>
    <mergeCell ref="KIW20:KIZ20"/>
    <mergeCell ref="KJA20:KJD20"/>
    <mergeCell ref="KJE20:KJH20"/>
    <mergeCell ref="KJI20:KJL20"/>
    <mergeCell ref="KJM20:KJP20"/>
    <mergeCell ref="KJQ20:KJT20"/>
    <mergeCell ref="KJU20:KJX20"/>
    <mergeCell ref="KJY20:KKB20"/>
    <mergeCell ref="KKC20:KKF20"/>
    <mergeCell ref="KKG20:KKJ20"/>
    <mergeCell ref="KKK20:KKN20"/>
    <mergeCell ref="KKO20:KKR20"/>
    <mergeCell ref="KKS20:KKV20"/>
    <mergeCell ref="KKW20:KKZ20"/>
    <mergeCell ref="KLA20:KLD20"/>
    <mergeCell ref="KLE20:KLH20"/>
    <mergeCell ref="KLI20:KLL20"/>
    <mergeCell ref="KLM20:KLP20"/>
    <mergeCell ref="KLQ20:KLT20"/>
    <mergeCell ref="KLU20:KLX20"/>
    <mergeCell ref="KLY20:KMB20"/>
    <mergeCell ref="KMC20:KMF20"/>
    <mergeCell ref="KMG20:KMJ20"/>
    <mergeCell ref="KMK20:KMN20"/>
    <mergeCell ref="KMO20:KMR20"/>
    <mergeCell ref="KMS20:KMV20"/>
    <mergeCell ref="KMW20:KMZ20"/>
    <mergeCell ref="KNA20:KND20"/>
    <mergeCell ref="KNE20:KNH20"/>
    <mergeCell ref="KNI20:KNL20"/>
    <mergeCell ref="KNM20:KNP20"/>
    <mergeCell ref="KNQ20:KNT20"/>
    <mergeCell ref="KNU20:KNX20"/>
    <mergeCell ref="KNY20:KOB20"/>
    <mergeCell ref="KOC20:KOF20"/>
    <mergeCell ref="KOG20:KOJ20"/>
    <mergeCell ref="KOK20:KON20"/>
    <mergeCell ref="KOO20:KOR20"/>
    <mergeCell ref="KOS20:KOV20"/>
    <mergeCell ref="KOW20:KOZ20"/>
    <mergeCell ref="KPA20:KPD20"/>
    <mergeCell ref="KPE20:KPH20"/>
    <mergeCell ref="KPI20:KPL20"/>
    <mergeCell ref="KPM20:KPP20"/>
    <mergeCell ref="KPQ20:KPT20"/>
    <mergeCell ref="KPU20:KPX20"/>
    <mergeCell ref="KPY20:KQB20"/>
    <mergeCell ref="KQC20:KQF20"/>
    <mergeCell ref="KQG20:KQJ20"/>
    <mergeCell ref="KQK20:KQN20"/>
    <mergeCell ref="KQO20:KQR20"/>
    <mergeCell ref="KQS20:KQV20"/>
    <mergeCell ref="KQW20:KQZ20"/>
    <mergeCell ref="KRA20:KRD20"/>
    <mergeCell ref="KRE20:KRH20"/>
    <mergeCell ref="KRI20:KRL20"/>
    <mergeCell ref="KRM20:KRP20"/>
    <mergeCell ref="KRQ20:KRT20"/>
    <mergeCell ref="KRU20:KRX20"/>
    <mergeCell ref="KRY20:KSB20"/>
    <mergeCell ref="KSC20:KSF20"/>
    <mergeCell ref="KSG20:KSJ20"/>
    <mergeCell ref="KSK20:KSN20"/>
    <mergeCell ref="KSO20:KSR20"/>
    <mergeCell ref="KSS20:KSV20"/>
    <mergeCell ref="KSW20:KSZ20"/>
    <mergeCell ref="KTA20:KTD20"/>
    <mergeCell ref="KTE20:KTH20"/>
    <mergeCell ref="KTI20:KTL20"/>
    <mergeCell ref="KTM20:KTP20"/>
    <mergeCell ref="KTQ20:KTT20"/>
    <mergeCell ref="KTU20:KTX20"/>
    <mergeCell ref="KTY20:KUB20"/>
    <mergeCell ref="KUC20:KUF20"/>
    <mergeCell ref="KUG20:KUJ20"/>
    <mergeCell ref="KUK20:KUN20"/>
    <mergeCell ref="KUO20:KUR20"/>
    <mergeCell ref="KUS20:KUV20"/>
    <mergeCell ref="KUW20:KUZ20"/>
    <mergeCell ref="KVA20:KVD20"/>
    <mergeCell ref="KVE20:KVH20"/>
    <mergeCell ref="KVI20:KVL20"/>
    <mergeCell ref="KVM20:KVP20"/>
    <mergeCell ref="KVQ20:KVT20"/>
    <mergeCell ref="KVU20:KVX20"/>
    <mergeCell ref="KVY20:KWB20"/>
    <mergeCell ref="KWC20:KWF20"/>
    <mergeCell ref="KWG20:KWJ20"/>
    <mergeCell ref="KWK20:KWN20"/>
    <mergeCell ref="KWO20:KWR20"/>
    <mergeCell ref="KWS20:KWV20"/>
    <mergeCell ref="KWW20:KWZ20"/>
    <mergeCell ref="KXA20:KXD20"/>
    <mergeCell ref="KXE20:KXH20"/>
    <mergeCell ref="KXI20:KXL20"/>
    <mergeCell ref="KXM20:KXP20"/>
    <mergeCell ref="KXQ20:KXT20"/>
    <mergeCell ref="KXU20:KXX20"/>
    <mergeCell ref="KXY20:KYB20"/>
    <mergeCell ref="KYC20:KYF20"/>
    <mergeCell ref="KYG20:KYJ20"/>
    <mergeCell ref="KYK20:KYN20"/>
    <mergeCell ref="KYO20:KYR20"/>
    <mergeCell ref="KYS20:KYV20"/>
    <mergeCell ref="KYW20:KYZ20"/>
    <mergeCell ref="KZA20:KZD20"/>
    <mergeCell ref="KZE20:KZH20"/>
    <mergeCell ref="KZI20:KZL20"/>
    <mergeCell ref="KZM20:KZP20"/>
    <mergeCell ref="KZQ20:KZT20"/>
    <mergeCell ref="KZU20:KZX20"/>
    <mergeCell ref="KZY20:LAB20"/>
    <mergeCell ref="LAC20:LAF20"/>
    <mergeCell ref="LAG20:LAJ20"/>
    <mergeCell ref="LAK20:LAN20"/>
    <mergeCell ref="LAO20:LAR20"/>
    <mergeCell ref="LAS20:LAV20"/>
    <mergeCell ref="LAW20:LAZ20"/>
    <mergeCell ref="LBA20:LBD20"/>
    <mergeCell ref="LBE20:LBH20"/>
    <mergeCell ref="LBI20:LBL20"/>
    <mergeCell ref="LBM20:LBP20"/>
    <mergeCell ref="LBQ20:LBT20"/>
    <mergeCell ref="LBU20:LBX20"/>
    <mergeCell ref="LBY20:LCB20"/>
    <mergeCell ref="LCC20:LCF20"/>
    <mergeCell ref="LCG20:LCJ20"/>
    <mergeCell ref="LCK20:LCN20"/>
    <mergeCell ref="LCO20:LCR20"/>
    <mergeCell ref="LCS20:LCV20"/>
    <mergeCell ref="LCW20:LCZ20"/>
    <mergeCell ref="LDA20:LDD20"/>
    <mergeCell ref="LDE20:LDH20"/>
    <mergeCell ref="LDI20:LDL20"/>
    <mergeCell ref="LDM20:LDP20"/>
    <mergeCell ref="LDQ20:LDT20"/>
    <mergeCell ref="LDU20:LDX20"/>
    <mergeCell ref="LDY20:LEB20"/>
    <mergeCell ref="LEC20:LEF20"/>
    <mergeCell ref="LEG20:LEJ20"/>
    <mergeCell ref="LEK20:LEN20"/>
    <mergeCell ref="LEO20:LER20"/>
    <mergeCell ref="LES20:LEV20"/>
    <mergeCell ref="LEW20:LEZ20"/>
    <mergeCell ref="LFA20:LFD20"/>
    <mergeCell ref="LFE20:LFH20"/>
    <mergeCell ref="LFI20:LFL20"/>
    <mergeCell ref="LFM20:LFP20"/>
    <mergeCell ref="LFQ20:LFT20"/>
    <mergeCell ref="LFU20:LFX20"/>
    <mergeCell ref="LFY20:LGB20"/>
    <mergeCell ref="LGC20:LGF20"/>
    <mergeCell ref="LGG20:LGJ20"/>
    <mergeCell ref="LGK20:LGN20"/>
    <mergeCell ref="LGO20:LGR20"/>
    <mergeCell ref="LGS20:LGV20"/>
    <mergeCell ref="LGW20:LGZ20"/>
    <mergeCell ref="LHA20:LHD20"/>
    <mergeCell ref="LHE20:LHH20"/>
    <mergeCell ref="LHI20:LHL20"/>
    <mergeCell ref="LHM20:LHP20"/>
    <mergeCell ref="LHQ20:LHT20"/>
    <mergeCell ref="LHU20:LHX20"/>
    <mergeCell ref="LHY20:LIB20"/>
    <mergeCell ref="LIC20:LIF20"/>
    <mergeCell ref="LIG20:LIJ20"/>
    <mergeCell ref="LIK20:LIN20"/>
    <mergeCell ref="LIO20:LIR20"/>
    <mergeCell ref="LIS20:LIV20"/>
    <mergeCell ref="LIW20:LIZ20"/>
    <mergeCell ref="LJA20:LJD20"/>
    <mergeCell ref="LJE20:LJH20"/>
    <mergeCell ref="LJI20:LJL20"/>
    <mergeCell ref="LJM20:LJP20"/>
    <mergeCell ref="LJQ20:LJT20"/>
    <mergeCell ref="LJU20:LJX20"/>
    <mergeCell ref="LJY20:LKB20"/>
    <mergeCell ref="LKC20:LKF20"/>
    <mergeCell ref="LKG20:LKJ20"/>
    <mergeCell ref="LKK20:LKN20"/>
    <mergeCell ref="LKO20:LKR20"/>
    <mergeCell ref="LKS20:LKV20"/>
    <mergeCell ref="LKW20:LKZ20"/>
    <mergeCell ref="LLA20:LLD20"/>
    <mergeCell ref="LLE20:LLH20"/>
    <mergeCell ref="LLI20:LLL20"/>
    <mergeCell ref="LLM20:LLP20"/>
    <mergeCell ref="LLQ20:LLT20"/>
    <mergeCell ref="LLU20:LLX20"/>
    <mergeCell ref="LLY20:LMB20"/>
    <mergeCell ref="LMC20:LMF20"/>
    <mergeCell ref="LMG20:LMJ20"/>
    <mergeCell ref="LMK20:LMN20"/>
    <mergeCell ref="LMO20:LMR20"/>
    <mergeCell ref="LMS20:LMV20"/>
    <mergeCell ref="LMW20:LMZ20"/>
    <mergeCell ref="LNA20:LND20"/>
    <mergeCell ref="LNE20:LNH20"/>
    <mergeCell ref="LNI20:LNL20"/>
    <mergeCell ref="LNM20:LNP20"/>
    <mergeCell ref="LNQ20:LNT20"/>
    <mergeCell ref="LNU20:LNX20"/>
    <mergeCell ref="LNY20:LOB20"/>
    <mergeCell ref="LOC20:LOF20"/>
    <mergeCell ref="LOG20:LOJ20"/>
    <mergeCell ref="LOK20:LON20"/>
    <mergeCell ref="LOO20:LOR20"/>
    <mergeCell ref="LOS20:LOV20"/>
    <mergeCell ref="LOW20:LOZ20"/>
    <mergeCell ref="LPA20:LPD20"/>
    <mergeCell ref="LPE20:LPH20"/>
    <mergeCell ref="LPI20:LPL20"/>
    <mergeCell ref="LPM20:LPP20"/>
    <mergeCell ref="LPQ20:LPT20"/>
    <mergeCell ref="LPU20:LPX20"/>
    <mergeCell ref="LPY20:LQB20"/>
    <mergeCell ref="LQC20:LQF20"/>
    <mergeCell ref="LQG20:LQJ20"/>
    <mergeCell ref="LQK20:LQN20"/>
    <mergeCell ref="LQO20:LQR20"/>
    <mergeCell ref="LQS20:LQV20"/>
    <mergeCell ref="LQW20:LQZ20"/>
    <mergeCell ref="LRA20:LRD20"/>
    <mergeCell ref="LRE20:LRH20"/>
    <mergeCell ref="LRI20:LRL20"/>
    <mergeCell ref="LRM20:LRP20"/>
    <mergeCell ref="LRQ20:LRT20"/>
    <mergeCell ref="LRU20:LRX20"/>
    <mergeCell ref="LRY20:LSB20"/>
    <mergeCell ref="LSC20:LSF20"/>
    <mergeCell ref="LSG20:LSJ20"/>
    <mergeCell ref="LSK20:LSN20"/>
    <mergeCell ref="LSO20:LSR20"/>
    <mergeCell ref="LSS20:LSV20"/>
    <mergeCell ref="LSW20:LSZ20"/>
    <mergeCell ref="LTA20:LTD20"/>
    <mergeCell ref="LTE20:LTH20"/>
    <mergeCell ref="LTI20:LTL20"/>
    <mergeCell ref="LTM20:LTP20"/>
    <mergeCell ref="LTQ20:LTT20"/>
    <mergeCell ref="LTU20:LTX20"/>
    <mergeCell ref="LTY20:LUB20"/>
    <mergeCell ref="LUC20:LUF20"/>
    <mergeCell ref="LUG20:LUJ20"/>
    <mergeCell ref="LUK20:LUN20"/>
    <mergeCell ref="LUO20:LUR20"/>
    <mergeCell ref="LUS20:LUV20"/>
    <mergeCell ref="LUW20:LUZ20"/>
    <mergeCell ref="LVA20:LVD20"/>
    <mergeCell ref="LVE20:LVH20"/>
    <mergeCell ref="LVI20:LVL20"/>
    <mergeCell ref="LVM20:LVP20"/>
    <mergeCell ref="LVQ20:LVT20"/>
    <mergeCell ref="LVU20:LVX20"/>
    <mergeCell ref="LVY20:LWB20"/>
    <mergeCell ref="LWC20:LWF20"/>
    <mergeCell ref="LWG20:LWJ20"/>
    <mergeCell ref="LWK20:LWN20"/>
    <mergeCell ref="LWO20:LWR20"/>
    <mergeCell ref="LWS20:LWV20"/>
    <mergeCell ref="LWW20:LWZ20"/>
    <mergeCell ref="LXA20:LXD20"/>
    <mergeCell ref="LXE20:LXH20"/>
    <mergeCell ref="LXI20:LXL20"/>
    <mergeCell ref="LXM20:LXP20"/>
    <mergeCell ref="LXQ20:LXT20"/>
    <mergeCell ref="LXU20:LXX20"/>
    <mergeCell ref="LXY20:LYB20"/>
    <mergeCell ref="LYC20:LYF20"/>
    <mergeCell ref="LYG20:LYJ20"/>
    <mergeCell ref="LYK20:LYN20"/>
    <mergeCell ref="LYO20:LYR20"/>
    <mergeCell ref="LYS20:LYV20"/>
    <mergeCell ref="LYW20:LYZ20"/>
    <mergeCell ref="LZA20:LZD20"/>
    <mergeCell ref="LZE20:LZH20"/>
    <mergeCell ref="LZI20:LZL20"/>
    <mergeCell ref="LZM20:LZP20"/>
    <mergeCell ref="LZQ20:LZT20"/>
    <mergeCell ref="LZU20:LZX20"/>
    <mergeCell ref="LZY20:MAB20"/>
    <mergeCell ref="MAC20:MAF20"/>
    <mergeCell ref="MAG20:MAJ20"/>
    <mergeCell ref="MAK20:MAN20"/>
    <mergeCell ref="MAO20:MAR20"/>
    <mergeCell ref="MAS20:MAV20"/>
    <mergeCell ref="MAW20:MAZ20"/>
    <mergeCell ref="MBA20:MBD20"/>
    <mergeCell ref="MBE20:MBH20"/>
    <mergeCell ref="MBI20:MBL20"/>
    <mergeCell ref="MBM20:MBP20"/>
    <mergeCell ref="MBQ20:MBT20"/>
    <mergeCell ref="MBU20:MBX20"/>
    <mergeCell ref="MBY20:MCB20"/>
    <mergeCell ref="MCC20:MCF20"/>
    <mergeCell ref="MCG20:MCJ20"/>
    <mergeCell ref="MCK20:MCN20"/>
    <mergeCell ref="MCO20:MCR20"/>
    <mergeCell ref="MCS20:MCV20"/>
    <mergeCell ref="MCW20:MCZ20"/>
    <mergeCell ref="MDA20:MDD20"/>
    <mergeCell ref="MDE20:MDH20"/>
    <mergeCell ref="MDI20:MDL20"/>
    <mergeCell ref="MDM20:MDP20"/>
    <mergeCell ref="MDQ20:MDT20"/>
    <mergeCell ref="MDU20:MDX20"/>
    <mergeCell ref="MDY20:MEB20"/>
    <mergeCell ref="MEC20:MEF20"/>
    <mergeCell ref="MEG20:MEJ20"/>
    <mergeCell ref="MEK20:MEN20"/>
    <mergeCell ref="MEO20:MER20"/>
    <mergeCell ref="MES20:MEV20"/>
    <mergeCell ref="MEW20:MEZ20"/>
    <mergeCell ref="MFA20:MFD20"/>
    <mergeCell ref="MFE20:MFH20"/>
    <mergeCell ref="MFI20:MFL20"/>
    <mergeCell ref="MFM20:MFP20"/>
    <mergeCell ref="MFQ20:MFT20"/>
    <mergeCell ref="MFU20:MFX20"/>
    <mergeCell ref="MFY20:MGB20"/>
    <mergeCell ref="MGC20:MGF20"/>
    <mergeCell ref="MGG20:MGJ20"/>
    <mergeCell ref="MGK20:MGN20"/>
    <mergeCell ref="MGO20:MGR20"/>
    <mergeCell ref="MGS20:MGV20"/>
    <mergeCell ref="MGW20:MGZ20"/>
    <mergeCell ref="MHA20:MHD20"/>
    <mergeCell ref="MHE20:MHH20"/>
    <mergeCell ref="MHI20:MHL20"/>
    <mergeCell ref="MHM20:MHP20"/>
    <mergeCell ref="MHQ20:MHT20"/>
    <mergeCell ref="MHU20:MHX20"/>
    <mergeCell ref="MHY20:MIB20"/>
    <mergeCell ref="MIC20:MIF20"/>
    <mergeCell ref="MIG20:MIJ20"/>
    <mergeCell ref="MIK20:MIN20"/>
    <mergeCell ref="MIO20:MIR20"/>
    <mergeCell ref="MIS20:MIV20"/>
    <mergeCell ref="MIW20:MIZ20"/>
    <mergeCell ref="MJA20:MJD20"/>
    <mergeCell ref="MJE20:MJH20"/>
    <mergeCell ref="MJI20:MJL20"/>
    <mergeCell ref="MJM20:MJP20"/>
    <mergeCell ref="MJQ20:MJT20"/>
    <mergeCell ref="MJU20:MJX20"/>
    <mergeCell ref="MJY20:MKB20"/>
    <mergeCell ref="MKC20:MKF20"/>
    <mergeCell ref="MKG20:MKJ20"/>
    <mergeCell ref="MKK20:MKN20"/>
    <mergeCell ref="MKO20:MKR20"/>
    <mergeCell ref="MKS20:MKV20"/>
    <mergeCell ref="MKW20:MKZ20"/>
    <mergeCell ref="MLA20:MLD20"/>
    <mergeCell ref="MLE20:MLH20"/>
    <mergeCell ref="MLI20:MLL20"/>
    <mergeCell ref="MLM20:MLP20"/>
    <mergeCell ref="MLQ20:MLT20"/>
    <mergeCell ref="MLU20:MLX20"/>
    <mergeCell ref="MLY20:MMB20"/>
    <mergeCell ref="MMC20:MMF20"/>
    <mergeCell ref="MMG20:MMJ20"/>
    <mergeCell ref="MMK20:MMN20"/>
    <mergeCell ref="MMO20:MMR20"/>
    <mergeCell ref="MMS20:MMV20"/>
    <mergeCell ref="MMW20:MMZ20"/>
    <mergeCell ref="MNA20:MND20"/>
    <mergeCell ref="MNE20:MNH20"/>
    <mergeCell ref="MNI20:MNL20"/>
    <mergeCell ref="MNM20:MNP20"/>
    <mergeCell ref="MNQ20:MNT20"/>
    <mergeCell ref="MNU20:MNX20"/>
    <mergeCell ref="MNY20:MOB20"/>
    <mergeCell ref="MOC20:MOF20"/>
    <mergeCell ref="MOG20:MOJ20"/>
    <mergeCell ref="MOK20:MON20"/>
    <mergeCell ref="MOO20:MOR20"/>
    <mergeCell ref="MOS20:MOV20"/>
    <mergeCell ref="MOW20:MOZ20"/>
    <mergeCell ref="MPA20:MPD20"/>
    <mergeCell ref="MPE20:MPH20"/>
    <mergeCell ref="MPI20:MPL20"/>
    <mergeCell ref="MPM20:MPP20"/>
    <mergeCell ref="MPQ20:MPT20"/>
    <mergeCell ref="MPU20:MPX20"/>
    <mergeCell ref="MPY20:MQB20"/>
    <mergeCell ref="MQC20:MQF20"/>
    <mergeCell ref="MQG20:MQJ20"/>
    <mergeCell ref="MQK20:MQN20"/>
    <mergeCell ref="MQO20:MQR20"/>
    <mergeCell ref="MQS20:MQV20"/>
    <mergeCell ref="MQW20:MQZ20"/>
    <mergeCell ref="MRA20:MRD20"/>
    <mergeCell ref="MRE20:MRH20"/>
    <mergeCell ref="MRI20:MRL20"/>
    <mergeCell ref="MRM20:MRP20"/>
    <mergeCell ref="MRQ20:MRT20"/>
    <mergeCell ref="MRU20:MRX20"/>
    <mergeCell ref="MRY20:MSB20"/>
    <mergeCell ref="MSC20:MSF20"/>
    <mergeCell ref="MSG20:MSJ20"/>
    <mergeCell ref="MSK20:MSN20"/>
    <mergeCell ref="MSO20:MSR20"/>
    <mergeCell ref="MSS20:MSV20"/>
    <mergeCell ref="MSW20:MSZ20"/>
    <mergeCell ref="MTA20:MTD20"/>
    <mergeCell ref="MTE20:MTH20"/>
    <mergeCell ref="MTI20:MTL20"/>
    <mergeCell ref="MTM20:MTP20"/>
    <mergeCell ref="MTQ20:MTT20"/>
    <mergeCell ref="MTU20:MTX20"/>
    <mergeCell ref="MTY20:MUB20"/>
    <mergeCell ref="MUC20:MUF20"/>
    <mergeCell ref="MUG20:MUJ20"/>
    <mergeCell ref="MUK20:MUN20"/>
    <mergeCell ref="MUO20:MUR20"/>
    <mergeCell ref="MUS20:MUV20"/>
    <mergeCell ref="MUW20:MUZ20"/>
    <mergeCell ref="MVA20:MVD20"/>
    <mergeCell ref="MVE20:MVH20"/>
    <mergeCell ref="MVI20:MVL20"/>
    <mergeCell ref="MVM20:MVP20"/>
    <mergeCell ref="MVQ20:MVT20"/>
    <mergeCell ref="MVU20:MVX20"/>
    <mergeCell ref="MVY20:MWB20"/>
    <mergeCell ref="MWC20:MWF20"/>
    <mergeCell ref="MWG20:MWJ20"/>
    <mergeCell ref="MWK20:MWN20"/>
    <mergeCell ref="MWO20:MWR20"/>
    <mergeCell ref="MWS20:MWV20"/>
    <mergeCell ref="MWW20:MWZ20"/>
    <mergeCell ref="MXA20:MXD20"/>
    <mergeCell ref="MXE20:MXH20"/>
    <mergeCell ref="MXI20:MXL20"/>
    <mergeCell ref="MXM20:MXP20"/>
    <mergeCell ref="MXQ20:MXT20"/>
    <mergeCell ref="MXU20:MXX20"/>
    <mergeCell ref="MXY20:MYB20"/>
    <mergeCell ref="MYC20:MYF20"/>
    <mergeCell ref="MYG20:MYJ20"/>
    <mergeCell ref="MYK20:MYN20"/>
    <mergeCell ref="MYO20:MYR20"/>
    <mergeCell ref="MYS20:MYV20"/>
    <mergeCell ref="MYW20:MYZ20"/>
    <mergeCell ref="MZA20:MZD20"/>
    <mergeCell ref="MZE20:MZH20"/>
    <mergeCell ref="MZI20:MZL20"/>
    <mergeCell ref="MZM20:MZP20"/>
    <mergeCell ref="MZQ20:MZT20"/>
    <mergeCell ref="MZU20:MZX20"/>
    <mergeCell ref="MZY20:NAB20"/>
    <mergeCell ref="NAC20:NAF20"/>
    <mergeCell ref="NAG20:NAJ20"/>
    <mergeCell ref="NAK20:NAN20"/>
    <mergeCell ref="NAO20:NAR20"/>
    <mergeCell ref="NAS20:NAV20"/>
    <mergeCell ref="NAW20:NAZ20"/>
    <mergeCell ref="NBA20:NBD20"/>
    <mergeCell ref="NBE20:NBH20"/>
    <mergeCell ref="NBI20:NBL20"/>
    <mergeCell ref="NBM20:NBP20"/>
    <mergeCell ref="NBQ20:NBT20"/>
    <mergeCell ref="NBU20:NBX20"/>
    <mergeCell ref="NBY20:NCB20"/>
    <mergeCell ref="NCC20:NCF20"/>
    <mergeCell ref="NCG20:NCJ20"/>
    <mergeCell ref="NCK20:NCN20"/>
    <mergeCell ref="NCO20:NCR20"/>
    <mergeCell ref="NCS20:NCV20"/>
    <mergeCell ref="NCW20:NCZ20"/>
    <mergeCell ref="NDA20:NDD20"/>
    <mergeCell ref="NDE20:NDH20"/>
    <mergeCell ref="NDI20:NDL20"/>
    <mergeCell ref="NDM20:NDP20"/>
    <mergeCell ref="NDQ20:NDT20"/>
    <mergeCell ref="NDU20:NDX20"/>
    <mergeCell ref="NDY20:NEB20"/>
    <mergeCell ref="NEC20:NEF20"/>
    <mergeCell ref="NEG20:NEJ20"/>
    <mergeCell ref="NEK20:NEN20"/>
    <mergeCell ref="NEO20:NER20"/>
    <mergeCell ref="NES20:NEV20"/>
    <mergeCell ref="NEW20:NEZ20"/>
    <mergeCell ref="NFA20:NFD20"/>
    <mergeCell ref="NFE20:NFH20"/>
    <mergeCell ref="NFI20:NFL20"/>
    <mergeCell ref="NFM20:NFP20"/>
    <mergeCell ref="NFQ20:NFT20"/>
    <mergeCell ref="NFU20:NFX20"/>
    <mergeCell ref="NFY20:NGB20"/>
    <mergeCell ref="NGC20:NGF20"/>
    <mergeCell ref="NGG20:NGJ20"/>
    <mergeCell ref="NGK20:NGN20"/>
    <mergeCell ref="NGO20:NGR20"/>
    <mergeCell ref="NGS20:NGV20"/>
    <mergeCell ref="NGW20:NGZ20"/>
    <mergeCell ref="NHA20:NHD20"/>
    <mergeCell ref="NHE20:NHH20"/>
    <mergeCell ref="NHI20:NHL20"/>
    <mergeCell ref="NHM20:NHP20"/>
    <mergeCell ref="NHQ20:NHT20"/>
    <mergeCell ref="NHU20:NHX20"/>
    <mergeCell ref="NHY20:NIB20"/>
    <mergeCell ref="NIC20:NIF20"/>
    <mergeCell ref="NIG20:NIJ20"/>
    <mergeCell ref="NIK20:NIN20"/>
    <mergeCell ref="NIO20:NIR20"/>
    <mergeCell ref="NIS20:NIV20"/>
    <mergeCell ref="NIW20:NIZ20"/>
    <mergeCell ref="NJA20:NJD20"/>
    <mergeCell ref="NJE20:NJH20"/>
    <mergeCell ref="NJI20:NJL20"/>
    <mergeCell ref="NJM20:NJP20"/>
    <mergeCell ref="NJQ20:NJT20"/>
    <mergeCell ref="NJU20:NJX20"/>
    <mergeCell ref="NJY20:NKB20"/>
    <mergeCell ref="NKC20:NKF20"/>
    <mergeCell ref="NKG20:NKJ20"/>
    <mergeCell ref="NKK20:NKN20"/>
    <mergeCell ref="NKO20:NKR20"/>
    <mergeCell ref="NKS20:NKV20"/>
    <mergeCell ref="NKW20:NKZ20"/>
    <mergeCell ref="NLA20:NLD20"/>
    <mergeCell ref="NLE20:NLH20"/>
    <mergeCell ref="NLI20:NLL20"/>
    <mergeCell ref="NLM20:NLP20"/>
    <mergeCell ref="NLQ20:NLT20"/>
    <mergeCell ref="NLU20:NLX20"/>
    <mergeCell ref="NLY20:NMB20"/>
    <mergeCell ref="NMC20:NMF20"/>
    <mergeCell ref="NMG20:NMJ20"/>
    <mergeCell ref="NMK20:NMN20"/>
    <mergeCell ref="NMO20:NMR20"/>
    <mergeCell ref="NMS20:NMV20"/>
    <mergeCell ref="NMW20:NMZ20"/>
    <mergeCell ref="NNA20:NND20"/>
    <mergeCell ref="NNE20:NNH20"/>
    <mergeCell ref="NNI20:NNL20"/>
    <mergeCell ref="NNM20:NNP20"/>
    <mergeCell ref="NNQ20:NNT20"/>
    <mergeCell ref="NNU20:NNX20"/>
    <mergeCell ref="NNY20:NOB20"/>
    <mergeCell ref="NOC20:NOF20"/>
    <mergeCell ref="NOG20:NOJ20"/>
    <mergeCell ref="NOK20:NON20"/>
    <mergeCell ref="NOO20:NOR20"/>
    <mergeCell ref="NOS20:NOV20"/>
    <mergeCell ref="NOW20:NOZ20"/>
    <mergeCell ref="NPA20:NPD20"/>
    <mergeCell ref="NPE20:NPH20"/>
    <mergeCell ref="NPI20:NPL20"/>
    <mergeCell ref="NPM20:NPP20"/>
    <mergeCell ref="NPQ20:NPT20"/>
    <mergeCell ref="NPU20:NPX20"/>
    <mergeCell ref="NPY20:NQB20"/>
    <mergeCell ref="NQC20:NQF20"/>
    <mergeCell ref="NQG20:NQJ20"/>
    <mergeCell ref="NQK20:NQN20"/>
    <mergeCell ref="NQO20:NQR20"/>
    <mergeCell ref="NQS20:NQV20"/>
    <mergeCell ref="NQW20:NQZ20"/>
    <mergeCell ref="NRA20:NRD20"/>
    <mergeCell ref="NRE20:NRH20"/>
    <mergeCell ref="NRI20:NRL20"/>
    <mergeCell ref="NRM20:NRP20"/>
    <mergeCell ref="NRQ20:NRT20"/>
    <mergeCell ref="NRU20:NRX20"/>
    <mergeCell ref="NRY20:NSB20"/>
    <mergeCell ref="NSC20:NSF20"/>
    <mergeCell ref="NSG20:NSJ20"/>
    <mergeCell ref="NSK20:NSN20"/>
    <mergeCell ref="NSO20:NSR20"/>
    <mergeCell ref="NSS20:NSV20"/>
    <mergeCell ref="NSW20:NSZ20"/>
    <mergeCell ref="NTA20:NTD20"/>
    <mergeCell ref="NTE20:NTH20"/>
    <mergeCell ref="NTI20:NTL20"/>
    <mergeCell ref="NTM20:NTP20"/>
    <mergeCell ref="NTQ20:NTT20"/>
    <mergeCell ref="NTU20:NTX20"/>
    <mergeCell ref="NTY20:NUB20"/>
    <mergeCell ref="NUC20:NUF20"/>
    <mergeCell ref="NUG20:NUJ20"/>
    <mergeCell ref="NUK20:NUN20"/>
    <mergeCell ref="NUO20:NUR20"/>
    <mergeCell ref="NUS20:NUV20"/>
    <mergeCell ref="NUW20:NUZ20"/>
    <mergeCell ref="NVA20:NVD20"/>
    <mergeCell ref="NVE20:NVH20"/>
    <mergeCell ref="NVI20:NVL20"/>
    <mergeCell ref="NVM20:NVP20"/>
    <mergeCell ref="NVQ20:NVT20"/>
    <mergeCell ref="NVU20:NVX20"/>
    <mergeCell ref="NVY20:NWB20"/>
    <mergeCell ref="NWC20:NWF20"/>
    <mergeCell ref="NWG20:NWJ20"/>
    <mergeCell ref="NWK20:NWN20"/>
    <mergeCell ref="NWO20:NWR20"/>
    <mergeCell ref="NWS20:NWV20"/>
    <mergeCell ref="NWW20:NWZ20"/>
    <mergeCell ref="NXA20:NXD20"/>
    <mergeCell ref="NXE20:NXH20"/>
    <mergeCell ref="NXI20:NXL20"/>
    <mergeCell ref="NXM20:NXP20"/>
    <mergeCell ref="NXQ20:NXT20"/>
    <mergeCell ref="NXU20:NXX20"/>
    <mergeCell ref="NXY20:NYB20"/>
    <mergeCell ref="NYC20:NYF20"/>
    <mergeCell ref="NYG20:NYJ20"/>
    <mergeCell ref="NYK20:NYN20"/>
    <mergeCell ref="NYO20:NYR20"/>
    <mergeCell ref="NYS20:NYV20"/>
    <mergeCell ref="NYW20:NYZ20"/>
    <mergeCell ref="NZA20:NZD20"/>
    <mergeCell ref="NZE20:NZH20"/>
    <mergeCell ref="NZI20:NZL20"/>
    <mergeCell ref="NZM20:NZP20"/>
    <mergeCell ref="NZQ20:NZT20"/>
    <mergeCell ref="NZU20:NZX20"/>
    <mergeCell ref="NZY20:OAB20"/>
    <mergeCell ref="OAC20:OAF20"/>
    <mergeCell ref="OAG20:OAJ20"/>
    <mergeCell ref="OAK20:OAN20"/>
    <mergeCell ref="OAO20:OAR20"/>
    <mergeCell ref="OAS20:OAV20"/>
    <mergeCell ref="OAW20:OAZ20"/>
    <mergeCell ref="OBA20:OBD20"/>
    <mergeCell ref="OBE20:OBH20"/>
    <mergeCell ref="OBI20:OBL20"/>
    <mergeCell ref="OBM20:OBP20"/>
    <mergeCell ref="OBQ20:OBT20"/>
    <mergeCell ref="OBU20:OBX20"/>
    <mergeCell ref="OBY20:OCB20"/>
    <mergeCell ref="OCC20:OCF20"/>
    <mergeCell ref="OCG20:OCJ20"/>
    <mergeCell ref="OCK20:OCN20"/>
    <mergeCell ref="OCO20:OCR20"/>
    <mergeCell ref="OCS20:OCV20"/>
    <mergeCell ref="OCW20:OCZ20"/>
    <mergeCell ref="ODA20:ODD20"/>
    <mergeCell ref="ODE20:ODH20"/>
    <mergeCell ref="ODI20:ODL20"/>
    <mergeCell ref="ODM20:ODP20"/>
    <mergeCell ref="ODQ20:ODT20"/>
    <mergeCell ref="ODU20:ODX20"/>
    <mergeCell ref="ODY20:OEB20"/>
    <mergeCell ref="OEC20:OEF20"/>
    <mergeCell ref="OEG20:OEJ20"/>
    <mergeCell ref="OEK20:OEN20"/>
    <mergeCell ref="OEO20:OER20"/>
    <mergeCell ref="OES20:OEV20"/>
    <mergeCell ref="OEW20:OEZ20"/>
    <mergeCell ref="OFA20:OFD20"/>
    <mergeCell ref="OFE20:OFH20"/>
    <mergeCell ref="OFI20:OFL20"/>
    <mergeCell ref="OFM20:OFP20"/>
    <mergeCell ref="OFQ20:OFT20"/>
    <mergeCell ref="OFU20:OFX20"/>
    <mergeCell ref="OFY20:OGB20"/>
    <mergeCell ref="OGC20:OGF20"/>
    <mergeCell ref="OGG20:OGJ20"/>
    <mergeCell ref="OGK20:OGN20"/>
    <mergeCell ref="OGO20:OGR20"/>
    <mergeCell ref="OGS20:OGV20"/>
    <mergeCell ref="OGW20:OGZ20"/>
    <mergeCell ref="OHA20:OHD20"/>
    <mergeCell ref="OHE20:OHH20"/>
    <mergeCell ref="OHI20:OHL20"/>
    <mergeCell ref="OHM20:OHP20"/>
    <mergeCell ref="OHQ20:OHT20"/>
    <mergeCell ref="OHU20:OHX20"/>
    <mergeCell ref="OHY20:OIB20"/>
    <mergeCell ref="OIC20:OIF20"/>
    <mergeCell ref="OIG20:OIJ20"/>
    <mergeCell ref="OIK20:OIN20"/>
    <mergeCell ref="OIO20:OIR20"/>
    <mergeCell ref="OIS20:OIV20"/>
    <mergeCell ref="OIW20:OIZ20"/>
    <mergeCell ref="OJA20:OJD20"/>
    <mergeCell ref="OJE20:OJH20"/>
    <mergeCell ref="OJI20:OJL20"/>
    <mergeCell ref="OJM20:OJP20"/>
    <mergeCell ref="OJQ20:OJT20"/>
    <mergeCell ref="OJU20:OJX20"/>
    <mergeCell ref="OJY20:OKB20"/>
    <mergeCell ref="OKC20:OKF20"/>
    <mergeCell ref="OKG20:OKJ20"/>
    <mergeCell ref="OKK20:OKN20"/>
    <mergeCell ref="OKO20:OKR20"/>
    <mergeCell ref="OKS20:OKV20"/>
    <mergeCell ref="OKW20:OKZ20"/>
    <mergeCell ref="OLA20:OLD20"/>
    <mergeCell ref="OLE20:OLH20"/>
    <mergeCell ref="OLI20:OLL20"/>
    <mergeCell ref="OLM20:OLP20"/>
    <mergeCell ref="OLQ20:OLT20"/>
    <mergeCell ref="OLU20:OLX20"/>
    <mergeCell ref="OLY20:OMB20"/>
    <mergeCell ref="OMC20:OMF20"/>
    <mergeCell ref="OMG20:OMJ20"/>
    <mergeCell ref="OMK20:OMN20"/>
    <mergeCell ref="OMO20:OMR20"/>
    <mergeCell ref="OMS20:OMV20"/>
    <mergeCell ref="OMW20:OMZ20"/>
    <mergeCell ref="ONA20:OND20"/>
    <mergeCell ref="ONE20:ONH20"/>
    <mergeCell ref="ONI20:ONL20"/>
    <mergeCell ref="ONM20:ONP20"/>
    <mergeCell ref="ONQ20:ONT20"/>
    <mergeCell ref="ONU20:ONX20"/>
    <mergeCell ref="ONY20:OOB20"/>
    <mergeCell ref="OOC20:OOF20"/>
    <mergeCell ref="OOG20:OOJ20"/>
    <mergeCell ref="OOK20:OON20"/>
    <mergeCell ref="OOO20:OOR20"/>
    <mergeCell ref="OOS20:OOV20"/>
    <mergeCell ref="OOW20:OOZ20"/>
    <mergeCell ref="OPA20:OPD20"/>
    <mergeCell ref="OPE20:OPH20"/>
    <mergeCell ref="OPI20:OPL20"/>
    <mergeCell ref="OPM20:OPP20"/>
    <mergeCell ref="OPQ20:OPT20"/>
    <mergeCell ref="OPU20:OPX20"/>
    <mergeCell ref="OPY20:OQB20"/>
    <mergeCell ref="OQC20:OQF20"/>
    <mergeCell ref="OQG20:OQJ20"/>
    <mergeCell ref="OQK20:OQN20"/>
    <mergeCell ref="OQO20:OQR20"/>
    <mergeCell ref="OQS20:OQV20"/>
    <mergeCell ref="OQW20:OQZ20"/>
    <mergeCell ref="ORA20:ORD20"/>
    <mergeCell ref="ORE20:ORH20"/>
    <mergeCell ref="ORI20:ORL20"/>
    <mergeCell ref="ORM20:ORP20"/>
    <mergeCell ref="ORQ20:ORT20"/>
    <mergeCell ref="ORU20:ORX20"/>
    <mergeCell ref="ORY20:OSB20"/>
    <mergeCell ref="OSC20:OSF20"/>
    <mergeCell ref="OSG20:OSJ20"/>
    <mergeCell ref="OSK20:OSN20"/>
    <mergeCell ref="OSO20:OSR20"/>
    <mergeCell ref="OSS20:OSV20"/>
    <mergeCell ref="OSW20:OSZ20"/>
    <mergeCell ref="OTA20:OTD20"/>
    <mergeCell ref="OTE20:OTH20"/>
    <mergeCell ref="OTI20:OTL20"/>
    <mergeCell ref="OTM20:OTP20"/>
    <mergeCell ref="OTQ20:OTT20"/>
    <mergeCell ref="OTU20:OTX20"/>
    <mergeCell ref="OTY20:OUB20"/>
    <mergeCell ref="OUC20:OUF20"/>
    <mergeCell ref="OUG20:OUJ20"/>
    <mergeCell ref="OUK20:OUN20"/>
    <mergeCell ref="OUO20:OUR20"/>
    <mergeCell ref="OUS20:OUV20"/>
    <mergeCell ref="OUW20:OUZ20"/>
    <mergeCell ref="OVA20:OVD20"/>
    <mergeCell ref="OVE20:OVH20"/>
    <mergeCell ref="OVI20:OVL20"/>
    <mergeCell ref="OVM20:OVP20"/>
    <mergeCell ref="OVQ20:OVT20"/>
    <mergeCell ref="OVU20:OVX20"/>
    <mergeCell ref="OVY20:OWB20"/>
    <mergeCell ref="OWC20:OWF20"/>
    <mergeCell ref="OWG20:OWJ20"/>
    <mergeCell ref="OWK20:OWN20"/>
    <mergeCell ref="OWO20:OWR20"/>
    <mergeCell ref="OWS20:OWV20"/>
    <mergeCell ref="OWW20:OWZ20"/>
    <mergeCell ref="OXA20:OXD20"/>
    <mergeCell ref="OXE20:OXH20"/>
    <mergeCell ref="OXI20:OXL20"/>
    <mergeCell ref="OXM20:OXP20"/>
    <mergeCell ref="OXQ20:OXT20"/>
    <mergeCell ref="OXU20:OXX20"/>
    <mergeCell ref="OXY20:OYB20"/>
    <mergeCell ref="OYC20:OYF20"/>
    <mergeCell ref="OYG20:OYJ20"/>
    <mergeCell ref="OYK20:OYN20"/>
    <mergeCell ref="OYO20:OYR20"/>
    <mergeCell ref="OYS20:OYV20"/>
    <mergeCell ref="OYW20:OYZ20"/>
    <mergeCell ref="OZA20:OZD20"/>
    <mergeCell ref="OZE20:OZH20"/>
    <mergeCell ref="OZI20:OZL20"/>
    <mergeCell ref="OZM20:OZP20"/>
    <mergeCell ref="OZQ20:OZT20"/>
    <mergeCell ref="OZU20:OZX20"/>
    <mergeCell ref="OZY20:PAB20"/>
    <mergeCell ref="PAC20:PAF20"/>
    <mergeCell ref="PAG20:PAJ20"/>
    <mergeCell ref="PAK20:PAN20"/>
    <mergeCell ref="PAO20:PAR20"/>
    <mergeCell ref="PAS20:PAV20"/>
    <mergeCell ref="PAW20:PAZ20"/>
    <mergeCell ref="PBA20:PBD20"/>
    <mergeCell ref="PBE20:PBH20"/>
    <mergeCell ref="PBI20:PBL20"/>
    <mergeCell ref="PBM20:PBP20"/>
    <mergeCell ref="PBQ20:PBT20"/>
    <mergeCell ref="PBU20:PBX20"/>
    <mergeCell ref="PBY20:PCB20"/>
    <mergeCell ref="PCC20:PCF20"/>
    <mergeCell ref="PCG20:PCJ20"/>
    <mergeCell ref="PCK20:PCN20"/>
    <mergeCell ref="PCO20:PCR20"/>
    <mergeCell ref="PCS20:PCV20"/>
    <mergeCell ref="PCW20:PCZ20"/>
    <mergeCell ref="PDA20:PDD20"/>
    <mergeCell ref="PDE20:PDH20"/>
    <mergeCell ref="PDI20:PDL20"/>
    <mergeCell ref="PDM20:PDP20"/>
    <mergeCell ref="PDQ20:PDT20"/>
    <mergeCell ref="PDU20:PDX20"/>
    <mergeCell ref="PDY20:PEB20"/>
    <mergeCell ref="PEC20:PEF20"/>
    <mergeCell ref="PEG20:PEJ20"/>
    <mergeCell ref="PEK20:PEN20"/>
    <mergeCell ref="PEO20:PER20"/>
    <mergeCell ref="PES20:PEV20"/>
    <mergeCell ref="PEW20:PEZ20"/>
    <mergeCell ref="PFA20:PFD20"/>
    <mergeCell ref="PFE20:PFH20"/>
    <mergeCell ref="PFI20:PFL20"/>
    <mergeCell ref="PFM20:PFP20"/>
    <mergeCell ref="PFQ20:PFT20"/>
    <mergeCell ref="PFU20:PFX20"/>
    <mergeCell ref="PFY20:PGB20"/>
    <mergeCell ref="PGC20:PGF20"/>
    <mergeCell ref="PGG20:PGJ20"/>
    <mergeCell ref="PGK20:PGN20"/>
    <mergeCell ref="PGO20:PGR20"/>
    <mergeCell ref="PGS20:PGV20"/>
    <mergeCell ref="PGW20:PGZ20"/>
    <mergeCell ref="PHA20:PHD20"/>
    <mergeCell ref="PHE20:PHH20"/>
    <mergeCell ref="PHI20:PHL20"/>
    <mergeCell ref="PHM20:PHP20"/>
    <mergeCell ref="PHQ20:PHT20"/>
    <mergeCell ref="PHU20:PHX20"/>
    <mergeCell ref="PHY20:PIB20"/>
    <mergeCell ref="PIC20:PIF20"/>
    <mergeCell ref="PIG20:PIJ20"/>
    <mergeCell ref="PIK20:PIN20"/>
    <mergeCell ref="PIO20:PIR20"/>
    <mergeCell ref="PIS20:PIV20"/>
    <mergeCell ref="PIW20:PIZ20"/>
    <mergeCell ref="PJA20:PJD20"/>
    <mergeCell ref="PJE20:PJH20"/>
    <mergeCell ref="PJI20:PJL20"/>
    <mergeCell ref="PJM20:PJP20"/>
    <mergeCell ref="PJQ20:PJT20"/>
    <mergeCell ref="PJU20:PJX20"/>
    <mergeCell ref="PJY20:PKB20"/>
    <mergeCell ref="PKC20:PKF20"/>
    <mergeCell ref="PKG20:PKJ20"/>
    <mergeCell ref="PKK20:PKN20"/>
    <mergeCell ref="PKO20:PKR20"/>
    <mergeCell ref="PKS20:PKV20"/>
    <mergeCell ref="PKW20:PKZ20"/>
    <mergeCell ref="PLA20:PLD20"/>
    <mergeCell ref="PLE20:PLH20"/>
    <mergeCell ref="PLI20:PLL20"/>
    <mergeCell ref="PLM20:PLP20"/>
    <mergeCell ref="PLQ20:PLT20"/>
    <mergeCell ref="PLU20:PLX20"/>
    <mergeCell ref="PLY20:PMB20"/>
    <mergeCell ref="PMC20:PMF20"/>
    <mergeCell ref="PMG20:PMJ20"/>
    <mergeCell ref="PMK20:PMN20"/>
    <mergeCell ref="PMO20:PMR20"/>
    <mergeCell ref="PMS20:PMV20"/>
    <mergeCell ref="PMW20:PMZ20"/>
    <mergeCell ref="PNA20:PND20"/>
    <mergeCell ref="PNE20:PNH20"/>
    <mergeCell ref="PNI20:PNL20"/>
    <mergeCell ref="PNM20:PNP20"/>
    <mergeCell ref="PNQ20:PNT20"/>
    <mergeCell ref="PNU20:PNX20"/>
    <mergeCell ref="PNY20:POB20"/>
    <mergeCell ref="POC20:POF20"/>
    <mergeCell ref="POG20:POJ20"/>
    <mergeCell ref="POK20:PON20"/>
    <mergeCell ref="POO20:POR20"/>
    <mergeCell ref="POS20:POV20"/>
    <mergeCell ref="POW20:POZ20"/>
    <mergeCell ref="PPA20:PPD20"/>
    <mergeCell ref="PPE20:PPH20"/>
    <mergeCell ref="PPI20:PPL20"/>
    <mergeCell ref="PPM20:PPP20"/>
    <mergeCell ref="PPQ20:PPT20"/>
    <mergeCell ref="PPU20:PPX20"/>
    <mergeCell ref="PPY20:PQB20"/>
    <mergeCell ref="PQC20:PQF20"/>
    <mergeCell ref="PQG20:PQJ20"/>
    <mergeCell ref="PQK20:PQN20"/>
    <mergeCell ref="PQO20:PQR20"/>
    <mergeCell ref="PQS20:PQV20"/>
    <mergeCell ref="PQW20:PQZ20"/>
    <mergeCell ref="PRA20:PRD20"/>
    <mergeCell ref="PRE20:PRH20"/>
    <mergeCell ref="PRI20:PRL20"/>
    <mergeCell ref="PRM20:PRP20"/>
    <mergeCell ref="PRQ20:PRT20"/>
    <mergeCell ref="PRU20:PRX20"/>
    <mergeCell ref="PRY20:PSB20"/>
    <mergeCell ref="PSC20:PSF20"/>
    <mergeCell ref="PSG20:PSJ20"/>
    <mergeCell ref="PSK20:PSN20"/>
    <mergeCell ref="PSO20:PSR20"/>
    <mergeCell ref="PSS20:PSV20"/>
    <mergeCell ref="PSW20:PSZ20"/>
    <mergeCell ref="PTA20:PTD20"/>
    <mergeCell ref="PTE20:PTH20"/>
    <mergeCell ref="PTI20:PTL20"/>
    <mergeCell ref="PTM20:PTP20"/>
    <mergeCell ref="PTQ20:PTT20"/>
    <mergeCell ref="PTU20:PTX20"/>
    <mergeCell ref="PTY20:PUB20"/>
    <mergeCell ref="PUC20:PUF20"/>
    <mergeCell ref="PUG20:PUJ20"/>
    <mergeCell ref="PUK20:PUN20"/>
    <mergeCell ref="PUO20:PUR20"/>
    <mergeCell ref="PUS20:PUV20"/>
    <mergeCell ref="PUW20:PUZ20"/>
    <mergeCell ref="PVA20:PVD20"/>
    <mergeCell ref="PVE20:PVH20"/>
    <mergeCell ref="PVI20:PVL20"/>
    <mergeCell ref="PVM20:PVP20"/>
    <mergeCell ref="PVQ20:PVT20"/>
    <mergeCell ref="PVU20:PVX20"/>
    <mergeCell ref="PVY20:PWB20"/>
    <mergeCell ref="PWC20:PWF20"/>
    <mergeCell ref="PWG20:PWJ20"/>
    <mergeCell ref="PWK20:PWN20"/>
    <mergeCell ref="PWO20:PWR20"/>
    <mergeCell ref="PWS20:PWV20"/>
    <mergeCell ref="PWW20:PWZ20"/>
    <mergeCell ref="PXA20:PXD20"/>
    <mergeCell ref="PXE20:PXH20"/>
    <mergeCell ref="PXI20:PXL20"/>
    <mergeCell ref="PXM20:PXP20"/>
    <mergeCell ref="PXQ20:PXT20"/>
    <mergeCell ref="PXU20:PXX20"/>
    <mergeCell ref="PXY20:PYB20"/>
    <mergeCell ref="PYC20:PYF20"/>
    <mergeCell ref="PYG20:PYJ20"/>
    <mergeCell ref="PYK20:PYN20"/>
    <mergeCell ref="PYO20:PYR20"/>
    <mergeCell ref="PYS20:PYV20"/>
    <mergeCell ref="PYW20:PYZ20"/>
    <mergeCell ref="PZA20:PZD20"/>
    <mergeCell ref="PZE20:PZH20"/>
    <mergeCell ref="PZI20:PZL20"/>
    <mergeCell ref="PZM20:PZP20"/>
    <mergeCell ref="PZQ20:PZT20"/>
    <mergeCell ref="PZU20:PZX20"/>
    <mergeCell ref="PZY20:QAB20"/>
    <mergeCell ref="QAC20:QAF20"/>
    <mergeCell ref="QAG20:QAJ20"/>
    <mergeCell ref="QAK20:QAN20"/>
    <mergeCell ref="QAO20:QAR20"/>
    <mergeCell ref="QAS20:QAV20"/>
    <mergeCell ref="QAW20:QAZ20"/>
    <mergeCell ref="QBA20:QBD20"/>
    <mergeCell ref="QBE20:QBH20"/>
    <mergeCell ref="QBI20:QBL20"/>
    <mergeCell ref="QBM20:QBP20"/>
    <mergeCell ref="QBQ20:QBT20"/>
    <mergeCell ref="QBU20:QBX20"/>
    <mergeCell ref="QBY20:QCB20"/>
    <mergeCell ref="QCC20:QCF20"/>
    <mergeCell ref="QCG20:QCJ20"/>
    <mergeCell ref="QCK20:QCN20"/>
    <mergeCell ref="QCO20:QCR20"/>
    <mergeCell ref="QCS20:QCV20"/>
    <mergeCell ref="QCW20:QCZ20"/>
    <mergeCell ref="QDA20:QDD20"/>
    <mergeCell ref="QDE20:QDH20"/>
    <mergeCell ref="QDI20:QDL20"/>
    <mergeCell ref="QDM20:QDP20"/>
    <mergeCell ref="QDQ20:QDT20"/>
    <mergeCell ref="QDU20:QDX20"/>
    <mergeCell ref="QDY20:QEB20"/>
    <mergeCell ref="QEC20:QEF20"/>
    <mergeCell ref="QEG20:QEJ20"/>
    <mergeCell ref="QEK20:QEN20"/>
    <mergeCell ref="QEO20:QER20"/>
    <mergeCell ref="QES20:QEV20"/>
    <mergeCell ref="QEW20:QEZ20"/>
    <mergeCell ref="QFA20:QFD20"/>
    <mergeCell ref="QFE20:QFH20"/>
    <mergeCell ref="QFI20:QFL20"/>
    <mergeCell ref="QFM20:QFP20"/>
    <mergeCell ref="QFQ20:QFT20"/>
    <mergeCell ref="QFU20:QFX20"/>
    <mergeCell ref="QFY20:QGB20"/>
    <mergeCell ref="QGC20:QGF20"/>
    <mergeCell ref="QGG20:QGJ20"/>
    <mergeCell ref="QGK20:QGN20"/>
    <mergeCell ref="QGO20:QGR20"/>
    <mergeCell ref="QGS20:QGV20"/>
    <mergeCell ref="QGW20:QGZ20"/>
    <mergeCell ref="QHA20:QHD20"/>
    <mergeCell ref="QHE20:QHH20"/>
    <mergeCell ref="QHI20:QHL20"/>
    <mergeCell ref="QHM20:QHP20"/>
    <mergeCell ref="QHQ20:QHT20"/>
    <mergeCell ref="QHU20:QHX20"/>
    <mergeCell ref="QHY20:QIB20"/>
    <mergeCell ref="QIC20:QIF20"/>
    <mergeCell ref="QIG20:QIJ20"/>
    <mergeCell ref="QIK20:QIN20"/>
    <mergeCell ref="QIO20:QIR20"/>
    <mergeCell ref="QIS20:QIV20"/>
    <mergeCell ref="QIW20:QIZ20"/>
    <mergeCell ref="QJA20:QJD20"/>
    <mergeCell ref="QJE20:QJH20"/>
    <mergeCell ref="QJI20:QJL20"/>
    <mergeCell ref="QJM20:QJP20"/>
    <mergeCell ref="QJQ20:QJT20"/>
    <mergeCell ref="QJU20:QJX20"/>
    <mergeCell ref="QJY20:QKB20"/>
    <mergeCell ref="QKC20:QKF20"/>
    <mergeCell ref="QKG20:QKJ20"/>
    <mergeCell ref="QKK20:QKN20"/>
    <mergeCell ref="QKO20:QKR20"/>
    <mergeCell ref="QKS20:QKV20"/>
    <mergeCell ref="QKW20:QKZ20"/>
    <mergeCell ref="QLA20:QLD20"/>
    <mergeCell ref="QLE20:QLH20"/>
    <mergeCell ref="QLI20:QLL20"/>
    <mergeCell ref="QLM20:QLP20"/>
    <mergeCell ref="QLQ20:QLT20"/>
    <mergeCell ref="QLU20:QLX20"/>
    <mergeCell ref="QLY20:QMB20"/>
    <mergeCell ref="QMC20:QMF20"/>
    <mergeCell ref="QMG20:QMJ20"/>
    <mergeCell ref="QMK20:QMN20"/>
    <mergeCell ref="QMO20:QMR20"/>
    <mergeCell ref="QMS20:QMV20"/>
    <mergeCell ref="QMW20:QMZ20"/>
    <mergeCell ref="QNA20:QND20"/>
    <mergeCell ref="QNE20:QNH20"/>
    <mergeCell ref="QNI20:QNL20"/>
    <mergeCell ref="QNM20:QNP20"/>
    <mergeCell ref="QNQ20:QNT20"/>
    <mergeCell ref="QNU20:QNX20"/>
    <mergeCell ref="QNY20:QOB20"/>
    <mergeCell ref="QOC20:QOF20"/>
    <mergeCell ref="QOG20:QOJ20"/>
    <mergeCell ref="QOK20:QON20"/>
    <mergeCell ref="QOO20:QOR20"/>
    <mergeCell ref="QOS20:QOV20"/>
    <mergeCell ref="QOW20:QOZ20"/>
    <mergeCell ref="QPA20:QPD20"/>
    <mergeCell ref="QPE20:QPH20"/>
    <mergeCell ref="QPI20:QPL20"/>
    <mergeCell ref="QPM20:QPP20"/>
    <mergeCell ref="QPQ20:QPT20"/>
    <mergeCell ref="QPU20:QPX20"/>
    <mergeCell ref="QPY20:QQB20"/>
    <mergeCell ref="QQC20:QQF20"/>
    <mergeCell ref="QQG20:QQJ20"/>
    <mergeCell ref="QQK20:QQN20"/>
    <mergeCell ref="QQO20:QQR20"/>
    <mergeCell ref="QQS20:QQV20"/>
    <mergeCell ref="QQW20:QQZ20"/>
    <mergeCell ref="QRA20:QRD20"/>
    <mergeCell ref="QRE20:QRH20"/>
    <mergeCell ref="QRI20:QRL20"/>
    <mergeCell ref="QRM20:QRP20"/>
    <mergeCell ref="QRQ20:QRT20"/>
    <mergeCell ref="QRU20:QRX20"/>
    <mergeCell ref="QRY20:QSB20"/>
    <mergeCell ref="QSC20:QSF20"/>
    <mergeCell ref="QSG20:QSJ20"/>
    <mergeCell ref="QSK20:QSN20"/>
    <mergeCell ref="QSO20:QSR20"/>
    <mergeCell ref="QSS20:QSV20"/>
    <mergeCell ref="QSW20:QSZ20"/>
    <mergeCell ref="QTA20:QTD20"/>
    <mergeCell ref="QTE20:QTH20"/>
    <mergeCell ref="QTI20:QTL20"/>
    <mergeCell ref="QTM20:QTP20"/>
    <mergeCell ref="QTQ20:QTT20"/>
    <mergeCell ref="QTU20:QTX20"/>
    <mergeCell ref="QTY20:QUB20"/>
    <mergeCell ref="QUC20:QUF20"/>
    <mergeCell ref="QUG20:QUJ20"/>
    <mergeCell ref="QUK20:QUN20"/>
    <mergeCell ref="QUO20:QUR20"/>
    <mergeCell ref="QUS20:QUV20"/>
    <mergeCell ref="QUW20:QUZ20"/>
    <mergeCell ref="QVA20:QVD20"/>
    <mergeCell ref="QVE20:QVH20"/>
    <mergeCell ref="QVI20:QVL20"/>
    <mergeCell ref="QVM20:QVP20"/>
    <mergeCell ref="QVQ20:QVT20"/>
    <mergeCell ref="QVU20:QVX20"/>
    <mergeCell ref="QVY20:QWB20"/>
    <mergeCell ref="QWC20:QWF20"/>
    <mergeCell ref="QWG20:QWJ20"/>
    <mergeCell ref="QWK20:QWN20"/>
    <mergeCell ref="QWO20:QWR20"/>
    <mergeCell ref="QWS20:QWV20"/>
    <mergeCell ref="QWW20:QWZ20"/>
    <mergeCell ref="QXA20:QXD20"/>
    <mergeCell ref="QXE20:QXH20"/>
    <mergeCell ref="QXI20:QXL20"/>
    <mergeCell ref="QXM20:QXP20"/>
    <mergeCell ref="QXQ20:QXT20"/>
    <mergeCell ref="QXU20:QXX20"/>
    <mergeCell ref="QXY20:QYB20"/>
    <mergeCell ref="QYC20:QYF20"/>
    <mergeCell ref="QYG20:QYJ20"/>
    <mergeCell ref="QYK20:QYN20"/>
    <mergeCell ref="QYO20:QYR20"/>
    <mergeCell ref="QYS20:QYV20"/>
    <mergeCell ref="QYW20:QYZ20"/>
    <mergeCell ref="QZA20:QZD20"/>
    <mergeCell ref="QZE20:QZH20"/>
    <mergeCell ref="QZI20:QZL20"/>
    <mergeCell ref="QZM20:QZP20"/>
    <mergeCell ref="QZQ20:QZT20"/>
    <mergeCell ref="QZU20:QZX20"/>
    <mergeCell ref="QZY20:RAB20"/>
    <mergeCell ref="RAC20:RAF20"/>
    <mergeCell ref="RAG20:RAJ20"/>
    <mergeCell ref="RAK20:RAN20"/>
    <mergeCell ref="RAO20:RAR20"/>
    <mergeCell ref="RAS20:RAV20"/>
    <mergeCell ref="RAW20:RAZ20"/>
    <mergeCell ref="RBA20:RBD20"/>
    <mergeCell ref="RBE20:RBH20"/>
    <mergeCell ref="RBI20:RBL20"/>
    <mergeCell ref="RBM20:RBP20"/>
    <mergeCell ref="RBQ20:RBT20"/>
    <mergeCell ref="RBU20:RBX20"/>
    <mergeCell ref="RBY20:RCB20"/>
    <mergeCell ref="RCC20:RCF20"/>
    <mergeCell ref="RCG20:RCJ20"/>
    <mergeCell ref="RCK20:RCN20"/>
    <mergeCell ref="RCO20:RCR20"/>
    <mergeCell ref="RCS20:RCV20"/>
    <mergeCell ref="RCW20:RCZ20"/>
    <mergeCell ref="RDA20:RDD20"/>
    <mergeCell ref="RDE20:RDH20"/>
    <mergeCell ref="RDI20:RDL20"/>
    <mergeCell ref="RDM20:RDP20"/>
    <mergeCell ref="RDQ20:RDT20"/>
    <mergeCell ref="RDU20:RDX20"/>
    <mergeCell ref="RDY20:REB20"/>
    <mergeCell ref="REC20:REF20"/>
    <mergeCell ref="REG20:REJ20"/>
    <mergeCell ref="REK20:REN20"/>
    <mergeCell ref="REO20:RER20"/>
    <mergeCell ref="RES20:REV20"/>
    <mergeCell ref="REW20:REZ20"/>
    <mergeCell ref="RFA20:RFD20"/>
    <mergeCell ref="RFE20:RFH20"/>
    <mergeCell ref="RFI20:RFL20"/>
    <mergeCell ref="RFM20:RFP20"/>
    <mergeCell ref="RFQ20:RFT20"/>
    <mergeCell ref="RFU20:RFX20"/>
    <mergeCell ref="RFY20:RGB20"/>
    <mergeCell ref="RGC20:RGF20"/>
    <mergeCell ref="RGG20:RGJ20"/>
    <mergeCell ref="RGK20:RGN20"/>
    <mergeCell ref="RGO20:RGR20"/>
    <mergeCell ref="RGS20:RGV20"/>
    <mergeCell ref="RGW20:RGZ20"/>
    <mergeCell ref="RHA20:RHD20"/>
    <mergeCell ref="RHE20:RHH20"/>
    <mergeCell ref="RHI20:RHL20"/>
    <mergeCell ref="RHM20:RHP20"/>
    <mergeCell ref="RHQ20:RHT20"/>
    <mergeCell ref="RHU20:RHX20"/>
    <mergeCell ref="RHY20:RIB20"/>
    <mergeCell ref="RIC20:RIF20"/>
    <mergeCell ref="RIG20:RIJ20"/>
    <mergeCell ref="RIK20:RIN20"/>
    <mergeCell ref="RIO20:RIR20"/>
    <mergeCell ref="RIS20:RIV20"/>
    <mergeCell ref="RIW20:RIZ20"/>
    <mergeCell ref="RJA20:RJD20"/>
    <mergeCell ref="RJE20:RJH20"/>
    <mergeCell ref="RJI20:RJL20"/>
    <mergeCell ref="RJM20:RJP20"/>
    <mergeCell ref="RJQ20:RJT20"/>
    <mergeCell ref="RJU20:RJX20"/>
    <mergeCell ref="RJY20:RKB20"/>
    <mergeCell ref="RKC20:RKF20"/>
    <mergeCell ref="RKG20:RKJ20"/>
    <mergeCell ref="RKK20:RKN20"/>
    <mergeCell ref="RKO20:RKR20"/>
    <mergeCell ref="RKS20:RKV20"/>
    <mergeCell ref="RKW20:RKZ20"/>
    <mergeCell ref="RLA20:RLD20"/>
    <mergeCell ref="RLE20:RLH20"/>
    <mergeCell ref="RLI20:RLL20"/>
    <mergeCell ref="RLM20:RLP20"/>
    <mergeCell ref="RLQ20:RLT20"/>
    <mergeCell ref="RLU20:RLX20"/>
    <mergeCell ref="RLY20:RMB20"/>
    <mergeCell ref="RMC20:RMF20"/>
    <mergeCell ref="RMG20:RMJ20"/>
    <mergeCell ref="RMK20:RMN20"/>
    <mergeCell ref="RMO20:RMR20"/>
    <mergeCell ref="RMS20:RMV20"/>
    <mergeCell ref="RMW20:RMZ20"/>
    <mergeCell ref="RNA20:RND20"/>
    <mergeCell ref="RNE20:RNH20"/>
    <mergeCell ref="RNI20:RNL20"/>
    <mergeCell ref="RNM20:RNP20"/>
    <mergeCell ref="RNQ20:RNT20"/>
    <mergeCell ref="RNU20:RNX20"/>
    <mergeCell ref="RNY20:ROB20"/>
    <mergeCell ref="ROC20:ROF20"/>
    <mergeCell ref="ROG20:ROJ20"/>
    <mergeCell ref="ROK20:RON20"/>
    <mergeCell ref="ROO20:ROR20"/>
    <mergeCell ref="ROS20:ROV20"/>
    <mergeCell ref="ROW20:ROZ20"/>
    <mergeCell ref="RPA20:RPD20"/>
    <mergeCell ref="RPE20:RPH20"/>
    <mergeCell ref="RPI20:RPL20"/>
    <mergeCell ref="RPM20:RPP20"/>
    <mergeCell ref="RPQ20:RPT20"/>
    <mergeCell ref="RPU20:RPX20"/>
    <mergeCell ref="RPY20:RQB20"/>
    <mergeCell ref="RQC20:RQF20"/>
    <mergeCell ref="RQG20:RQJ20"/>
    <mergeCell ref="RQK20:RQN20"/>
    <mergeCell ref="RQO20:RQR20"/>
    <mergeCell ref="RQS20:RQV20"/>
    <mergeCell ref="RQW20:RQZ20"/>
    <mergeCell ref="RRA20:RRD20"/>
    <mergeCell ref="RRE20:RRH20"/>
    <mergeCell ref="RRI20:RRL20"/>
    <mergeCell ref="RRM20:RRP20"/>
    <mergeCell ref="RRQ20:RRT20"/>
    <mergeCell ref="RRU20:RRX20"/>
    <mergeCell ref="RRY20:RSB20"/>
    <mergeCell ref="RSC20:RSF20"/>
    <mergeCell ref="RSG20:RSJ20"/>
    <mergeCell ref="RSK20:RSN20"/>
    <mergeCell ref="RSO20:RSR20"/>
    <mergeCell ref="RSS20:RSV20"/>
    <mergeCell ref="RSW20:RSZ20"/>
    <mergeCell ref="RTA20:RTD20"/>
    <mergeCell ref="RTE20:RTH20"/>
    <mergeCell ref="RTI20:RTL20"/>
    <mergeCell ref="RTM20:RTP20"/>
    <mergeCell ref="RTQ20:RTT20"/>
    <mergeCell ref="RTU20:RTX20"/>
    <mergeCell ref="RTY20:RUB20"/>
    <mergeCell ref="RUC20:RUF20"/>
    <mergeCell ref="RUG20:RUJ20"/>
    <mergeCell ref="RUK20:RUN20"/>
    <mergeCell ref="RUO20:RUR20"/>
    <mergeCell ref="RUS20:RUV20"/>
    <mergeCell ref="RUW20:RUZ20"/>
    <mergeCell ref="RVA20:RVD20"/>
    <mergeCell ref="RVE20:RVH20"/>
    <mergeCell ref="RVI20:RVL20"/>
    <mergeCell ref="RVM20:RVP20"/>
    <mergeCell ref="RVQ20:RVT20"/>
    <mergeCell ref="RVU20:RVX20"/>
    <mergeCell ref="RVY20:RWB20"/>
    <mergeCell ref="RWC20:RWF20"/>
    <mergeCell ref="RWG20:RWJ20"/>
    <mergeCell ref="RWK20:RWN20"/>
    <mergeCell ref="RWO20:RWR20"/>
    <mergeCell ref="RWS20:RWV20"/>
    <mergeCell ref="RWW20:RWZ20"/>
    <mergeCell ref="RXA20:RXD20"/>
    <mergeCell ref="RXE20:RXH20"/>
    <mergeCell ref="RXI20:RXL20"/>
    <mergeCell ref="RXM20:RXP20"/>
    <mergeCell ref="RXQ20:RXT20"/>
    <mergeCell ref="RXU20:RXX20"/>
    <mergeCell ref="RXY20:RYB20"/>
    <mergeCell ref="RYC20:RYF20"/>
    <mergeCell ref="RYG20:RYJ20"/>
    <mergeCell ref="RYK20:RYN20"/>
    <mergeCell ref="RYO20:RYR20"/>
    <mergeCell ref="RYS20:RYV20"/>
    <mergeCell ref="RYW20:RYZ20"/>
    <mergeCell ref="RZA20:RZD20"/>
    <mergeCell ref="RZE20:RZH20"/>
    <mergeCell ref="RZI20:RZL20"/>
    <mergeCell ref="RZM20:RZP20"/>
    <mergeCell ref="RZQ20:RZT20"/>
    <mergeCell ref="RZU20:RZX20"/>
    <mergeCell ref="RZY20:SAB20"/>
    <mergeCell ref="SAC20:SAF20"/>
    <mergeCell ref="SAG20:SAJ20"/>
    <mergeCell ref="SAK20:SAN20"/>
    <mergeCell ref="SAO20:SAR20"/>
    <mergeCell ref="SAS20:SAV20"/>
    <mergeCell ref="SAW20:SAZ20"/>
    <mergeCell ref="SBA20:SBD20"/>
    <mergeCell ref="SBE20:SBH20"/>
    <mergeCell ref="SBI20:SBL20"/>
    <mergeCell ref="SBM20:SBP20"/>
    <mergeCell ref="SBQ20:SBT20"/>
    <mergeCell ref="SBU20:SBX20"/>
    <mergeCell ref="SBY20:SCB20"/>
    <mergeCell ref="SCC20:SCF20"/>
    <mergeCell ref="SCG20:SCJ20"/>
    <mergeCell ref="SCK20:SCN20"/>
    <mergeCell ref="SCO20:SCR20"/>
    <mergeCell ref="SCS20:SCV20"/>
    <mergeCell ref="SCW20:SCZ20"/>
    <mergeCell ref="SDA20:SDD20"/>
    <mergeCell ref="SDE20:SDH20"/>
    <mergeCell ref="SDI20:SDL20"/>
    <mergeCell ref="SDM20:SDP20"/>
    <mergeCell ref="SDQ20:SDT20"/>
    <mergeCell ref="SDU20:SDX20"/>
    <mergeCell ref="SDY20:SEB20"/>
    <mergeCell ref="SEC20:SEF20"/>
    <mergeCell ref="SEG20:SEJ20"/>
    <mergeCell ref="SEK20:SEN20"/>
    <mergeCell ref="SEO20:SER20"/>
    <mergeCell ref="SES20:SEV20"/>
    <mergeCell ref="SEW20:SEZ20"/>
    <mergeCell ref="SFA20:SFD20"/>
    <mergeCell ref="SFE20:SFH20"/>
    <mergeCell ref="SFI20:SFL20"/>
    <mergeCell ref="SFM20:SFP20"/>
    <mergeCell ref="SFQ20:SFT20"/>
    <mergeCell ref="SFU20:SFX20"/>
    <mergeCell ref="SFY20:SGB20"/>
    <mergeCell ref="SGC20:SGF20"/>
    <mergeCell ref="SGG20:SGJ20"/>
    <mergeCell ref="SGK20:SGN20"/>
    <mergeCell ref="SGO20:SGR20"/>
    <mergeCell ref="SGS20:SGV20"/>
    <mergeCell ref="SGW20:SGZ20"/>
    <mergeCell ref="SHA20:SHD20"/>
    <mergeCell ref="SHE20:SHH20"/>
    <mergeCell ref="SHI20:SHL20"/>
    <mergeCell ref="SHM20:SHP20"/>
    <mergeCell ref="SHQ20:SHT20"/>
    <mergeCell ref="SHU20:SHX20"/>
    <mergeCell ref="SHY20:SIB20"/>
    <mergeCell ref="SIC20:SIF20"/>
    <mergeCell ref="SIG20:SIJ20"/>
    <mergeCell ref="SIK20:SIN20"/>
    <mergeCell ref="SIO20:SIR20"/>
    <mergeCell ref="SIS20:SIV20"/>
    <mergeCell ref="SIW20:SIZ20"/>
    <mergeCell ref="SJA20:SJD20"/>
    <mergeCell ref="SJE20:SJH20"/>
    <mergeCell ref="SJI20:SJL20"/>
    <mergeCell ref="SJM20:SJP20"/>
    <mergeCell ref="SJQ20:SJT20"/>
    <mergeCell ref="SJU20:SJX20"/>
    <mergeCell ref="SJY20:SKB20"/>
    <mergeCell ref="SKC20:SKF20"/>
    <mergeCell ref="SKG20:SKJ20"/>
    <mergeCell ref="SKK20:SKN20"/>
    <mergeCell ref="SKO20:SKR20"/>
    <mergeCell ref="SKS20:SKV20"/>
    <mergeCell ref="SKW20:SKZ20"/>
    <mergeCell ref="SLA20:SLD20"/>
    <mergeCell ref="SLE20:SLH20"/>
    <mergeCell ref="SLI20:SLL20"/>
    <mergeCell ref="SLM20:SLP20"/>
    <mergeCell ref="SLQ20:SLT20"/>
    <mergeCell ref="SLU20:SLX20"/>
    <mergeCell ref="SLY20:SMB20"/>
    <mergeCell ref="SMC20:SMF20"/>
    <mergeCell ref="SMG20:SMJ20"/>
    <mergeCell ref="SMK20:SMN20"/>
    <mergeCell ref="SMO20:SMR20"/>
    <mergeCell ref="SMS20:SMV20"/>
    <mergeCell ref="SMW20:SMZ20"/>
    <mergeCell ref="SNA20:SND20"/>
    <mergeCell ref="SNE20:SNH20"/>
    <mergeCell ref="SNI20:SNL20"/>
    <mergeCell ref="SNM20:SNP20"/>
    <mergeCell ref="SNQ20:SNT20"/>
    <mergeCell ref="SNU20:SNX20"/>
    <mergeCell ref="SNY20:SOB20"/>
    <mergeCell ref="SOC20:SOF20"/>
    <mergeCell ref="SOG20:SOJ20"/>
    <mergeCell ref="SOK20:SON20"/>
    <mergeCell ref="SOO20:SOR20"/>
    <mergeCell ref="SOS20:SOV20"/>
    <mergeCell ref="SOW20:SOZ20"/>
    <mergeCell ref="SPA20:SPD20"/>
    <mergeCell ref="SPE20:SPH20"/>
    <mergeCell ref="SPI20:SPL20"/>
    <mergeCell ref="SPM20:SPP20"/>
    <mergeCell ref="SPQ20:SPT20"/>
    <mergeCell ref="SPU20:SPX20"/>
    <mergeCell ref="SPY20:SQB20"/>
    <mergeCell ref="SQC20:SQF20"/>
    <mergeCell ref="SQG20:SQJ20"/>
    <mergeCell ref="SQK20:SQN20"/>
    <mergeCell ref="SQO20:SQR20"/>
    <mergeCell ref="SQS20:SQV20"/>
    <mergeCell ref="SQW20:SQZ20"/>
    <mergeCell ref="SRA20:SRD20"/>
    <mergeCell ref="SRE20:SRH20"/>
    <mergeCell ref="SRI20:SRL20"/>
    <mergeCell ref="SRM20:SRP20"/>
    <mergeCell ref="SRQ20:SRT20"/>
    <mergeCell ref="SRU20:SRX20"/>
    <mergeCell ref="SRY20:SSB20"/>
    <mergeCell ref="SSC20:SSF20"/>
    <mergeCell ref="SSG20:SSJ20"/>
    <mergeCell ref="SSK20:SSN20"/>
    <mergeCell ref="SSO20:SSR20"/>
    <mergeCell ref="SSS20:SSV20"/>
    <mergeCell ref="SSW20:SSZ20"/>
    <mergeCell ref="STA20:STD20"/>
    <mergeCell ref="STE20:STH20"/>
    <mergeCell ref="STI20:STL20"/>
    <mergeCell ref="STM20:STP20"/>
    <mergeCell ref="STQ20:STT20"/>
    <mergeCell ref="STU20:STX20"/>
    <mergeCell ref="STY20:SUB20"/>
    <mergeCell ref="SUC20:SUF20"/>
    <mergeCell ref="SUG20:SUJ20"/>
    <mergeCell ref="SUK20:SUN20"/>
    <mergeCell ref="SUO20:SUR20"/>
    <mergeCell ref="SUS20:SUV20"/>
    <mergeCell ref="SUW20:SUZ20"/>
    <mergeCell ref="SVA20:SVD20"/>
    <mergeCell ref="SVE20:SVH20"/>
    <mergeCell ref="SVI20:SVL20"/>
    <mergeCell ref="SVM20:SVP20"/>
    <mergeCell ref="SVQ20:SVT20"/>
    <mergeCell ref="SVU20:SVX20"/>
    <mergeCell ref="SVY20:SWB20"/>
    <mergeCell ref="SWC20:SWF20"/>
    <mergeCell ref="SWG20:SWJ20"/>
    <mergeCell ref="SWK20:SWN20"/>
    <mergeCell ref="SWO20:SWR20"/>
    <mergeCell ref="SWS20:SWV20"/>
    <mergeCell ref="SWW20:SWZ20"/>
    <mergeCell ref="SXA20:SXD20"/>
    <mergeCell ref="SXE20:SXH20"/>
    <mergeCell ref="SXI20:SXL20"/>
    <mergeCell ref="SXM20:SXP20"/>
    <mergeCell ref="SXQ20:SXT20"/>
    <mergeCell ref="SXU20:SXX20"/>
    <mergeCell ref="SXY20:SYB20"/>
    <mergeCell ref="SYC20:SYF20"/>
    <mergeCell ref="SYG20:SYJ20"/>
    <mergeCell ref="SYK20:SYN20"/>
    <mergeCell ref="SYO20:SYR20"/>
    <mergeCell ref="SYS20:SYV20"/>
    <mergeCell ref="SYW20:SYZ20"/>
    <mergeCell ref="SZA20:SZD20"/>
    <mergeCell ref="SZE20:SZH20"/>
    <mergeCell ref="SZI20:SZL20"/>
    <mergeCell ref="SZM20:SZP20"/>
    <mergeCell ref="SZQ20:SZT20"/>
    <mergeCell ref="SZU20:SZX20"/>
    <mergeCell ref="SZY20:TAB20"/>
    <mergeCell ref="TAC20:TAF20"/>
    <mergeCell ref="TAG20:TAJ20"/>
    <mergeCell ref="TAK20:TAN20"/>
    <mergeCell ref="TAO20:TAR20"/>
    <mergeCell ref="TAS20:TAV20"/>
    <mergeCell ref="TAW20:TAZ20"/>
    <mergeCell ref="TBA20:TBD20"/>
    <mergeCell ref="TBE20:TBH20"/>
    <mergeCell ref="TBI20:TBL20"/>
    <mergeCell ref="TBM20:TBP20"/>
    <mergeCell ref="TBQ20:TBT20"/>
    <mergeCell ref="TBU20:TBX20"/>
    <mergeCell ref="TBY20:TCB20"/>
    <mergeCell ref="TCC20:TCF20"/>
    <mergeCell ref="TCG20:TCJ20"/>
    <mergeCell ref="TCK20:TCN20"/>
    <mergeCell ref="TCO20:TCR20"/>
    <mergeCell ref="TCS20:TCV20"/>
    <mergeCell ref="TCW20:TCZ20"/>
    <mergeCell ref="TDA20:TDD20"/>
    <mergeCell ref="TDE20:TDH20"/>
    <mergeCell ref="TDI20:TDL20"/>
    <mergeCell ref="TDM20:TDP20"/>
    <mergeCell ref="TDQ20:TDT20"/>
    <mergeCell ref="TDU20:TDX20"/>
    <mergeCell ref="TDY20:TEB20"/>
    <mergeCell ref="TEC20:TEF20"/>
    <mergeCell ref="TEG20:TEJ20"/>
    <mergeCell ref="TEK20:TEN20"/>
    <mergeCell ref="TEO20:TER20"/>
    <mergeCell ref="TES20:TEV20"/>
    <mergeCell ref="TEW20:TEZ20"/>
    <mergeCell ref="TFA20:TFD20"/>
    <mergeCell ref="TFE20:TFH20"/>
    <mergeCell ref="TFI20:TFL20"/>
    <mergeCell ref="TFM20:TFP20"/>
    <mergeCell ref="TFQ20:TFT20"/>
    <mergeCell ref="TFU20:TFX20"/>
    <mergeCell ref="TFY20:TGB20"/>
    <mergeCell ref="TGC20:TGF20"/>
    <mergeCell ref="TGG20:TGJ20"/>
    <mergeCell ref="TGK20:TGN20"/>
    <mergeCell ref="TGO20:TGR20"/>
    <mergeCell ref="TGS20:TGV20"/>
    <mergeCell ref="TGW20:TGZ20"/>
    <mergeCell ref="THA20:THD20"/>
    <mergeCell ref="THE20:THH20"/>
    <mergeCell ref="THI20:THL20"/>
    <mergeCell ref="THM20:THP20"/>
    <mergeCell ref="THQ20:THT20"/>
    <mergeCell ref="THU20:THX20"/>
    <mergeCell ref="THY20:TIB20"/>
    <mergeCell ref="TIC20:TIF20"/>
    <mergeCell ref="TIG20:TIJ20"/>
    <mergeCell ref="TIK20:TIN20"/>
    <mergeCell ref="TIO20:TIR20"/>
    <mergeCell ref="TIS20:TIV20"/>
    <mergeCell ref="TIW20:TIZ20"/>
    <mergeCell ref="TJA20:TJD20"/>
    <mergeCell ref="TJE20:TJH20"/>
    <mergeCell ref="TJI20:TJL20"/>
    <mergeCell ref="TJM20:TJP20"/>
    <mergeCell ref="TJQ20:TJT20"/>
    <mergeCell ref="TJU20:TJX20"/>
    <mergeCell ref="TJY20:TKB20"/>
    <mergeCell ref="TKC20:TKF20"/>
    <mergeCell ref="TKG20:TKJ20"/>
    <mergeCell ref="TKK20:TKN20"/>
    <mergeCell ref="TKO20:TKR20"/>
    <mergeCell ref="TKS20:TKV20"/>
    <mergeCell ref="TKW20:TKZ20"/>
    <mergeCell ref="TLA20:TLD20"/>
    <mergeCell ref="TLE20:TLH20"/>
    <mergeCell ref="TLI20:TLL20"/>
    <mergeCell ref="TLM20:TLP20"/>
    <mergeCell ref="TLQ20:TLT20"/>
    <mergeCell ref="TLU20:TLX20"/>
    <mergeCell ref="TLY20:TMB20"/>
    <mergeCell ref="TMC20:TMF20"/>
    <mergeCell ref="TMG20:TMJ20"/>
    <mergeCell ref="TMK20:TMN20"/>
    <mergeCell ref="TMO20:TMR20"/>
    <mergeCell ref="TMS20:TMV20"/>
    <mergeCell ref="TMW20:TMZ20"/>
    <mergeCell ref="TNA20:TND20"/>
    <mergeCell ref="TNE20:TNH20"/>
    <mergeCell ref="TNI20:TNL20"/>
    <mergeCell ref="TNM20:TNP20"/>
    <mergeCell ref="TNQ20:TNT20"/>
    <mergeCell ref="TNU20:TNX20"/>
    <mergeCell ref="TNY20:TOB20"/>
    <mergeCell ref="TOC20:TOF20"/>
    <mergeCell ref="TOG20:TOJ20"/>
    <mergeCell ref="TOK20:TON20"/>
    <mergeCell ref="TOO20:TOR20"/>
    <mergeCell ref="TOS20:TOV20"/>
    <mergeCell ref="TOW20:TOZ20"/>
    <mergeCell ref="TPA20:TPD20"/>
    <mergeCell ref="TPE20:TPH20"/>
    <mergeCell ref="TPI20:TPL20"/>
    <mergeCell ref="TPM20:TPP20"/>
    <mergeCell ref="TPQ20:TPT20"/>
    <mergeCell ref="TPU20:TPX20"/>
    <mergeCell ref="TPY20:TQB20"/>
    <mergeCell ref="TQC20:TQF20"/>
    <mergeCell ref="TQG20:TQJ20"/>
    <mergeCell ref="TQK20:TQN20"/>
    <mergeCell ref="TQO20:TQR20"/>
    <mergeCell ref="TQS20:TQV20"/>
    <mergeCell ref="TQW20:TQZ20"/>
    <mergeCell ref="TRA20:TRD20"/>
    <mergeCell ref="TRE20:TRH20"/>
    <mergeCell ref="TRI20:TRL20"/>
    <mergeCell ref="TRM20:TRP20"/>
    <mergeCell ref="TRQ20:TRT20"/>
    <mergeCell ref="TRU20:TRX20"/>
    <mergeCell ref="TRY20:TSB20"/>
    <mergeCell ref="TSC20:TSF20"/>
    <mergeCell ref="TSG20:TSJ20"/>
    <mergeCell ref="TSK20:TSN20"/>
    <mergeCell ref="TSO20:TSR20"/>
    <mergeCell ref="TSS20:TSV20"/>
    <mergeCell ref="TSW20:TSZ20"/>
    <mergeCell ref="TTA20:TTD20"/>
    <mergeCell ref="TTE20:TTH20"/>
    <mergeCell ref="TTI20:TTL20"/>
    <mergeCell ref="TTM20:TTP20"/>
    <mergeCell ref="TTQ20:TTT20"/>
    <mergeCell ref="TTU20:TTX20"/>
    <mergeCell ref="TTY20:TUB20"/>
    <mergeCell ref="TUC20:TUF20"/>
    <mergeCell ref="TUG20:TUJ20"/>
    <mergeCell ref="TUK20:TUN20"/>
    <mergeCell ref="TUO20:TUR20"/>
    <mergeCell ref="TUS20:TUV20"/>
    <mergeCell ref="TUW20:TUZ20"/>
    <mergeCell ref="TVA20:TVD20"/>
    <mergeCell ref="TVE20:TVH20"/>
    <mergeCell ref="TVI20:TVL20"/>
    <mergeCell ref="TVM20:TVP20"/>
    <mergeCell ref="TVQ20:TVT20"/>
    <mergeCell ref="TVU20:TVX20"/>
    <mergeCell ref="TVY20:TWB20"/>
    <mergeCell ref="TWC20:TWF20"/>
    <mergeCell ref="TWG20:TWJ20"/>
    <mergeCell ref="TWK20:TWN20"/>
    <mergeCell ref="TWO20:TWR20"/>
    <mergeCell ref="TWS20:TWV20"/>
    <mergeCell ref="TWW20:TWZ20"/>
    <mergeCell ref="TXA20:TXD20"/>
    <mergeCell ref="TXE20:TXH20"/>
    <mergeCell ref="TXI20:TXL20"/>
    <mergeCell ref="TXM20:TXP20"/>
    <mergeCell ref="TXQ20:TXT20"/>
    <mergeCell ref="TXU20:TXX20"/>
    <mergeCell ref="TXY20:TYB20"/>
    <mergeCell ref="TYC20:TYF20"/>
    <mergeCell ref="TYG20:TYJ20"/>
    <mergeCell ref="TYK20:TYN20"/>
    <mergeCell ref="TYO20:TYR20"/>
    <mergeCell ref="TYS20:TYV20"/>
    <mergeCell ref="TYW20:TYZ20"/>
    <mergeCell ref="TZA20:TZD20"/>
    <mergeCell ref="TZE20:TZH20"/>
    <mergeCell ref="TZI20:TZL20"/>
    <mergeCell ref="TZM20:TZP20"/>
    <mergeCell ref="TZQ20:TZT20"/>
    <mergeCell ref="TZU20:TZX20"/>
    <mergeCell ref="TZY20:UAB20"/>
    <mergeCell ref="UAC20:UAF20"/>
    <mergeCell ref="UAG20:UAJ20"/>
    <mergeCell ref="UAK20:UAN20"/>
    <mergeCell ref="UAO20:UAR20"/>
    <mergeCell ref="UAS20:UAV20"/>
    <mergeCell ref="UAW20:UAZ20"/>
    <mergeCell ref="UBA20:UBD20"/>
    <mergeCell ref="UBE20:UBH20"/>
    <mergeCell ref="UBI20:UBL20"/>
    <mergeCell ref="UBM20:UBP20"/>
    <mergeCell ref="UBQ20:UBT20"/>
    <mergeCell ref="UBU20:UBX20"/>
    <mergeCell ref="UBY20:UCB20"/>
    <mergeCell ref="UCC20:UCF20"/>
    <mergeCell ref="UCG20:UCJ20"/>
    <mergeCell ref="UCK20:UCN20"/>
    <mergeCell ref="UCO20:UCR20"/>
    <mergeCell ref="UCS20:UCV20"/>
    <mergeCell ref="UCW20:UCZ20"/>
    <mergeCell ref="UDA20:UDD20"/>
    <mergeCell ref="UDE20:UDH20"/>
    <mergeCell ref="UDI20:UDL20"/>
    <mergeCell ref="UDM20:UDP20"/>
    <mergeCell ref="UDQ20:UDT20"/>
    <mergeCell ref="UDU20:UDX20"/>
    <mergeCell ref="UDY20:UEB20"/>
    <mergeCell ref="UEC20:UEF20"/>
    <mergeCell ref="UEG20:UEJ20"/>
    <mergeCell ref="UEK20:UEN20"/>
    <mergeCell ref="UEO20:UER20"/>
    <mergeCell ref="UES20:UEV20"/>
    <mergeCell ref="UEW20:UEZ20"/>
    <mergeCell ref="UFA20:UFD20"/>
    <mergeCell ref="UFE20:UFH20"/>
    <mergeCell ref="UFI20:UFL20"/>
    <mergeCell ref="UFM20:UFP20"/>
    <mergeCell ref="UFQ20:UFT20"/>
    <mergeCell ref="UFU20:UFX20"/>
    <mergeCell ref="UFY20:UGB20"/>
    <mergeCell ref="UGC20:UGF20"/>
    <mergeCell ref="UGG20:UGJ20"/>
    <mergeCell ref="UGK20:UGN20"/>
    <mergeCell ref="UGO20:UGR20"/>
    <mergeCell ref="UGS20:UGV20"/>
    <mergeCell ref="UGW20:UGZ20"/>
    <mergeCell ref="UHA20:UHD20"/>
    <mergeCell ref="UHE20:UHH20"/>
    <mergeCell ref="UHI20:UHL20"/>
    <mergeCell ref="UHM20:UHP20"/>
    <mergeCell ref="UHQ20:UHT20"/>
    <mergeCell ref="UHU20:UHX20"/>
    <mergeCell ref="UHY20:UIB20"/>
    <mergeCell ref="UIC20:UIF20"/>
    <mergeCell ref="UIG20:UIJ20"/>
    <mergeCell ref="UIK20:UIN20"/>
    <mergeCell ref="UIO20:UIR20"/>
    <mergeCell ref="UIS20:UIV20"/>
    <mergeCell ref="UIW20:UIZ20"/>
    <mergeCell ref="UJA20:UJD20"/>
    <mergeCell ref="UJE20:UJH20"/>
    <mergeCell ref="UJI20:UJL20"/>
    <mergeCell ref="UJM20:UJP20"/>
    <mergeCell ref="UJQ20:UJT20"/>
    <mergeCell ref="UJU20:UJX20"/>
    <mergeCell ref="UJY20:UKB20"/>
    <mergeCell ref="UKC20:UKF20"/>
    <mergeCell ref="UKG20:UKJ20"/>
    <mergeCell ref="UKK20:UKN20"/>
    <mergeCell ref="UKO20:UKR20"/>
    <mergeCell ref="UKS20:UKV20"/>
    <mergeCell ref="UKW20:UKZ20"/>
    <mergeCell ref="ULA20:ULD20"/>
    <mergeCell ref="ULE20:ULH20"/>
    <mergeCell ref="ULI20:ULL20"/>
    <mergeCell ref="ULM20:ULP20"/>
    <mergeCell ref="ULQ20:ULT20"/>
    <mergeCell ref="ULU20:ULX20"/>
    <mergeCell ref="ULY20:UMB20"/>
    <mergeCell ref="UMC20:UMF20"/>
    <mergeCell ref="UMG20:UMJ20"/>
    <mergeCell ref="UMK20:UMN20"/>
    <mergeCell ref="UMO20:UMR20"/>
    <mergeCell ref="UMS20:UMV20"/>
    <mergeCell ref="UMW20:UMZ20"/>
    <mergeCell ref="UNA20:UND20"/>
    <mergeCell ref="UNE20:UNH20"/>
    <mergeCell ref="UNI20:UNL20"/>
    <mergeCell ref="UNM20:UNP20"/>
    <mergeCell ref="UNQ20:UNT20"/>
    <mergeCell ref="UNU20:UNX20"/>
    <mergeCell ref="UNY20:UOB20"/>
    <mergeCell ref="UOC20:UOF20"/>
    <mergeCell ref="UOG20:UOJ20"/>
    <mergeCell ref="UOK20:UON20"/>
    <mergeCell ref="UOO20:UOR20"/>
    <mergeCell ref="UOS20:UOV20"/>
    <mergeCell ref="UOW20:UOZ20"/>
    <mergeCell ref="UPA20:UPD20"/>
    <mergeCell ref="UPE20:UPH20"/>
    <mergeCell ref="UPI20:UPL20"/>
    <mergeCell ref="UPM20:UPP20"/>
    <mergeCell ref="UPQ20:UPT20"/>
    <mergeCell ref="UPU20:UPX20"/>
    <mergeCell ref="UPY20:UQB20"/>
    <mergeCell ref="UQC20:UQF20"/>
    <mergeCell ref="UQG20:UQJ20"/>
    <mergeCell ref="UQK20:UQN20"/>
    <mergeCell ref="UQO20:UQR20"/>
    <mergeCell ref="UQS20:UQV20"/>
    <mergeCell ref="UQW20:UQZ20"/>
    <mergeCell ref="URA20:URD20"/>
    <mergeCell ref="URE20:URH20"/>
    <mergeCell ref="URI20:URL20"/>
    <mergeCell ref="URM20:URP20"/>
    <mergeCell ref="URQ20:URT20"/>
    <mergeCell ref="URU20:URX20"/>
    <mergeCell ref="URY20:USB20"/>
    <mergeCell ref="USC20:USF20"/>
    <mergeCell ref="USG20:USJ20"/>
    <mergeCell ref="USK20:USN20"/>
    <mergeCell ref="USO20:USR20"/>
    <mergeCell ref="USS20:USV20"/>
    <mergeCell ref="USW20:USZ20"/>
    <mergeCell ref="UTA20:UTD20"/>
    <mergeCell ref="UTE20:UTH20"/>
    <mergeCell ref="UTI20:UTL20"/>
    <mergeCell ref="UTM20:UTP20"/>
    <mergeCell ref="UTQ20:UTT20"/>
    <mergeCell ref="UTU20:UTX20"/>
    <mergeCell ref="UTY20:UUB20"/>
    <mergeCell ref="UUC20:UUF20"/>
    <mergeCell ref="UUG20:UUJ20"/>
    <mergeCell ref="UUK20:UUN20"/>
    <mergeCell ref="UUO20:UUR20"/>
    <mergeCell ref="UUS20:UUV20"/>
    <mergeCell ref="UUW20:UUZ20"/>
    <mergeCell ref="UVA20:UVD20"/>
    <mergeCell ref="UVE20:UVH20"/>
    <mergeCell ref="UVI20:UVL20"/>
    <mergeCell ref="UVM20:UVP20"/>
    <mergeCell ref="UVQ20:UVT20"/>
    <mergeCell ref="UVU20:UVX20"/>
    <mergeCell ref="UVY20:UWB20"/>
    <mergeCell ref="UWC20:UWF20"/>
    <mergeCell ref="UWG20:UWJ20"/>
    <mergeCell ref="UWK20:UWN20"/>
    <mergeCell ref="UWO20:UWR20"/>
    <mergeCell ref="UWS20:UWV20"/>
    <mergeCell ref="UWW20:UWZ20"/>
    <mergeCell ref="UXA20:UXD20"/>
    <mergeCell ref="UXE20:UXH20"/>
    <mergeCell ref="UXI20:UXL20"/>
    <mergeCell ref="UXM20:UXP20"/>
    <mergeCell ref="UXQ20:UXT20"/>
    <mergeCell ref="UXU20:UXX20"/>
    <mergeCell ref="UXY20:UYB20"/>
    <mergeCell ref="UYC20:UYF20"/>
    <mergeCell ref="UYG20:UYJ20"/>
    <mergeCell ref="UYK20:UYN20"/>
    <mergeCell ref="UYO20:UYR20"/>
    <mergeCell ref="UYS20:UYV20"/>
    <mergeCell ref="UYW20:UYZ20"/>
    <mergeCell ref="UZA20:UZD20"/>
    <mergeCell ref="UZE20:UZH20"/>
    <mergeCell ref="UZI20:UZL20"/>
    <mergeCell ref="UZM20:UZP20"/>
    <mergeCell ref="UZQ20:UZT20"/>
    <mergeCell ref="UZU20:UZX20"/>
    <mergeCell ref="UZY20:VAB20"/>
    <mergeCell ref="VAC20:VAF20"/>
    <mergeCell ref="VAG20:VAJ20"/>
    <mergeCell ref="VAK20:VAN20"/>
    <mergeCell ref="VAO20:VAR20"/>
    <mergeCell ref="VAS20:VAV20"/>
    <mergeCell ref="VAW20:VAZ20"/>
    <mergeCell ref="VBA20:VBD20"/>
    <mergeCell ref="VBE20:VBH20"/>
    <mergeCell ref="VBI20:VBL20"/>
    <mergeCell ref="VBM20:VBP20"/>
    <mergeCell ref="VBQ20:VBT20"/>
    <mergeCell ref="VBU20:VBX20"/>
    <mergeCell ref="VBY20:VCB20"/>
    <mergeCell ref="VCC20:VCF20"/>
    <mergeCell ref="VCG20:VCJ20"/>
    <mergeCell ref="VCK20:VCN20"/>
    <mergeCell ref="VCO20:VCR20"/>
    <mergeCell ref="VCS20:VCV20"/>
    <mergeCell ref="VCW20:VCZ20"/>
    <mergeCell ref="VDA20:VDD20"/>
    <mergeCell ref="VDE20:VDH20"/>
    <mergeCell ref="VDI20:VDL20"/>
    <mergeCell ref="VDM20:VDP20"/>
    <mergeCell ref="VDQ20:VDT20"/>
    <mergeCell ref="VDU20:VDX20"/>
    <mergeCell ref="VDY20:VEB20"/>
    <mergeCell ref="VEC20:VEF20"/>
    <mergeCell ref="VEG20:VEJ20"/>
    <mergeCell ref="VEK20:VEN20"/>
    <mergeCell ref="VEO20:VER20"/>
    <mergeCell ref="VES20:VEV20"/>
    <mergeCell ref="VEW20:VEZ20"/>
    <mergeCell ref="VFA20:VFD20"/>
    <mergeCell ref="VFE20:VFH20"/>
    <mergeCell ref="VFI20:VFL20"/>
    <mergeCell ref="VFM20:VFP20"/>
    <mergeCell ref="VFQ20:VFT20"/>
    <mergeCell ref="VFU20:VFX20"/>
    <mergeCell ref="VFY20:VGB20"/>
    <mergeCell ref="VGC20:VGF20"/>
    <mergeCell ref="VGG20:VGJ20"/>
    <mergeCell ref="VGK20:VGN20"/>
    <mergeCell ref="VGO20:VGR20"/>
    <mergeCell ref="VGS20:VGV20"/>
    <mergeCell ref="VGW20:VGZ20"/>
    <mergeCell ref="VHA20:VHD20"/>
    <mergeCell ref="VHE20:VHH20"/>
    <mergeCell ref="VHI20:VHL20"/>
    <mergeCell ref="VHM20:VHP20"/>
    <mergeCell ref="VHQ20:VHT20"/>
    <mergeCell ref="VHU20:VHX20"/>
    <mergeCell ref="VHY20:VIB20"/>
    <mergeCell ref="VIC20:VIF20"/>
    <mergeCell ref="VIG20:VIJ20"/>
    <mergeCell ref="VIK20:VIN20"/>
    <mergeCell ref="VIO20:VIR20"/>
    <mergeCell ref="VIS20:VIV20"/>
    <mergeCell ref="VIW20:VIZ20"/>
    <mergeCell ref="VJA20:VJD20"/>
    <mergeCell ref="VJE20:VJH20"/>
    <mergeCell ref="VJI20:VJL20"/>
    <mergeCell ref="VJM20:VJP20"/>
    <mergeCell ref="VJQ20:VJT20"/>
    <mergeCell ref="VJU20:VJX20"/>
    <mergeCell ref="VJY20:VKB20"/>
    <mergeCell ref="VKC20:VKF20"/>
    <mergeCell ref="VKG20:VKJ20"/>
    <mergeCell ref="VKK20:VKN20"/>
    <mergeCell ref="VKO20:VKR20"/>
    <mergeCell ref="VKS20:VKV20"/>
    <mergeCell ref="VKW20:VKZ20"/>
    <mergeCell ref="VLA20:VLD20"/>
    <mergeCell ref="VLE20:VLH20"/>
    <mergeCell ref="VLI20:VLL20"/>
    <mergeCell ref="VLM20:VLP20"/>
    <mergeCell ref="VLQ20:VLT20"/>
    <mergeCell ref="VLU20:VLX20"/>
    <mergeCell ref="VLY20:VMB20"/>
    <mergeCell ref="VMC20:VMF20"/>
    <mergeCell ref="VMG20:VMJ20"/>
    <mergeCell ref="VMK20:VMN20"/>
    <mergeCell ref="VMO20:VMR20"/>
    <mergeCell ref="VMS20:VMV20"/>
    <mergeCell ref="VMW20:VMZ20"/>
    <mergeCell ref="VNA20:VND20"/>
    <mergeCell ref="VNE20:VNH20"/>
    <mergeCell ref="VNI20:VNL20"/>
    <mergeCell ref="VNM20:VNP20"/>
    <mergeCell ref="VNQ20:VNT20"/>
    <mergeCell ref="VNU20:VNX20"/>
    <mergeCell ref="VNY20:VOB20"/>
    <mergeCell ref="VOC20:VOF20"/>
    <mergeCell ref="VOG20:VOJ20"/>
    <mergeCell ref="VOK20:VON20"/>
    <mergeCell ref="VOO20:VOR20"/>
    <mergeCell ref="VOS20:VOV20"/>
    <mergeCell ref="VOW20:VOZ20"/>
    <mergeCell ref="VPA20:VPD20"/>
    <mergeCell ref="VPE20:VPH20"/>
    <mergeCell ref="VPI20:VPL20"/>
    <mergeCell ref="VPM20:VPP20"/>
    <mergeCell ref="VPQ20:VPT20"/>
    <mergeCell ref="VPU20:VPX20"/>
    <mergeCell ref="VPY20:VQB20"/>
    <mergeCell ref="VQC20:VQF20"/>
    <mergeCell ref="VQG20:VQJ20"/>
    <mergeCell ref="VQK20:VQN20"/>
    <mergeCell ref="VQO20:VQR20"/>
    <mergeCell ref="VQS20:VQV20"/>
    <mergeCell ref="VQW20:VQZ20"/>
    <mergeCell ref="VRA20:VRD20"/>
    <mergeCell ref="VRE20:VRH20"/>
    <mergeCell ref="VRI20:VRL20"/>
    <mergeCell ref="VRM20:VRP20"/>
    <mergeCell ref="VRQ20:VRT20"/>
    <mergeCell ref="VRU20:VRX20"/>
    <mergeCell ref="VRY20:VSB20"/>
    <mergeCell ref="VSC20:VSF20"/>
    <mergeCell ref="VSG20:VSJ20"/>
    <mergeCell ref="VSK20:VSN20"/>
    <mergeCell ref="VSO20:VSR20"/>
    <mergeCell ref="VSS20:VSV20"/>
    <mergeCell ref="VSW20:VSZ20"/>
    <mergeCell ref="VTA20:VTD20"/>
    <mergeCell ref="VTE20:VTH20"/>
    <mergeCell ref="VTI20:VTL20"/>
    <mergeCell ref="VTM20:VTP20"/>
    <mergeCell ref="VTQ20:VTT20"/>
    <mergeCell ref="VTU20:VTX20"/>
    <mergeCell ref="VTY20:VUB20"/>
    <mergeCell ref="VUC20:VUF20"/>
    <mergeCell ref="VUG20:VUJ20"/>
    <mergeCell ref="VUK20:VUN20"/>
    <mergeCell ref="VUO20:VUR20"/>
    <mergeCell ref="VUS20:VUV20"/>
    <mergeCell ref="VUW20:VUZ20"/>
    <mergeCell ref="VVA20:VVD20"/>
    <mergeCell ref="VVE20:VVH20"/>
    <mergeCell ref="VVI20:VVL20"/>
    <mergeCell ref="VVM20:VVP20"/>
    <mergeCell ref="VVQ20:VVT20"/>
    <mergeCell ref="VVU20:VVX20"/>
    <mergeCell ref="VVY20:VWB20"/>
    <mergeCell ref="VWC20:VWF20"/>
    <mergeCell ref="VWG20:VWJ20"/>
    <mergeCell ref="VWK20:VWN20"/>
    <mergeCell ref="VWO20:VWR20"/>
    <mergeCell ref="VWS20:VWV20"/>
    <mergeCell ref="VWW20:VWZ20"/>
    <mergeCell ref="VXA20:VXD20"/>
    <mergeCell ref="VXE20:VXH20"/>
    <mergeCell ref="VXI20:VXL20"/>
    <mergeCell ref="VXM20:VXP20"/>
    <mergeCell ref="VXQ20:VXT20"/>
    <mergeCell ref="VXU20:VXX20"/>
    <mergeCell ref="VXY20:VYB20"/>
    <mergeCell ref="VYC20:VYF20"/>
    <mergeCell ref="VYG20:VYJ20"/>
    <mergeCell ref="VYK20:VYN20"/>
    <mergeCell ref="VYO20:VYR20"/>
    <mergeCell ref="VYS20:VYV20"/>
    <mergeCell ref="VYW20:VYZ20"/>
    <mergeCell ref="VZA20:VZD20"/>
    <mergeCell ref="VZE20:VZH20"/>
    <mergeCell ref="VZI20:VZL20"/>
    <mergeCell ref="VZM20:VZP20"/>
    <mergeCell ref="VZQ20:VZT20"/>
    <mergeCell ref="VZU20:VZX20"/>
    <mergeCell ref="VZY20:WAB20"/>
    <mergeCell ref="WAC20:WAF20"/>
    <mergeCell ref="WAG20:WAJ20"/>
    <mergeCell ref="WAK20:WAN20"/>
    <mergeCell ref="WAO20:WAR20"/>
    <mergeCell ref="WAS20:WAV20"/>
    <mergeCell ref="WAW20:WAZ20"/>
    <mergeCell ref="WBA20:WBD20"/>
    <mergeCell ref="WBE20:WBH20"/>
    <mergeCell ref="WBI20:WBL20"/>
    <mergeCell ref="WBM20:WBP20"/>
    <mergeCell ref="WBQ20:WBT20"/>
    <mergeCell ref="WBU20:WBX20"/>
    <mergeCell ref="WBY20:WCB20"/>
    <mergeCell ref="WCC20:WCF20"/>
    <mergeCell ref="WCG20:WCJ20"/>
    <mergeCell ref="WCK20:WCN20"/>
    <mergeCell ref="WCO20:WCR20"/>
    <mergeCell ref="WCS20:WCV20"/>
    <mergeCell ref="WCW20:WCZ20"/>
    <mergeCell ref="WDA20:WDD20"/>
    <mergeCell ref="WDE20:WDH20"/>
    <mergeCell ref="WDI20:WDL20"/>
    <mergeCell ref="WDM20:WDP20"/>
    <mergeCell ref="WDQ20:WDT20"/>
    <mergeCell ref="WDU20:WDX20"/>
    <mergeCell ref="WDY20:WEB20"/>
    <mergeCell ref="WEC20:WEF20"/>
    <mergeCell ref="WEG20:WEJ20"/>
    <mergeCell ref="WEK20:WEN20"/>
    <mergeCell ref="WEO20:WER20"/>
    <mergeCell ref="WES20:WEV20"/>
    <mergeCell ref="WEW20:WEZ20"/>
    <mergeCell ref="WFA20:WFD20"/>
    <mergeCell ref="WFE20:WFH20"/>
    <mergeCell ref="WFI20:WFL20"/>
    <mergeCell ref="WFM20:WFP20"/>
    <mergeCell ref="WFQ20:WFT20"/>
    <mergeCell ref="WFU20:WFX20"/>
    <mergeCell ref="WFY20:WGB20"/>
    <mergeCell ref="WGC20:WGF20"/>
    <mergeCell ref="WGG20:WGJ20"/>
    <mergeCell ref="WGK20:WGN20"/>
    <mergeCell ref="WGO20:WGR20"/>
    <mergeCell ref="WGS20:WGV20"/>
    <mergeCell ref="WGW20:WGZ20"/>
    <mergeCell ref="WHA20:WHD20"/>
    <mergeCell ref="WHE20:WHH20"/>
    <mergeCell ref="WHI20:WHL20"/>
    <mergeCell ref="WHM20:WHP20"/>
    <mergeCell ref="WHQ20:WHT20"/>
    <mergeCell ref="WHU20:WHX20"/>
    <mergeCell ref="WHY20:WIB20"/>
    <mergeCell ref="WIC20:WIF20"/>
    <mergeCell ref="WIG20:WIJ20"/>
    <mergeCell ref="WIK20:WIN20"/>
    <mergeCell ref="WIO20:WIR20"/>
    <mergeCell ref="WIS20:WIV20"/>
    <mergeCell ref="WIW20:WIZ20"/>
    <mergeCell ref="WJA20:WJD20"/>
    <mergeCell ref="WJE20:WJH20"/>
    <mergeCell ref="WJI20:WJL20"/>
    <mergeCell ref="WJM20:WJP20"/>
    <mergeCell ref="WJQ20:WJT20"/>
    <mergeCell ref="WJU20:WJX20"/>
    <mergeCell ref="WJY20:WKB20"/>
    <mergeCell ref="WKC20:WKF20"/>
    <mergeCell ref="WKG20:WKJ20"/>
    <mergeCell ref="WKK20:WKN20"/>
    <mergeCell ref="WKO20:WKR20"/>
    <mergeCell ref="WKS20:WKV20"/>
    <mergeCell ref="WKW20:WKZ20"/>
    <mergeCell ref="WLA20:WLD20"/>
    <mergeCell ref="WLE20:WLH20"/>
    <mergeCell ref="WLI20:WLL20"/>
    <mergeCell ref="WLM20:WLP20"/>
    <mergeCell ref="WLQ20:WLT20"/>
    <mergeCell ref="WLU20:WLX20"/>
    <mergeCell ref="WLY20:WMB20"/>
    <mergeCell ref="WMC20:WMF20"/>
    <mergeCell ref="WMG20:WMJ20"/>
    <mergeCell ref="WMK20:WMN20"/>
    <mergeCell ref="WMO20:WMR20"/>
    <mergeCell ref="WMS20:WMV20"/>
    <mergeCell ref="WMW20:WMZ20"/>
    <mergeCell ref="WNA20:WND20"/>
    <mergeCell ref="WNE20:WNH20"/>
    <mergeCell ref="WNI20:WNL20"/>
    <mergeCell ref="WNM20:WNP20"/>
    <mergeCell ref="WNQ20:WNT20"/>
    <mergeCell ref="WNU20:WNX20"/>
    <mergeCell ref="WNY20:WOB20"/>
    <mergeCell ref="WOC20:WOF20"/>
    <mergeCell ref="WOG20:WOJ20"/>
    <mergeCell ref="WOK20:WON20"/>
    <mergeCell ref="WOO20:WOR20"/>
    <mergeCell ref="WOS20:WOV20"/>
    <mergeCell ref="WOW20:WOZ20"/>
    <mergeCell ref="WPA20:WPD20"/>
    <mergeCell ref="WPE20:WPH20"/>
    <mergeCell ref="WPI20:WPL20"/>
    <mergeCell ref="WPM20:WPP20"/>
    <mergeCell ref="WPQ20:WPT20"/>
    <mergeCell ref="WPU20:WPX20"/>
    <mergeCell ref="WPY20:WQB20"/>
    <mergeCell ref="WQC20:WQF20"/>
    <mergeCell ref="WQG20:WQJ20"/>
    <mergeCell ref="WQK20:WQN20"/>
    <mergeCell ref="WQO20:WQR20"/>
    <mergeCell ref="WQS20:WQV20"/>
    <mergeCell ref="WQW20:WQZ20"/>
    <mergeCell ref="WRA20:WRD20"/>
    <mergeCell ref="WRE20:WRH20"/>
    <mergeCell ref="WRI20:WRL20"/>
    <mergeCell ref="WRM20:WRP20"/>
    <mergeCell ref="WRQ20:WRT20"/>
    <mergeCell ref="WRU20:WRX20"/>
    <mergeCell ref="WRY20:WSB20"/>
    <mergeCell ref="WSC20:WSF20"/>
    <mergeCell ref="WSG20:WSJ20"/>
    <mergeCell ref="WSK20:WSN20"/>
    <mergeCell ref="WSO20:WSR20"/>
    <mergeCell ref="WSS20:WSV20"/>
    <mergeCell ref="WSW20:WSZ20"/>
    <mergeCell ref="WTA20:WTD20"/>
    <mergeCell ref="WTE20:WTH20"/>
    <mergeCell ref="WTI20:WTL20"/>
    <mergeCell ref="WTM20:WTP20"/>
    <mergeCell ref="WTQ20:WTT20"/>
    <mergeCell ref="WTU20:WTX20"/>
    <mergeCell ref="WTY20:WUB20"/>
    <mergeCell ref="WUC20:WUF20"/>
    <mergeCell ref="WUG20:WUJ20"/>
    <mergeCell ref="WUK20:WUN20"/>
    <mergeCell ref="WUO20:WUR20"/>
    <mergeCell ref="WUS20:WUV20"/>
    <mergeCell ref="WUW20:WUZ20"/>
    <mergeCell ref="WVA20:WVD20"/>
    <mergeCell ref="WVE20:WVH20"/>
    <mergeCell ref="WVI20:WVL20"/>
    <mergeCell ref="WVM20:WVP20"/>
    <mergeCell ref="WVQ20:WVT20"/>
    <mergeCell ref="WVU20:WVX20"/>
    <mergeCell ref="WVY20:WWB20"/>
    <mergeCell ref="WWC20:WWF20"/>
    <mergeCell ref="WWG20:WWJ20"/>
    <mergeCell ref="WWK20:WWN20"/>
    <mergeCell ref="WWO20:WWR20"/>
    <mergeCell ref="WWS20:WWV20"/>
    <mergeCell ref="WWW20:WWZ20"/>
    <mergeCell ref="WXA20:WXD20"/>
    <mergeCell ref="WXE20:WXH20"/>
    <mergeCell ref="WXI20:WXL20"/>
    <mergeCell ref="WXM20:WXP20"/>
    <mergeCell ref="WXQ20:WXT20"/>
    <mergeCell ref="WXU20:WXX20"/>
    <mergeCell ref="WXY20:WYB20"/>
    <mergeCell ref="WYC20:WYF20"/>
    <mergeCell ref="WYG20:WYJ20"/>
    <mergeCell ref="WYK20:WYN20"/>
    <mergeCell ref="WYO20:WYR20"/>
    <mergeCell ref="WYS20:WYV20"/>
    <mergeCell ref="WYW20:WYZ20"/>
    <mergeCell ref="WZA20:WZD20"/>
    <mergeCell ref="WZE20:WZH20"/>
    <mergeCell ref="WZI20:WZL20"/>
    <mergeCell ref="WZM20:WZP20"/>
    <mergeCell ref="WZQ20:WZT20"/>
    <mergeCell ref="WZU20:WZX20"/>
    <mergeCell ref="WZY20:XAB20"/>
    <mergeCell ref="XAC20:XAF20"/>
    <mergeCell ref="XAG20:XAJ20"/>
    <mergeCell ref="XAK20:XAN20"/>
    <mergeCell ref="XAO20:XAR20"/>
    <mergeCell ref="XAS20:XAV20"/>
    <mergeCell ref="XAW20:XAZ20"/>
    <mergeCell ref="XBA20:XBD20"/>
    <mergeCell ref="XBE20:XBH20"/>
    <mergeCell ref="XBI20:XBL20"/>
    <mergeCell ref="XBM20:XBP20"/>
    <mergeCell ref="XBQ20:XBT20"/>
    <mergeCell ref="XBU20:XBX20"/>
    <mergeCell ref="XBY20:XCB20"/>
    <mergeCell ref="XCC20:XCF20"/>
    <mergeCell ref="XCG20:XCJ20"/>
    <mergeCell ref="XCK20:XCN20"/>
    <mergeCell ref="XCO20:XCR20"/>
    <mergeCell ref="XCS20:XCV20"/>
    <mergeCell ref="XCW20:XCZ20"/>
    <mergeCell ref="XDA20:XDD20"/>
    <mergeCell ref="XDE20:XDH20"/>
    <mergeCell ref="XDI20:XDL20"/>
    <mergeCell ref="XDM20:XDP20"/>
    <mergeCell ref="XDQ20:XDT20"/>
    <mergeCell ref="XDU20:XDX20"/>
    <mergeCell ref="XDY20:XEB20"/>
    <mergeCell ref="XEC20:XEF20"/>
    <mergeCell ref="XEG20:XEJ20"/>
    <mergeCell ref="XEK20:XEN20"/>
    <mergeCell ref="XEO20:XER20"/>
    <mergeCell ref="XES20:XEV20"/>
    <mergeCell ref="XEW20:XEZ20"/>
    <mergeCell ref="XFA20:XF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1:D3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colBreaks count="1" manualBreakCount="1">
    <brk id="1511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rgb="FFFF0000"/>
    <pageSetUpPr fitToPage="1"/>
  </sheetPr>
  <dimension ref="A1:D19"/>
  <sheetViews>
    <sheetView view="pageBreakPreview" zoomScale="115" zoomScaleNormal="100" workbookViewId="0">
      <selection activeCell="C20" sqref="C20"/>
    </sheetView>
  </sheetViews>
  <sheetFormatPr defaultColWidth="9" defaultRowHeight="14.25" outlineLevelCol="3"/>
  <cols>
    <col min="1" max="1" width="9" style="1"/>
    <col min="2" max="2" width="19" style="1" customWidth="1"/>
    <col min="3" max="3" width="7" style="1" customWidth="1"/>
    <col min="4" max="4" width="6.75" style="1" customWidth="1"/>
    <col min="5" max="16384" width="9" style="1"/>
  </cols>
  <sheetData>
    <row r="1" spans="1:4">
      <c r="A1" s="117" t="s">
        <v>312</v>
      </c>
      <c r="B1" s="117"/>
      <c r="C1" s="117"/>
      <c r="D1" s="117"/>
    </row>
    <row r="2" customHeight="1" spans="1:4">
      <c r="A2" s="351"/>
      <c r="B2" s="351"/>
      <c r="C2" s="351"/>
      <c r="D2" s="351"/>
    </row>
    <row r="3" s="116" customFormat="1" ht="19.5" customHeight="1" spans="1:4">
      <c r="A3" s="120" t="s">
        <v>313</v>
      </c>
      <c r="B3" s="120"/>
      <c r="C3" s="145" t="s">
        <v>272</v>
      </c>
      <c r="D3" s="122" t="s">
        <v>301</v>
      </c>
    </row>
    <row r="4" s="116" customFormat="1" ht="21.95" customHeight="1" spans="1:4">
      <c r="A4" s="352" t="s">
        <v>314</v>
      </c>
      <c r="B4" s="352"/>
      <c r="C4" s="353">
        <v>929.57</v>
      </c>
      <c r="D4" s="354">
        <v>-6.4</v>
      </c>
    </row>
    <row r="5" s="170" customFormat="1" ht="21.95" customHeight="1" spans="1:4">
      <c r="A5" s="131" t="s">
        <v>315</v>
      </c>
      <c r="B5" s="131"/>
      <c r="C5" s="185">
        <v>149.48</v>
      </c>
      <c r="D5" s="183">
        <v>1</v>
      </c>
    </row>
    <row r="6" s="170" customFormat="1" ht="21.95" customHeight="1" spans="1:4">
      <c r="A6" s="355" t="s">
        <v>316</v>
      </c>
      <c r="B6" s="355"/>
      <c r="C6" s="356"/>
      <c r="D6" s="357"/>
    </row>
    <row r="7" s="170" customFormat="1" ht="21.95" customHeight="1" spans="1:4">
      <c r="A7" s="358" t="s">
        <v>317</v>
      </c>
      <c r="B7" s="358"/>
      <c r="C7" s="185">
        <f>'[11]E404  限上社会消费品零售总额'!D15/10000</f>
        <v>48.60463</v>
      </c>
      <c r="D7" s="183">
        <f>'[11]E404  限上社会消费品零售总额'!H15</f>
        <v>-7.4</v>
      </c>
    </row>
    <row r="8" s="170" customFormat="1" ht="21.95" customHeight="1" spans="1:4">
      <c r="A8" s="129" t="s">
        <v>318</v>
      </c>
      <c r="B8" s="129"/>
      <c r="C8" s="184">
        <f>'[11]E404  限上社会消费品零售总额'!D16/10000</f>
        <v>844.35432</v>
      </c>
      <c r="D8" s="135">
        <f>'[11]E404  限上社会消费品零售总额'!H16</f>
        <v>-6.4</v>
      </c>
    </row>
    <row r="9" s="170" customFormat="1" ht="21.95" customHeight="1" spans="1:4">
      <c r="A9" s="358" t="s">
        <v>319</v>
      </c>
      <c r="B9" s="358"/>
      <c r="C9" s="185">
        <f>'[11]E404  限上社会消费品零售总额'!D17/10000</f>
        <v>7.09044</v>
      </c>
      <c r="D9" s="183">
        <f>'[11]E404  限上社会消费品零售总额'!H17</f>
        <v>-8.2</v>
      </c>
    </row>
    <row r="10" s="170" customFormat="1" ht="21.95" customHeight="1" spans="1:4">
      <c r="A10" s="129" t="s">
        <v>320</v>
      </c>
      <c r="B10" s="129"/>
      <c r="C10" s="184">
        <f>'[11]E404  限上社会消费品零售总额'!D18/10000</f>
        <v>29.51773</v>
      </c>
      <c r="D10" s="135">
        <f>'[11]E404  限上社会消费品零售总额'!H18</f>
        <v>-2.6</v>
      </c>
    </row>
    <row r="11" s="116" customFormat="1" ht="21.95" customHeight="1" spans="1:4">
      <c r="A11" s="359" t="s">
        <v>321</v>
      </c>
      <c r="B11" s="359"/>
      <c r="C11" s="360"/>
      <c r="D11" s="361"/>
    </row>
    <row r="12" s="116" customFormat="1" ht="21.95" customHeight="1" spans="1:4">
      <c r="A12" s="129" t="s">
        <v>322</v>
      </c>
      <c r="B12" s="129"/>
      <c r="C12" s="184">
        <f>'[31]E404  限上社会消费品零售总额'!$D8/10000</f>
        <v>919.70051</v>
      </c>
      <c r="D12" s="135">
        <f>'[11]E404  限上社会消费品零售总额'!H8</f>
        <v>-6.1</v>
      </c>
    </row>
    <row r="13" s="116" customFormat="1" ht="21.95" customHeight="1" spans="1:4">
      <c r="A13" s="131" t="s">
        <v>323</v>
      </c>
      <c r="B13" s="131"/>
      <c r="C13" s="185">
        <f>'[31]E404  限上社会消费品零售总额'!$D9/10000</f>
        <v>820.33875</v>
      </c>
      <c r="D13" s="183">
        <f>'[11]E404  限上社会消费品零售总额'!H9</f>
        <v>-7.8</v>
      </c>
    </row>
    <row r="14" s="116" customFormat="1" ht="21.95" customHeight="1" spans="1:4">
      <c r="A14" s="129" t="s">
        <v>324</v>
      </c>
      <c r="B14" s="129"/>
      <c r="C14" s="184">
        <f>'[31]E404  限上社会消费品零售总额'!$D10/10000</f>
        <v>9.86661</v>
      </c>
      <c r="D14" s="135">
        <f>'[11]E404  限上社会消费品零售总额'!H10</f>
        <v>-25.8</v>
      </c>
    </row>
    <row r="15" s="116" customFormat="1" ht="21.95" customHeight="1" spans="1:4">
      <c r="A15" s="362" t="s">
        <v>325</v>
      </c>
      <c r="B15" s="362"/>
      <c r="C15" s="363"/>
      <c r="D15" s="364"/>
    </row>
    <row r="16" s="116" customFormat="1" ht="21.95" customHeight="1" spans="1:4">
      <c r="A16" s="129" t="s">
        <v>326</v>
      </c>
      <c r="B16" s="129"/>
      <c r="C16" s="184">
        <f>'[31]E404  限上社会消费品零售总额'!$D$12/10000</f>
        <v>34.94538</v>
      </c>
      <c r="D16" s="135">
        <f>'[11]E404  限上社会消费品零售总额'!H12</f>
        <v>-4.7</v>
      </c>
    </row>
    <row r="17" s="116" customFormat="1" ht="21.95" customHeight="1" spans="1:4">
      <c r="A17" s="82" t="s">
        <v>327</v>
      </c>
      <c r="B17" s="82"/>
      <c r="C17" s="153">
        <f>'[31]E404  限上社会消费品零售总额'!$D$13/10000</f>
        <v>894.62174</v>
      </c>
      <c r="D17" s="137">
        <f>'[11]E404  限上社会消费品零售总额'!H13</f>
        <v>-6.4</v>
      </c>
    </row>
    <row r="18" ht="4.5" hidden="1" customHeight="1"/>
    <row r="19" ht="12" hidden="1" customHeight="1"/>
  </sheetData>
  <mergeCells count="12">
    <mergeCell ref="A3:B3"/>
    <mergeCell ref="A4:B4"/>
    <mergeCell ref="A5:B5"/>
    <mergeCell ref="A6:B6"/>
    <mergeCell ref="A7:B7"/>
    <mergeCell ref="A9:B9"/>
    <mergeCell ref="A10:B10"/>
    <mergeCell ref="A11:B11"/>
    <mergeCell ref="A12:B12"/>
    <mergeCell ref="A14:B14"/>
    <mergeCell ref="A15:B15"/>
    <mergeCell ref="A16:B16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rgb="FFFF0000"/>
  </sheetPr>
  <dimension ref="A1:D22"/>
  <sheetViews>
    <sheetView view="pageBreakPreview" zoomScale="115" zoomScaleNormal="100" workbookViewId="0">
      <selection activeCell="C3" sqref="C3"/>
    </sheetView>
  </sheetViews>
  <sheetFormatPr defaultColWidth="9" defaultRowHeight="14.25" outlineLevelCol="3"/>
  <cols>
    <col min="1" max="1" width="14.625" customWidth="1"/>
    <col min="2" max="2" width="16.875" customWidth="1"/>
    <col min="3" max="3" width="9.875" customWidth="1"/>
    <col min="4" max="4" width="11" customWidth="1"/>
  </cols>
  <sheetData>
    <row r="1" spans="1:4">
      <c r="A1" s="348" t="s">
        <v>328</v>
      </c>
      <c r="B1" s="348"/>
      <c r="C1" s="348"/>
      <c r="D1" s="348"/>
    </row>
    <row r="3" ht="23.1" customHeight="1" spans="1:4">
      <c r="A3" s="349" t="s">
        <v>329</v>
      </c>
      <c r="B3" s="349"/>
      <c r="C3" s="145" t="s">
        <v>272</v>
      </c>
      <c r="D3" s="122" t="s">
        <v>222</v>
      </c>
    </row>
    <row r="4" s="347" customFormat="1" ht="21.95" customHeight="1" spans="1:4">
      <c r="A4" s="350" t="s">
        <v>330</v>
      </c>
      <c r="B4" s="350"/>
      <c r="C4" s="300">
        <f>[11]Sheet1!D6/10000</f>
        <v>894.62174</v>
      </c>
      <c r="D4" s="301">
        <f>[11]Sheet1!H6</f>
        <v>-6.4</v>
      </c>
    </row>
    <row r="5" ht="21.95" customHeight="1" spans="1:4">
      <c r="A5" s="129" t="s">
        <v>331</v>
      </c>
      <c r="B5" s="129"/>
      <c r="C5" s="184">
        <f>[11]Sheet1!D7/10000</f>
        <v>87.44776</v>
      </c>
      <c r="D5" s="135">
        <f>[11]Sheet1!H7</f>
        <v>-7.2</v>
      </c>
    </row>
    <row r="6" ht="21.95" customHeight="1" spans="1:4">
      <c r="A6" s="131" t="s">
        <v>332</v>
      </c>
      <c r="B6" s="131"/>
      <c r="C6" s="185">
        <f>[11]Sheet1!D8/10000</f>
        <v>17.56931</v>
      </c>
      <c r="D6" s="183">
        <f>[11]Sheet1!H8</f>
        <v>-36.3</v>
      </c>
    </row>
    <row r="7" ht="21.95" customHeight="1" spans="1:4">
      <c r="A7" s="129" t="s">
        <v>333</v>
      </c>
      <c r="B7" s="129"/>
      <c r="C7" s="184">
        <f>[11]Sheet1!D9/10000</f>
        <v>138.3937</v>
      </c>
      <c r="D7" s="135">
        <f>[11]Sheet1!H9</f>
        <v>-11.8</v>
      </c>
    </row>
    <row r="8" ht="21.95" customHeight="1" spans="1:4">
      <c r="A8" s="131" t="s">
        <v>334</v>
      </c>
      <c r="B8" s="131"/>
      <c r="C8" s="185">
        <f>[11]Sheet1!D10/10000</f>
        <v>40.88216</v>
      </c>
      <c r="D8" s="183">
        <f>[11]Sheet1!H10</f>
        <v>-23</v>
      </c>
    </row>
    <row r="9" ht="21.95" customHeight="1" spans="1:4">
      <c r="A9" s="129" t="s">
        <v>335</v>
      </c>
      <c r="B9" s="129"/>
      <c r="C9" s="184">
        <f>[11]Sheet1!D11/10000</f>
        <v>20.82405</v>
      </c>
      <c r="D9" s="135">
        <f>[11]Sheet1!H11</f>
        <v>16.4</v>
      </c>
    </row>
    <row r="10" ht="21.95" customHeight="1" spans="1:4">
      <c r="A10" s="131" t="s">
        <v>336</v>
      </c>
      <c r="B10" s="131"/>
      <c r="C10" s="185">
        <f>[11]Sheet1!D12/10000</f>
        <v>4.594</v>
      </c>
      <c r="D10" s="183">
        <f>[11]Sheet1!H12</f>
        <v>-42.2</v>
      </c>
    </row>
    <row r="11" ht="21.95" customHeight="1" spans="1:4">
      <c r="A11" s="129" t="s">
        <v>337</v>
      </c>
      <c r="B11" s="129"/>
      <c r="C11" s="184">
        <f>[11]Sheet1!D13/10000</f>
        <v>27.34879</v>
      </c>
      <c r="D11" s="135">
        <f>[11]Sheet1!H13</f>
        <v>-22.2</v>
      </c>
    </row>
    <row r="12" ht="21.95" customHeight="1" spans="1:4">
      <c r="A12" s="131" t="s">
        <v>338</v>
      </c>
      <c r="B12" s="131"/>
      <c r="C12" s="185">
        <f>[11]Sheet1!D14/10000</f>
        <v>7.78564</v>
      </c>
      <c r="D12" s="183">
        <f>[11]Sheet1!H14</f>
        <v>12.2</v>
      </c>
    </row>
    <row r="13" ht="21.95" customHeight="1" spans="1:4">
      <c r="A13" s="129" t="s">
        <v>339</v>
      </c>
      <c r="B13" s="129"/>
      <c r="C13" s="184">
        <f>[11]Sheet1!D15/10000</f>
        <v>5.67146</v>
      </c>
      <c r="D13" s="135">
        <f>[11]Sheet1!H15</f>
        <v>5.7</v>
      </c>
    </row>
    <row r="14" ht="21.95" customHeight="1" spans="1:4">
      <c r="A14" s="131" t="s">
        <v>340</v>
      </c>
      <c r="B14" s="131"/>
      <c r="C14" s="185">
        <f>[11]Sheet1!D16/10000</f>
        <v>35.01863</v>
      </c>
      <c r="D14" s="183">
        <f>[11]Sheet1!H16</f>
        <v>8.4</v>
      </c>
    </row>
    <row r="15" ht="21.95" customHeight="1" spans="1:4">
      <c r="A15" s="268" t="s">
        <v>341</v>
      </c>
      <c r="B15" s="268"/>
      <c r="C15" s="184">
        <f>[11]Sheet1!D17/10000</f>
        <v>40.93267</v>
      </c>
      <c r="D15" s="135">
        <f>[11]Sheet1!H17</f>
        <v>14.2</v>
      </c>
    </row>
    <row r="16" ht="21.95" customHeight="1" spans="1:4">
      <c r="A16" s="131" t="s">
        <v>342</v>
      </c>
      <c r="B16" s="131"/>
      <c r="C16" s="185">
        <f>[11]Sheet1!D18/10000</f>
        <v>13.76736</v>
      </c>
      <c r="D16" s="183">
        <f>[11]Sheet1!H18</f>
        <v>5.2</v>
      </c>
    </row>
    <row r="17" ht="21.95" customHeight="1" spans="1:4">
      <c r="A17" s="129" t="s">
        <v>343</v>
      </c>
      <c r="B17" s="129"/>
      <c r="C17" s="184">
        <f>[11]Sheet1!D19/10000</f>
        <v>1.65036</v>
      </c>
      <c r="D17" s="135">
        <f>[11]Sheet1!H19</f>
        <v>-42.3</v>
      </c>
    </row>
    <row r="18" ht="21.95" customHeight="1" spans="1:4">
      <c r="A18" s="131" t="s">
        <v>344</v>
      </c>
      <c r="B18" s="131"/>
      <c r="C18" s="185">
        <f>[11]Sheet1!D20/10000</f>
        <v>16.91717</v>
      </c>
      <c r="D18" s="183">
        <f>[11]Sheet1!H20</f>
        <v>-11.8</v>
      </c>
    </row>
    <row r="19" ht="21.95" customHeight="1" spans="1:4">
      <c r="A19" s="129" t="s">
        <v>345</v>
      </c>
      <c r="B19" s="129"/>
      <c r="C19" s="184">
        <f>[11]Sheet1!D21/10000</f>
        <v>138.92304</v>
      </c>
      <c r="D19" s="135">
        <f>[11]Sheet1!H21</f>
        <v>5</v>
      </c>
    </row>
    <row r="20" ht="21.95" customHeight="1" spans="1:4">
      <c r="A20" s="131" t="s">
        <v>346</v>
      </c>
      <c r="B20" s="131"/>
      <c r="C20" s="185">
        <f>[11]Sheet1!D22/10000</f>
        <v>0.98595</v>
      </c>
      <c r="D20" s="183">
        <f>[11]Sheet1!H22</f>
        <v>20.2</v>
      </c>
    </row>
    <row r="21" ht="21.95" customHeight="1" spans="1:4">
      <c r="A21" s="261" t="s">
        <v>347</v>
      </c>
      <c r="B21" s="261"/>
      <c r="C21" s="312">
        <f>[11]Sheet1!D23/10000</f>
        <v>270.24053</v>
      </c>
      <c r="D21" s="225">
        <f>[11]Sheet1!H23</f>
        <v>-6.5</v>
      </c>
    </row>
    <row r="22" ht="21.75" customHeight="1"/>
  </sheetData>
  <mergeCells count="20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rgb="FFFF0000"/>
    <pageSetUpPr fitToPage="1"/>
  </sheetPr>
  <dimension ref="A1:K30"/>
  <sheetViews>
    <sheetView view="pageBreakPreview" zoomScale="112" zoomScaleNormal="100" workbookViewId="0">
      <selection activeCell="D21" sqref="D21"/>
    </sheetView>
  </sheetViews>
  <sheetFormatPr defaultColWidth="9" defaultRowHeight="14.25"/>
  <cols>
    <col min="1" max="1" width="11.625" style="1" customWidth="1"/>
    <col min="2" max="2" width="12.875" style="1" customWidth="1"/>
    <col min="3" max="3" width="7.625" style="17" customWidth="1"/>
    <col min="4" max="4" width="13.75" style="11" customWidth="1"/>
    <col min="5" max="6" width="9" style="1"/>
    <col min="7" max="10" width="9" style="1" hidden="1" customWidth="1"/>
    <col min="11" max="12" width="9.5" style="1" customWidth="1"/>
    <col min="13" max="16384" width="9" style="1"/>
  </cols>
  <sheetData>
    <row r="1" customHeight="1" spans="1:4">
      <c r="A1" s="117" t="s">
        <v>348</v>
      </c>
      <c r="B1" s="117"/>
      <c r="C1" s="117"/>
      <c r="D1" s="117"/>
    </row>
    <row r="2" ht="7.5" customHeight="1" spans="1:4">
      <c r="A2" s="142"/>
      <c r="B2" s="142"/>
      <c r="C2" s="323"/>
      <c r="D2" s="307"/>
    </row>
    <row r="3" ht="23.1" customHeight="1" spans="1:4">
      <c r="A3" s="308" t="s">
        <v>50</v>
      </c>
      <c r="B3" s="308"/>
      <c r="C3" s="324" t="s">
        <v>272</v>
      </c>
      <c r="D3" s="298" t="s">
        <v>40</v>
      </c>
    </row>
    <row r="4" ht="21.95" customHeight="1" spans="1:4">
      <c r="A4" s="325" t="s">
        <v>349</v>
      </c>
      <c r="B4" s="325"/>
      <c r="C4" s="326">
        <f>'[22]0-11'!$B$10/10000</f>
        <v>516.03703814</v>
      </c>
      <c r="D4" s="327">
        <f>'[22]0-11'!$C$10</f>
        <v>14.3263</v>
      </c>
    </row>
    <row r="5" ht="21.95" customHeight="1" spans="1:4">
      <c r="A5" s="129" t="s">
        <v>350</v>
      </c>
      <c r="B5" s="129"/>
      <c r="C5" s="328">
        <f>'[22]0-11'!$D$10/10000</f>
        <v>320.1800108</v>
      </c>
      <c r="D5" s="329">
        <f>'[22]0-11'!$E$10</f>
        <v>-8.251</v>
      </c>
    </row>
    <row r="6" ht="21.95" customHeight="1" spans="1:4">
      <c r="A6" s="126" t="s">
        <v>351</v>
      </c>
      <c r="B6" s="126"/>
      <c r="C6" s="330">
        <f>'[22]0-11'!$F$10/10000</f>
        <v>195.85702734</v>
      </c>
      <c r="D6" s="331">
        <f>'[22]0-11'!$G$10</f>
        <v>91.27</v>
      </c>
    </row>
    <row r="7" ht="21.95" customHeight="1" spans="1:4">
      <c r="A7" s="332" t="s">
        <v>352</v>
      </c>
      <c r="B7" s="332"/>
      <c r="C7" s="332"/>
      <c r="D7" s="332"/>
    </row>
    <row r="8" ht="21.95" customHeight="1" spans="1:11">
      <c r="A8" s="120" t="s">
        <v>353</v>
      </c>
      <c r="B8" s="120"/>
      <c r="C8" s="324" t="s">
        <v>65</v>
      </c>
      <c r="D8" s="298" t="s">
        <v>272</v>
      </c>
      <c r="K8" s="1" t="s">
        <v>354</v>
      </c>
    </row>
    <row r="9" ht="21.95" customHeight="1" spans="1:4">
      <c r="A9" s="213" t="s">
        <v>355</v>
      </c>
      <c r="B9" s="213"/>
      <c r="C9" s="281"/>
      <c r="D9" s="246"/>
    </row>
    <row r="10" ht="21.95" customHeight="1" spans="1:4">
      <c r="A10" s="129" t="s">
        <v>356</v>
      </c>
      <c r="B10" s="129"/>
      <c r="C10" s="130">
        <f>[13]Sheet1!C4</f>
        <v>2</v>
      </c>
      <c r="D10" s="130">
        <f>[13]Sheet1!D4</f>
        <v>50</v>
      </c>
    </row>
    <row r="11" ht="21.95" customHeight="1" spans="1:4">
      <c r="A11" s="131" t="s">
        <v>357</v>
      </c>
      <c r="B11" s="131"/>
      <c r="C11" s="185">
        <f>[13]Sheet1!C5/10000</f>
        <v>2e-5</v>
      </c>
      <c r="D11" s="185">
        <f>[13]Sheet1!D5/10000</f>
        <v>7.913332</v>
      </c>
    </row>
    <row r="12" ht="21.95" customHeight="1" spans="1:4">
      <c r="A12" s="129" t="s">
        <v>358</v>
      </c>
      <c r="B12" s="129"/>
      <c r="C12" s="333">
        <f>[13]Sheet1!C6/10000</f>
        <v>0.032499</v>
      </c>
      <c r="D12" s="184">
        <f>[13]Sheet1!D6/10000</f>
        <v>2.301301</v>
      </c>
    </row>
    <row r="13" ht="21.95" customHeight="1" spans="1:4">
      <c r="A13" s="213" t="s">
        <v>359</v>
      </c>
      <c r="B13" s="213"/>
      <c r="C13" s="334"/>
      <c r="D13" s="335"/>
    </row>
    <row r="14" ht="21.95" customHeight="1" spans="1:4">
      <c r="A14" s="129" t="s">
        <v>360</v>
      </c>
      <c r="B14" s="129"/>
      <c r="C14" s="336"/>
      <c r="D14" s="135">
        <f>[32]Sheet1!$E4*100</f>
        <v>-25.37</v>
      </c>
    </row>
    <row r="15" ht="21.95" customHeight="1" spans="1:4">
      <c r="A15" s="239" t="s">
        <v>361</v>
      </c>
      <c r="B15" s="239"/>
      <c r="C15" s="337"/>
      <c r="D15" s="183">
        <f>[32]Sheet1!$E5*100</f>
        <v>115.24</v>
      </c>
    </row>
    <row r="16" ht="21.95" customHeight="1" spans="1:4">
      <c r="A16" s="129" t="s">
        <v>362</v>
      </c>
      <c r="B16" s="129"/>
      <c r="C16" s="338"/>
      <c r="D16" s="135">
        <f>[32]Sheet1!$E6*100</f>
        <v>38.33</v>
      </c>
    </row>
    <row r="17" ht="21.95" customHeight="1" spans="1:4">
      <c r="A17" s="213" t="s">
        <v>363</v>
      </c>
      <c r="B17" s="213"/>
      <c r="C17" s="339"/>
      <c r="D17" s="136"/>
    </row>
    <row r="18" ht="21.95" customHeight="1" spans="1:4">
      <c r="A18" s="129" t="s">
        <v>364</v>
      </c>
      <c r="B18" s="129"/>
      <c r="C18" s="333"/>
      <c r="D18" s="130">
        <f>'[12]Sheet1 (3)'!$F$18</f>
        <v>1101</v>
      </c>
    </row>
    <row r="19" ht="21.95" customHeight="1" spans="1:4">
      <c r="A19" s="131" t="s">
        <v>365</v>
      </c>
      <c r="B19" s="131"/>
      <c r="C19" s="340"/>
      <c r="D19" s="185">
        <f>'[12]Sheet1 (3)'!$C$18</f>
        <v>1560.2</v>
      </c>
    </row>
    <row r="20" ht="21.95" customHeight="1" spans="1:4">
      <c r="A20" s="261" t="s">
        <v>366</v>
      </c>
      <c r="B20" s="261"/>
      <c r="C20" s="341"/>
      <c r="D20" s="225">
        <f>'[33]Sheet1 (3)'!$E$18*100</f>
        <v>55.4</v>
      </c>
    </row>
    <row r="21" s="118" customFormat="1" ht="21.75" customHeight="1" spans="1:4">
      <c r="A21" s="37" t="s">
        <v>367</v>
      </c>
      <c r="C21" s="342"/>
      <c r="D21" s="343"/>
    </row>
    <row r="30" spans="1:4">
      <c r="A30" s="344"/>
      <c r="B30" s="344"/>
      <c r="C30" s="345"/>
      <c r="D30" s="346"/>
    </row>
  </sheetData>
  <mergeCells count="19">
    <mergeCell ref="A1:D1"/>
    <mergeCell ref="A3:B3"/>
    <mergeCell ref="A4:B4"/>
    <mergeCell ref="A5:B5"/>
    <mergeCell ref="A6:B6"/>
    <mergeCell ref="A7:D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rgb="FFFF0000"/>
    <pageSetUpPr fitToPage="1"/>
  </sheetPr>
  <dimension ref="A1:H23"/>
  <sheetViews>
    <sheetView view="pageBreakPreview" zoomScale="115" zoomScaleNormal="100" workbookViewId="0">
      <selection activeCell="A12" sqref="A12:D12"/>
    </sheetView>
  </sheetViews>
  <sheetFormatPr defaultColWidth="9" defaultRowHeight="14.25" outlineLevelCol="7"/>
  <cols>
    <col min="1" max="1" width="11.625" style="1" customWidth="1"/>
    <col min="2" max="2" width="15.25" style="1" customWidth="1"/>
    <col min="3" max="3" width="9.75" style="27" customWidth="1"/>
    <col min="4" max="4" width="12.25" style="141" customWidth="1"/>
    <col min="5" max="16384" width="9" style="1"/>
  </cols>
  <sheetData>
    <row r="1" customHeight="1" spans="1:4">
      <c r="A1" s="314" t="s">
        <v>368</v>
      </c>
      <c r="B1" s="314"/>
      <c r="C1" s="314"/>
      <c r="D1" s="314"/>
    </row>
    <row r="2" customHeight="1" spans="1:4">
      <c r="A2" s="213"/>
      <c r="B2" s="213"/>
      <c r="C2" s="282"/>
      <c r="D2" s="282"/>
    </row>
    <row r="3" s="116" customFormat="1" ht="18.95" customHeight="1" spans="1:4">
      <c r="A3" s="120" t="s">
        <v>369</v>
      </c>
      <c r="B3" s="120"/>
      <c r="C3" s="315" t="s">
        <v>370</v>
      </c>
      <c r="D3" s="120" t="s">
        <v>222</v>
      </c>
    </row>
    <row r="4" s="116" customFormat="1" ht="21.95" customHeight="1" spans="1:4">
      <c r="A4" s="220" t="s">
        <v>371</v>
      </c>
      <c r="B4" s="220"/>
      <c r="C4" s="316">
        <f>'[36]9'!$D$3</f>
        <v>78709.5645</v>
      </c>
      <c r="D4" s="317">
        <f>'[36]9'!$E$3</f>
        <v>-2.13626634352201</v>
      </c>
    </row>
    <row r="5" s="116" customFormat="1" ht="21.95" customHeight="1" spans="1:4">
      <c r="A5" s="268" t="s">
        <v>372</v>
      </c>
      <c r="B5" s="268"/>
      <c r="C5" s="184">
        <f>'[36]9'!$D$4</f>
        <v>5415.5861</v>
      </c>
      <c r="D5" s="135">
        <f>'[36]9'!$E$4</f>
        <v>-10.2445778551644</v>
      </c>
    </row>
    <row r="6" s="116" customFormat="1" ht="21.95" customHeight="1" spans="1:4">
      <c r="A6" s="239" t="s">
        <v>373</v>
      </c>
      <c r="B6" s="239"/>
      <c r="C6" s="185">
        <f>'[36]9'!$D$5</f>
        <v>72899.5584</v>
      </c>
      <c r="D6" s="183">
        <f>'[36]9'!$E$5</f>
        <v>-1.39780828588047</v>
      </c>
    </row>
    <row r="7" s="116" customFormat="1" ht="21.95" customHeight="1" spans="1:8">
      <c r="A7" s="239" t="s">
        <v>374</v>
      </c>
      <c r="B7" s="239"/>
      <c r="C7" s="185">
        <v>7.45</v>
      </c>
      <c r="D7" s="183">
        <f>[37]贵阳市!$G$6*100</f>
        <v>-28.67</v>
      </c>
      <c r="H7" s="116" t="s">
        <v>2</v>
      </c>
    </row>
    <row r="8" s="116" customFormat="1" ht="21.95" customHeight="1" spans="1:4">
      <c r="A8" s="268" t="s">
        <v>375</v>
      </c>
      <c r="B8" s="268"/>
      <c r="C8" s="184">
        <f>'[36]9'!$D$12</f>
        <v>17711.5114</v>
      </c>
      <c r="D8" s="135">
        <f>'[36]9'!$E$12</f>
        <v>-20.553224438488</v>
      </c>
    </row>
    <row r="9" s="116" customFormat="1" ht="21.95" customHeight="1" spans="1:4">
      <c r="A9" s="239" t="s">
        <v>372</v>
      </c>
      <c r="B9" s="239"/>
      <c r="C9" s="185">
        <f>'[36]9'!$D$13</f>
        <v>4127.2174</v>
      </c>
      <c r="D9" s="183">
        <f>'[36]9'!$E$13</f>
        <v>-27.4979921146142</v>
      </c>
    </row>
    <row r="10" s="116" customFormat="1" ht="21.95" customHeight="1" spans="1:4">
      <c r="A10" s="239" t="s">
        <v>373</v>
      </c>
      <c r="B10" s="239"/>
      <c r="C10" s="185">
        <f>'[36]9'!$D$15</f>
        <v>13397.294</v>
      </c>
      <c r="D10" s="183">
        <f>'[36]9'!$E$15</f>
        <v>-17.6513983649886</v>
      </c>
    </row>
    <row r="11" s="116" customFormat="1" ht="21.95" customHeight="1" spans="1:4">
      <c r="A11" s="318" t="s">
        <v>376</v>
      </c>
      <c r="B11" s="318"/>
      <c r="C11" s="312">
        <v>905.09</v>
      </c>
      <c r="D11" s="225">
        <f>[37]贵阳市!$G$5*100</f>
        <v>-42.92</v>
      </c>
    </row>
    <row r="12" s="170" customFormat="1" ht="21.95" customHeight="1" spans="1:4">
      <c r="A12" s="83" t="s">
        <v>377</v>
      </c>
      <c r="B12" s="83"/>
      <c r="C12" s="83"/>
      <c r="D12" s="83"/>
    </row>
    <row r="13" s="170" customFormat="1" ht="21.95" customHeight="1" spans="1:4">
      <c r="A13" s="319"/>
      <c r="B13" s="319"/>
      <c r="C13" s="185"/>
      <c r="D13" s="183"/>
    </row>
    <row r="14" s="170" customFormat="1" ht="21.95" customHeight="1" spans="1:4">
      <c r="A14" s="120" t="s">
        <v>378</v>
      </c>
      <c r="B14" s="120"/>
      <c r="C14" s="315" t="s">
        <v>194</v>
      </c>
      <c r="D14" s="120" t="s">
        <v>222</v>
      </c>
    </row>
    <row r="15" s="116" customFormat="1" ht="21.95" customHeight="1" spans="1:4">
      <c r="A15" s="220" t="s">
        <v>379</v>
      </c>
      <c r="B15" s="220"/>
      <c r="C15" s="316"/>
      <c r="D15" s="317"/>
    </row>
    <row r="16" s="116" customFormat="1" ht="21.95" customHeight="1" spans="1:7">
      <c r="A16" s="318" t="s">
        <v>380</v>
      </c>
      <c r="B16" s="318"/>
      <c r="C16" s="312"/>
      <c r="D16" s="225"/>
      <c r="G16" s="184"/>
    </row>
    <row r="17" s="170" customFormat="1" ht="21.95" customHeight="1" spans="1:4">
      <c r="A17" s="239" t="s">
        <v>381</v>
      </c>
      <c r="B17" s="239"/>
      <c r="C17" s="185"/>
      <c r="D17" s="183"/>
    </row>
    <row r="18" s="116" customFormat="1" ht="21.95" customHeight="1" spans="3:8">
      <c r="C18" s="320"/>
      <c r="D18" s="270"/>
      <c r="H18" s="184"/>
    </row>
    <row r="19" s="116" customFormat="1" ht="21.95" customHeight="1" spans="1:4">
      <c r="A19" s="120" t="s">
        <v>382</v>
      </c>
      <c r="B19" s="120"/>
      <c r="C19" s="315" t="s">
        <v>194</v>
      </c>
      <c r="D19" s="120" t="s">
        <v>306</v>
      </c>
    </row>
    <row r="20" s="116" customFormat="1" ht="21.95" customHeight="1" spans="1:4">
      <c r="A20" s="220" t="s">
        <v>383</v>
      </c>
      <c r="B20" s="220"/>
      <c r="C20" s="316"/>
      <c r="D20" s="317"/>
    </row>
    <row r="21" s="116" customFormat="1" ht="21.95" customHeight="1" spans="1:5">
      <c r="A21" s="268" t="s">
        <v>384</v>
      </c>
      <c r="B21" s="268"/>
      <c r="C21" s="184"/>
      <c r="D21" s="135"/>
      <c r="E21" s="184"/>
    </row>
    <row r="22" s="116" customFormat="1" ht="21.95" customHeight="1" spans="1:4">
      <c r="A22" s="321" t="s">
        <v>385</v>
      </c>
      <c r="B22" s="321"/>
      <c r="C22" s="153"/>
      <c r="D22" s="137"/>
    </row>
    <row r="23" ht="23.25" customHeight="1" spans="1:4">
      <c r="A23" s="322" t="s">
        <v>386</v>
      </c>
      <c r="B23" s="322"/>
      <c r="C23" s="322"/>
      <c r="D23" s="322"/>
    </row>
  </sheetData>
  <mergeCells count="1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D12"/>
    <mergeCell ref="A14:B14"/>
    <mergeCell ref="A15:B15"/>
    <mergeCell ref="A16:B16"/>
    <mergeCell ref="A19:B19"/>
    <mergeCell ref="A20:B20"/>
    <mergeCell ref="A21:B21"/>
    <mergeCell ref="A22:B22"/>
    <mergeCell ref="A23:D2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  <rowBreaks count="1" manualBreakCount="1">
    <brk id="20" max="3" man="1"/>
  </rowBreaks>
  <colBreaks count="1" manualBreakCount="1">
    <brk id="3" max="22" man="1"/>
  </col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tabColor rgb="FFFF0000"/>
    <pageSetUpPr fitToPage="1"/>
  </sheetPr>
  <dimension ref="A1:E21"/>
  <sheetViews>
    <sheetView view="pageBreakPreview" zoomScale="115" zoomScaleNormal="100" workbookViewId="0">
      <selection activeCell="E19" sqref="E19"/>
    </sheetView>
  </sheetViews>
  <sheetFormatPr defaultColWidth="9" defaultRowHeight="14.25" outlineLevelCol="4"/>
  <cols>
    <col min="1" max="1" width="11.625" style="1" customWidth="1"/>
    <col min="2" max="2" width="12" style="1" customWidth="1"/>
    <col min="3" max="3" width="7.75" style="141" customWidth="1"/>
    <col min="4" max="4" width="7.125" style="141" customWidth="1"/>
    <col min="5" max="5" width="6.5" style="11" customWidth="1"/>
    <col min="6" max="16384" width="9" style="1"/>
  </cols>
  <sheetData>
    <row r="1" customHeight="1" spans="1:5">
      <c r="A1" s="117" t="s">
        <v>387</v>
      </c>
      <c r="B1" s="117"/>
      <c r="C1" s="117"/>
      <c r="D1" s="117"/>
      <c r="E1" s="117"/>
    </row>
    <row r="2" ht="6" customHeight="1" spans="1:5">
      <c r="A2" s="142"/>
      <c r="B2" s="142"/>
      <c r="C2" s="143"/>
      <c r="D2" s="143"/>
      <c r="E2" s="307"/>
    </row>
    <row r="3" ht="36" customHeight="1" spans="1:5">
      <c r="A3" s="120" t="s">
        <v>388</v>
      </c>
      <c r="B3" s="120"/>
      <c r="C3" s="122" t="s">
        <v>389</v>
      </c>
      <c r="D3" s="145" t="s">
        <v>390</v>
      </c>
      <c r="E3" s="298" t="s">
        <v>391</v>
      </c>
    </row>
    <row r="4" s="116" customFormat="1" ht="21.95" customHeight="1" spans="1:5">
      <c r="A4" s="273" t="s">
        <v>392</v>
      </c>
      <c r="B4" s="273"/>
      <c r="C4" s="274">
        <f>'[7]202211'!B5</f>
        <v>14580.5726115995</v>
      </c>
      <c r="D4" s="274">
        <f>'[7]202211'!D5</f>
        <v>1139.2251104211</v>
      </c>
      <c r="E4" s="248">
        <v>5.37388856302154</v>
      </c>
    </row>
    <row r="5" s="116" customFormat="1" ht="21.95" customHeight="1" spans="1:5">
      <c r="A5" s="131" t="s">
        <v>393</v>
      </c>
      <c r="B5" s="131"/>
      <c r="C5" s="185">
        <f>'[7]202211'!B6</f>
        <v>4535.4017738667</v>
      </c>
      <c r="D5" s="185">
        <f>'[7]202211'!D6</f>
        <v>509.95684206</v>
      </c>
      <c r="E5" s="183">
        <v>13.9105993617518</v>
      </c>
    </row>
    <row r="6" s="116" customFormat="1" ht="21.95" customHeight="1" spans="1:5">
      <c r="A6" s="129" t="s">
        <v>394</v>
      </c>
      <c r="B6" s="129"/>
      <c r="C6" s="184">
        <f>'[7]202211'!B7</f>
        <v>3905.5855193525</v>
      </c>
      <c r="D6" s="184">
        <f>'[7]202211'!D7</f>
        <v>408.2562060772</v>
      </c>
      <c r="E6" s="135">
        <v>13.9379305607583</v>
      </c>
    </row>
    <row r="7" s="116" customFormat="1" ht="21.95" customHeight="1" spans="1:5">
      <c r="A7" s="308" t="s">
        <v>395</v>
      </c>
      <c r="B7" s="309"/>
      <c r="C7" s="310">
        <f>'[7]202211'!B8</f>
        <v>19126.7209863584</v>
      </c>
      <c r="D7" s="310">
        <f>'[7]202211'!D8</f>
        <v>1842.5818189225</v>
      </c>
      <c r="E7" s="311">
        <v>11.2326890939505</v>
      </c>
    </row>
    <row r="8" s="116" customFormat="1" ht="13.5" customHeight="1" spans="1:5">
      <c r="A8" s="287"/>
      <c r="B8" s="287"/>
      <c r="C8" s="185"/>
      <c r="D8" s="185"/>
      <c r="E8" s="183"/>
    </row>
    <row r="9" s="116" customFormat="1" ht="34.5" customHeight="1" spans="1:5">
      <c r="A9" s="120" t="s">
        <v>396</v>
      </c>
      <c r="B9" s="120"/>
      <c r="C9" s="122" t="s">
        <v>75</v>
      </c>
      <c r="D9" s="145" t="s">
        <v>390</v>
      </c>
      <c r="E9" s="298" t="s">
        <v>391</v>
      </c>
    </row>
    <row r="10" s="116" customFormat="1" ht="21.95" customHeight="1" spans="1:5">
      <c r="A10" s="273" t="s">
        <v>392</v>
      </c>
      <c r="B10" s="273"/>
      <c r="C10" s="274">
        <f>'[7]202211'!B11</f>
        <v>14517.1333931826</v>
      </c>
      <c r="D10" s="274">
        <f>'[7]202211'!D11</f>
        <v>1137.3251126822</v>
      </c>
      <c r="E10" s="248">
        <v>5.48275379590925</v>
      </c>
    </row>
    <row r="11" s="116" customFormat="1" ht="21.95" customHeight="1" spans="1:5">
      <c r="A11" s="131" t="s">
        <v>397</v>
      </c>
      <c r="B11" s="131"/>
      <c r="C11" s="185">
        <f>'[7]202211'!B12</f>
        <v>14511.2436043745</v>
      </c>
      <c r="D11" s="185">
        <f>'[7]202211'!D12</f>
        <v>1136.5589696065</v>
      </c>
      <c r="E11" s="183">
        <v>5.47755661915016</v>
      </c>
    </row>
    <row r="12" s="116" customFormat="1" ht="21.95" customHeight="1" spans="1:5">
      <c r="A12" s="129" t="s">
        <v>398</v>
      </c>
      <c r="B12" s="129"/>
      <c r="C12" s="184">
        <f>'[7]202211'!B13</f>
        <v>4517.0961996801</v>
      </c>
      <c r="D12" s="184">
        <f>'[7]202211'!D13</f>
        <v>508.3276153199</v>
      </c>
      <c r="E12" s="135">
        <v>13.9207100694354</v>
      </c>
    </row>
    <row r="13" s="116" customFormat="1" ht="21.95" customHeight="1" spans="1:5">
      <c r="A13" s="131" t="s">
        <v>399</v>
      </c>
      <c r="B13" s="131"/>
      <c r="C13" s="185">
        <f>'[7]202211'!B14</f>
        <v>3888.1471301731</v>
      </c>
      <c r="D13" s="185">
        <f>'[7]202211'!D14</f>
        <v>406.6983367884</v>
      </c>
      <c r="E13" s="183">
        <v>13.9496655904647</v>
      </c>
    </row>
    <row r="14" s="116" customFormat="1" ht="21.95" customHeight="1" spans="1:5">
      <c r="A14" s="129" t="s">
        <v>400</v>
      </c>
      <c r="B14" s="129"/>
      <c r="C14" s="184">
        <f>'[7]202211'!B15</f>
        <v>4762.7313268809</v>
      </c>
      <c r="D14" s="184">
        <f>'[7]202211'!D15</f>
        <v>487.0803115195</v>
      </c>
      <c r="E14" s="135">
        <v>8.17348296159488</v>
      </c>
    </row>
    <row r="15" s="116" customFormat="1" ht="21.95" customHeight="1" spans="1:5">
      <c r="A15" s="163" t="s">
        <v>401</v>
      </c>
      <c r="B15" s="163"/>
      <c r="C15" s="185">
        <f>'[7]202211'!B16</f>
        <v>2377.3833024183</v>
      </c>
      <c r="D15" s="185">
        <f>'[7]202211'!D16</f>
        <v>102.3874332207</v>
      </c>
      <c r="E15" s="183">
        <v>-1.00012387717998</v>
      </c>
    </row>
    <row r="16" s="116" customFormat="1" ht="21.95" customHeight="1" spans="1:5">
      <c r="A16" s="129" t="s">
        <v>402</v>
      </c>
      <c r="B16" s="129"/>
      <c r="C16" s="184">
        <f>'[7]202211'!B17</f>
        <v>2385.3480244626</v>
      </c>
      <c r="D16" s="184">
        <f>'[7]202211'!D17</f>
        <v>384.6928782988</v>
      </c>
      <c r="E16" s="135">
        <v>19.1801786778984</v>
      </c>
    </row>
    <row r="17" s="116" customFormat="1" ht="21.95" customHeight="1" spans="1:5">
      <c r="A17" s="131" t="s">
        <v>403</v>
      </c>
      <c r="B17" s="131"/>
      <c r="C17" s="185">
        <f>'[7]202211'!B18</f>
        <v>2533.6940664469</v>
      </c>
      <c r="D17" s="185">
        <f>'[7]202211'!D18</f>
        <v>91.7672408491</v>
      </c>
      <c r="E17" s="183">
        <v>4.74960265927104</v>
      </c>
    </row>
    <row r="18" s="116" customFormat="1" ht="21.95" customHeight="1" spans="1:5">
      <c r="A18" s="129" t="s">
        <v>404</v>
      </c>
      <c r="B18" s="129"/>
      <c r="C18" s="184">
        <f>'[7]202211'!B19</f>
        <v>813.4889712609</v>
      </c>
      <c r="D18" s="184">
        <f>'[7]202211'!D19</f>
        <v>167.1312262174</v>
      </c>
      <c r="E18" s="135">
        <v>-3.03513070406696</v>
      </c>
    </row>
    <row r="19" s="116" customFormat="1" ht="21.95" customHeight="1" spans="1:5">
      <c r="A19" s="131" t="s">
        <v>405</v>
      </c>
      <c r="B19" s="131"/>
      <c r="C19" s="185">
        <f>'[7]202211'!B20</f>
        <v>1884.2330401057</v>
      </c>
      <c r="D19" s="185">
        <f>'[7]202211'!D20</f>
        <v>-117.7474242994</v>
      </c>
      <c r="E19" s="183">
        <v>-11.6176337142467</v>
      </c>
    </row>
    <row r="20" s="116" customFormat="1" ht="21.95" customHeight="1" spans="1:5">
      <c r="A20" s="261" t="s">
        <v>406</v>
      </c>
      <c r="B20" s="261"/>
      <c r="C20" s="312">
        <f>'[7]202211'!B21</f>
        <v>5.8897888081</v>
      </c>
      <c r="D20" s="312">
        <f>'[7]202211'!D21</f>
        <v>0.7661430757</v>
      </c>
      <c r="E20" s="225">
        <v>20.0575241364737</v>
      </c>
    </row>
    <row r="21" s="210" customFormat="1" ht="23.1" customHeight="1" spans="1:5">
      <c r="A21" s="37" t="s">
        <v>407</v>
      </c>
      <c r="C21" s="272"/>
      <c r="D21" s="272"/>
      <c r="E21" s="313"/>
    </row>
  </sheetData>
  <mergeCells count="10">
    <mergeCell ref="A1:E1"/>
    <mergeCell ref="A3:B3"/>
    <mergeCell ref="A4:B4"/>
    <mergeCell ref="A5:B5"/>
    <mergeCell ref="A9:B9"/>
    <mergeCell ref="A10:B10"/>
    <mergeCell ref="A11:B11"/>
    <mergeCell ref="A12:B12"/>
    <mergeCell ref="A13:B13"/>
    <mergeCell ref="A14:B1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>
    <tabColor rgb="FFFF0000"/>
    <pageSetUpPr fitToPage="1"/>
  </sheetPr>
  <dimension ref="A1:F21"/>
  <sheetViews>
    <sheetView view="pageBreakPreview" zoomScaleNormal="138" workbookViewId="0">
      <selection activeCell="E19" sqref="E19"/>
    </sheetView>
  </sheetViews>
  <sheetFormatPr defaultColWidth="9" defaultRowHeight="14.25" outlineLevelCol="5"/>
  <cols>
    <col min="2" max="2" width="18.5" customWidth="1"/>
    <col min="3" max="3" width="9.5" style="14" customWidth="1"/>
    <col min="4" max="4" width="9" style="14"/>
    <col min="5" max="5" width="8.25" style="14" customWidth="1"/>
  </cols>
  <sheetData>
    <row r="1" s="296" customFormat="1" ht="18" customHeight="1" spans="1:5">
      <c r="A1" s="235" t="s">
        <v>408</v>
      </c>
      <c r="B1" s="235"/>
      <c r="C1" s="235"/>
      <c r="D1" s="235"/>
      <c r="E1" s="235"/>
    </row>
    <row r="2" s="296" customFormat="1" ht="9.95" customHeight="1" spans="1:5">
      <c r="A2" s="297"/>
      <c r="B2" s="297"/>
      <c r="C2" s="297"/>
      <c r="D2" s="297"/>
      <c r="E2" s="297"/>
    </row>
    <row r="3" s="116" customFormat="1" ht="34.5" customHeight="1" spans="1:5">
      <c r="A3" s="213" t="s">
        <v>396</v>
      </c>
      <c r="B3" s="213"/>
      <c r="C3" s="122" t="s">
        <v>389</v>
      </c>
      <c r="D3" s="145" t="s">
        <v>390</v>
      </c>
      <c r="E3" s="298" t="s">
        <v>391</v>
      </c>
    </row>
    <row r="4" s="116" customFormat="1" ht="21.95" customHeight="1" spans="1:5">
      <c r="A4" s="266" t="s">
        <v>395</v>
      </c>
      <c r="B4" s="299"/>
      <c r="C4" s="300">
        <f>'[7]202211'!B22</f>
        <v>19098.0823390683</v>
      </c>
      <c r="D4" s="300">
        <f>'[7]202211'!D22</f>
        <v>1869.9444907806</v>
      </c>
      <c r="E4" s="301">
        <v>11.4118325086402</v>
      </c>
    </row>
    <row r="5" s="116" customFormat="1" ht="21.95" customHeight="1" spans="1:5">
      <c r="A5" s="129" t="s">
        <v>409</v>
      </c>
      <c r="B5" s="302"/>
      <c r="C5" s="184">
        <f>'[7]202211'!B23</f>
        <v>19097.6351840114</v>
      </c>
      <c r="D5" s="184">
        <f>'[7]202211'!D23</f>
        <v>1869.9449898158</v>
      </c>
      <c r="E5" s="135">
        <v>11.4121619391656</v>
      </c>
    </row>
    <row r="6" s="116" customFormat="1" ht="21.95" customHeight="1" spans="1:5">
      <c r="A6" s="131" t="s">
        <v>410</v>
      </c>
      <c r="B6" s="287"/>
      <c r="C6" s="185">
        <f>'[7]202211'!B24</f>
        <v>4156.5349686197</v>
      </c>
      <c r="D6" s="185">
        <f>'[7]202211'!D24</f>
        <v>197.5478707863</v>
      </c>
      <c r="E6" s="183">
        <v>5.54430967915871</v>
      </c>
    </row>
    <row r="7" s="116" customFormat="1" ht="21.95" customHeight="1" spans="1:5">
      <c r="A7" s="129" t="s">
        <v>411</v>
      </c>
      <c r="B7" s="302"/>
      <c r="C7" s="184">
        <f>'[7]202211'!B25</f>
        <v>524.0833770901</v>
      </c>
      <c r="D7" s="184">
        <f>'[7]202211'!D25</f>
        <v>12.0212578046</v>
      </c>
      <c r="E7" s="135">
        <v>4.23662429736172</v>
      </c>
    </row>
    <row r="8" s="116" customFormat="1" ht="21.95" customHeight="1" spans="1:5">
      <c r="A8" s="131" t="s">
        <v>412</v>
      </c>
      <c r="B8" s="287"/>
      <c r="C8" s="185">
        <f>'[7]202211'!B26</f>
        <v>253.6599480773</v>
      </c>
      <c r="D8" s="185">
        <f>'[7]202211'!D26</f>
        <v>0.2426234787</v>
      </c>
      <c r="E8" s="183">
        <v>0.972805468044272</v>
      </c>
    </row>
    <row r="9" s="116" customFormat="1" ht="21.95" customHeight="1" spans="1:5">
      <c r="A9" s="268" t="s">
        <v>413</v>
      </c>
      <c r="B9" s="302"/>
      <c r="C9" s="184">
        <f>'[7]202211'!B27</f>
        <v>270.4234290128</v>
      </c>
      <c r="D9" s="184">
        <f>'[7]202211'!D27</f>
        <v>11.7786343259</v>
      </c>
      <c r="E9" s="135">
        <v>7.49590004212294</v>
      </c>
    </row>
    <row r="10" s="116" customFormat="1" ht="21.95" customHeight="1" spans="1:5">
      <c r="A10" s="303" t="s">
        <v>414</v>
      </c>
      <c r="B10" s="287"/>
      <c r="C10" s="185">
        <f>'[7]202211'!B28</f>
        <v>3632.4515915296</v>
      </c>
      <c r="D10" s="185">
        <f>'[7]202211'!D28</f>
        <v>185.5266129817</v>
      </c>
      <c r="E10" s="183">
        <v>5.73569344597247</v>
      </c>
    </row>
    <row r="11" s="116" customFormat="1" ht="21.95" customHeight="1" spans="1:5">
      <c r="A11" s="129" t="s">
        <v>412</v>
      </c>
      <c r="B11" s="302"/>
      <c r="C11" s="184">
        <f>'[7]202211'!B29</f>
        <v>3195.9237103442</v>
      </c>
      <c r="D11" s="184">
        <f>'[7]202211'!D29</f>
        <v>165.0020431897</v>
      </c>
      <c r="E11" s="135">
        <v>5.79040011230514</v>
      </c>
    </row>
    <row r="12" s="116" customFormat="1" ht="21.95" customHeight="1" spans="1:5">
      <c r="A12" s="131" t="s">
        <v>413</v>
      </c>
      <c r="B12" s="287"/>
      <c r="C12" s="185">
        <f>'[7]202211'!B30</f>
        <v>436.5278811854</v>
      </c>
      <c r="D12" s="185">
        <f>'[7]202211'!D30</f>
        <v>20.524569792</v>
      </c>
      <c r="E12" s="183">
        <v>5.33689000257339</v>
      </c>
    </row>
    <row r="13" s="116" customFormat="1" ht="21.95" customHeight="1" spans="1:5">
      <c r="A13" s="156" t="s">
        <v>415</v>
      </c>
      <c r="B13" s="156"/>
      <c r="C13" s="184">
        <f>'[7]202211'!B31</f>
        <v>14941.0806063917</v>
      </c>
      <c r="D13" s="184">
        <f>'[7]202211'!D31</f>
        <v>1672.3775100295</v>
      </c>
      <c r="E13" s="135">
        <v>13.1622442487479</v>
      </c>
    </row>
    <row r="14" s="116" customFormat="1" ht="21.95" customHeight="1" spans="1:5">
      <c r="A14" s="131" t="s">
        <v>416</v>
      </c>
      <c r="B14" s="287"/>
      <c r="C14" s="185">
        <f>'[7]202211'!B32</f>
        <v>1812.4953213192</v>
      </c>
      <c r="D14" s="185">
        <f>'[7]202211'!D32</f>
        <v>331.824930415</v>
      </c>
      <c r="E14" s="183">
        <v>19.4395918429699</v>
      </c>
    </row>
    <row r="15" s="116" customFormat="1" ht="21.95" customHeight="1" spans="1:5">
      <c r="A15" s="129" t="s">
        <v>417</v>
      </c>
      <c r="B15" s="302"/>
      <c r="C15" s="184">
        <f>'[7]202211'!B33</f>
        <v>12207.8267764498</v>
      </c>
      <c r="D15" s="184">
        <f>'[7]202211'!D33</f>
        <v>1044.8263626616</v>
      </c>
      <c r="E15" s="135">
        <v>10.1754319857697</v>
      </c>
    </row>
    <row r="16" s="116" customFormat="1" ht="21.95" customHeight="1" spans="1:5">
      <c r="A16" s="131" t="s">
        <v>418</v>
      </c>
      <c r="B16" s="287"/>
      <c r="C16" s="185">
        <f>'[7]202211'!B34</f>
        <v>639.4473469533</v>
      </c>
      <c r="D16" s="185">
        <f>'[7]202211'!D34</f>
        <v>288.5101968247</v>
      </c>
      <c r="E16" s="183">
        <v>95.4035061089754</v>
      </c>
    </row>
    <row r="17" s="116" customFormat="1" ht="21.95" customHeight="1" spans="1:5">
      <c r="A17" s="129" t="s">
        <v>419</v>
      </c>
      <c r="B17" s="302"/>
      <c r="C17" s="184">
        <f>'[7]202211'!B35</f>
        <v>274.75907</v>
      </c>
      <c r="D17" s="184">
        <f>'[7]202211'!D35</f>
        <v>2.548668</v>
      </c>
      <c r="E17" s="135">
        <v>-0.0831782355435349</v>
      </c>
    </row>
    <row r="18" s="116" customFormat="1" ht="21.95" customHeight="1" spans="1:6">
      <c r="A18" s="131" t="s">
        <v>420</v>
      </c>
      <c r="B18" s="131"/>
      <c r="C18" s="185">
        <f>'[7]202211'!B36</f>
        <v>6.5520916694</v>
      </c>
      <c r="D18" s="185">
        <f>'[7]202211'!D36</f>
        <v>4.6673521282</v>
      </c>
      <c r="E18" s="183">
        <v>107.791645596453</v>
      </c>
      <c r="F18" s="304"/>
    </row>
    <row r="19" s="116" customFormat="1" ht="21.95" customHeight="1" spans="1:5">
      <c r="A19" s="129" t="s">
        <v>421</v>
      </c>
      <c r="B19" s="302"/>
      <c r="C19" s="184">
        <f>'[7]202211'!B37</f>
        <v>0.019609</v>
      </c>
      <c r="D19" s="184">
        <f>'[7]202211'!D37</f>
        <v>0.019609</v>
      </c>
      <c r="E19" s="135"/>
    </row>
    <row r="20" s="116" customFormat="1" ht="21.95" customHeight="1" spans="1:5">
      <c r="A20" s="82" t="s">
        <v>422</v>
      </c>
      <c r="B20" s="82"/>
      <c r="C20" s="153">
        <f>'[7]202211'!B38</f>
        <v>0.4471550569</v>
      </c>
      <c r="D20" s="153">
        <f>'[7]202211'!D38</f>
        <v>-0.0004990352</v>
      </c>
      <c r="E20" s="137">
        <v>-1.08027169689903</v>
      </c>
    </row>
    <row r="21" s="116" customFormat="1" ht="11.25" spans="1:5">
      <c r="A21" s="244" t="s">
        <v>407</v>
      </c>
      <c r="B21" s="172"/>
      <c r="C21" s="305"/>
      <c r="D21" s="305"/>
      <c r="E21" s="306"/>
    </row>
  </sheetData>
  <mergeCells count="4">
    <mergeCell ref="A1:E1"/>
    <mergeCell ref="A2:E2"/>
    <mergeCell ref="A3:B3"/>
    <mergeCell ref="A13:B13"/>
  </mergeCells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rgb="FFFF0000"/>
    <pageSetUpPr fitToPage="1"/>
  </sheetPr>
  <dimension ref="A1:J28"/>
  <sheetViews>
    <sheetView view="pageBreakPreview" zoomScale="112" zoomScaleNormal="100" workbookViewId="0">
      <selection activeCell="C4" sqref="C4"/>
    </sheetView>
  </sheetViews>
  <sheetFormatPr defaultColWidth="9" defaultRowHeight="14.25"/>
  <cols>
    <col min="1" max="1" width="17" style="1" customWidth="1"/>
    <col min="2" max="2" width="11.25" style="1" customWidth="1"/>
    <col min="3" max="3" width="8.25" style="1" customWidth="1"/>
    <col min="4" max="4" width="8.875" style="1" customWidth="1"/>
    <col min="5" max="5" width="11.625" style="1" customWidth="1"/>
    <col min="6" max="6" width="9" style="1"/>
    <col min="7" max="10" width="9" style="1" hidden="1" customWidth="1"/>
    <col min="11" max="16384" width="9" style="1"/>
  </cols>
  <sheetData>
    <row r="1" customHeight="1" spans="1:4">
      <c r="A1" s="117" t="s">
        <v>423</v>
      </c>
      <c r="B1" s="117"/>
      <c r="C1" s="117"/>
      <c r="D1" s="117"/>
    </row>
    <row r="2" ht="9" customHeight="1" spans="1:4">
      <c r="A2" s="213"/>
      <c r="B2" s="213"/>
      <c r="C2" s="279"/>
      <c r="D2" s="279"/>
    </row>
    <row r="3" ht="23.1" customHeight="1" spans="1:4">
      <c r="A3" s="120" t="s">
        <v>424</v>
      </c>
      <c r="B3" s="120"/>
      <c r="C3" s="145" t="s">
        <v>65</v>
      </c>
      <c r="D3" s="145" t="s">
        <v>272</v>
      </c>
    </row>
    <row r="4" s="116" customFormat="1" ht="21.95" customHeight="1" spans="1:10">
      <c r="A4" s="280" t="s">
        <v>425</v>
      </c>
      <c r="B4" s="280"/>
      <c r="C4" s="281">
        <f>'[30]B2'!$B$5/10000</f>
        <v>46.8338</v>
      </c>
      <c r="D4" s="282">
        <f>'[30]B2'!$E$5/10000</f>
        <v>628.6401</v>
      </c>
      <c r="E4" s="283"/>
      <c r="F4" s="283"/>
      <c r="I4" s="283"/>
      <c r="J4" s="283"/>
    </row>
    <row r="5" s="116" customFormat="1" ht="21.95" customHeight="1" spans="1:6">
      <c r="A5" s="129" t="s">
        <v>426</v>
      </c>
      <c r="B5" s="129"/>
      <c r="C5" s="184">
        <f>'[30]B2'!$B$6/10000</f>
        <v>16.3459</v>
      </c>
      <c r="D5" s="184">
        <f>'[30]B2'!$E$6/10000</f>
        <v>157.3434</v>
      </c>
      <c r="E5" s="283"/>
      <c r="F5" s="283"/>
    </row>
    <row r="6" s="116" customFormat="1" ht="21.95" customHeight="1" spans="1:6">
      <c r="A6" s="284" t="s">
        <v>427</v>
      </c>
      <c r="B6" s="284"/>
      <c r="C6" s="285">
        <f>'[30]B2'!$B$12/10000</f>
        <v>3.1914</v>
      </c>
      <c r="D6" s="286">
        <f>'[30]B2'!$E$12/10000</f>
        <v>40.381</v>
      </c>
      <c r="E6" s="283"/>
      <c r="F6" s="283"/>
    </row>
    <row r="7" s="116" customFormat="1" ht="21.95" customHeight="1" spans="1:4">
      <c r="A7" s="287"/>
      <c r="B7" s="287"/>
      <c r="C7" s="183"/>
      <c r="D7" s="183"/>
    </row>
    <row r="8" s="116" customFormat="1" ht="21.95" customHeight="1" spans="1:4">
      <c r="A8" s="213" t="s">
        <v>428</v>
      </c>
      <c r="B8" s="213"/>
      <c r="C8" s="246">
        <f>'[30]B2'!$D$5</f>
        <v>44.2269257182275</v>
      </c>
      <c r="D8" s="246">
        <f>'[30]B2'!$G$5</f>
        <v>-21.1475127302393</v>
      </c>
    </row>
    <row r="9" s="116" customFormat="1" ht="21.95" customHeight="1" spans="1:5">
      <c r="A9" s="129" t="s">
        <v>426</v>
      </c>
      <c r="B9" s="129"/>
      <c r="C9" s="135">
        <f>'[30]B2'!$D$6</f>
        <v>21.2010439992289</v>
      </c>
      <c r="D9" s="135">
        <f>'[30]B2'!$G$6</f>
        <v>-42.2991745520435</v>
      </c>
      <c r="E9" s="288"/>
    </row>
    <row r="10" s="116" customFormat="1" ht="21.95" customHeight="1" spans="1:4">
      <c r="A10" s="284" t="s">
        <v>427</v>
      </c>
      <c r="B10" s="284"/>
      <c r="C10" s="179">
        <f>'[30]B2'!$D$12</f>
        <v>2.00076706724623</v>
      </c>
      <c r="D10" s="179">
        <f>'[30]B2'!$G$12</f>
        <v>-4.89099713596623</v>
      </c>
    </row>
    <row r="11" s="210" customFormat="1" ht="21.95" customHeight="1" spans="1:4">
      <c r="A11" s="126" t="s">
        <v>429</v>
      </c>
      <c r="B11" s="126"/>
      <c r="C11" s="289"/>
      <c r="D11" s="289"/>
    </row>
    <row r="12" s="116" customFormat="1" ht="21.95" customHeight="1"/>
    <row r="13" s="116" customFormat="1" ht="21.95" customHeight="1" spans="1:4">
      <c r="A13" s="120" t="s">
        <v>430</v>
      </c>
      <c r="B13" s="120"/>
      <c r="C13" s="145" t="s">
        <v>272</v>
      </c>
      <c r="D13" s="122" t="s">
        <v>222</v>
      </c>
    </row>
    <row r="14" s="116" customFormat="1" ht="21.95" customHeight="1" spans="1:4">
      <c r="A14" s="213" t="s">
        <v>431</v>
      </c>
      <c r="B14" s="213"/>
      <c r="C14" s="290"/>
      <c r="D14" s="246"/>
    </row>
    <row r="15" s="116" customFormat="1" ht="21.95" customHeight="1" spans="1:5">
      <c r="A15" s="268" t="s">
        <v>432</v>
      </c>
      <c r="B15" s="268"/>
      <c r="C15" s="291"/>
      <c r="D15" s="135"/>
      <c r="E15" s="292"/>
    </row>
    <row r="16" s="116" customFormat="1" ht="21.95" customHeight="1" spans="1:5">
      <c r="A16" s="126" t="s">
        <v>433</v>
      </c>
      <c r="B16" s="126"/>
      <c r="C16" s="293"/>
      <c r="D16" s="183"/>
      <c r="E16" s="292"/>
    </row>
    <row r="17" s="116" customFormat="1" ht="21.95" customHeight="1" spans="1:5">
      <c r="A17" s="129" t="s">
        <v>434</v>
      </c>
      <c r="B17" s="129"/>
      <c r="C17" s="291"/>
      <c r="D17" s="135"/>
      <c r="E17" s="292"/>
    </row>
    <row r="18" s="116" customFormat="1" ht="21.95" customHeight="1" spans="1:5">
      <c r="A18" s="126" t="s">
        <v>435</v>
      </c>
      <c r="B18" s="126"/>
      <c r="C18" s="290"/>
      <c r="D18" s="246"/>
      <c r="E18" s="292"/>
    </row>
    <row r="19" s="116" customFormat="1" ht="21.95" customHeight="1" spans="1:5">
      <c r="A19" s="129" t="s">
        <v>436</v>
      </c>
      <c r="B19" s="129"/>
      <c r="C19" s="291"/>
      <c r="D19" s="135"/>
      <c r="E19" s="292"/>
    </row>
    <row r="20" s="116" customFormat="1" ht="21.95" customHeight="1" spans="1:5">
      <c r="A20" s="284" t="s">
        <v>437</v>
      </c>
      <c r="B20" s="284"/>
      <c r="C20" s="290"/>
      <c r="D20" s="246"/>
      <c r="E20" s="292"/>
    </row>
    <row r="21" s="116" customFormat="1" ht="21.95" customHeight="1" spans="1:4">
      <c r="A21" s="213" t="s">
        <v>438</v>
      </c>
      <c r="B21" s="213"/>
      <c r="C21" s="290"/>
      <c r="D21" s="246"/>
    </row>
    <row r="22" s="116" customFormat="1" ht="21.95" customHeight="1" spans="1:4">
      <c r="A22" s="129" t="s">
        <v>432</v>
      </c>
      <c r="B22" s="129"/>
      <c r="C22" s="291"/>
      <c r="D22" s="135"/>
    </row>
    <row r="23" s="116" customFormat="1" ht="21.95" customHeight="1" spans="1:4">
      <c r="A23" s="126" t="s">
        <v>433</v>
      </c>
      <c r="B23" s="126"/>
      <c r="C23" s="290"/>
      <c r="D23" s="246"/>
    </row>
    <row r="24" s="116" customFormat="1" ht="21.95" customHeight="1" spans="1:4">
      <c r="A24" s="129" t="s">
        <v>434</v>
      </c>
      <c r="B24" s="129"/>
      <c r="C24" s="291"/>
      <c r="D24" s="135"/>
    </row>
    <row r="25" s="116" customFormat="1" ht="21.95" customHeight="1" spans="1:4">
      <c r="A25" s="126" t="s">
        <v>435</v>
      </c>
      <c r="B25" s="126"/>
      <c r="C25" s="290"/>
      <c r="D25" s="246"/>
    </row>
    <row r="26" s="116" customFormat="1" ht="21.95" customHeight="1" spans="1:4">
      <c r="A26" s="129" t="s">
        <v>436</v>
      </c>
      <c r="B26" s="129"/>
      <c r="C26" s="291"/>
      <c r="D26" s="135"/>
    </row>
    <row r="27" s="116" customFormat="1" ht="21.95" customHeight="1" spans="1:4">
      <c r="A27" s="284" t="s">
        <v>437</v>
      </c>
      <c r="B27" s="284"/>
      <c r="C27" s="294"/>
      <c r="D27" s="179"/>
    </row>
    <row r="28" s="210" customFormat="1" ht="21.95" customHeight="1" spans="1:4">
      <c r="A28" s="254" t="s">
        <v>439</v>
      </c>
      <c r="B28" s="295"/>
      <c r="C28" s="295"/>
      <c r="D28" s="295"/>
    </row>
  </sheetData>
  <mergeCells count="23">
    <mergeCell ref="A1:D1"/>
    <mergeCell ref="A2:B2"/>
    <mergeCell ref="A3:B3"/>
    <mergeCell ref="A4:B4"/>
    <mergeCell ref="A5:B5"/>
    <mergeCell ref="A6:B6"/>
    <mergeCell ref="A8:B8"/>
    <mergeCell ref="A9:B9"/>
    <mergeCell ref="A10:B10"/>
    <mergeCell ref="A13:B13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>
    <tabColor rgb="FFFF0000"/>
    <pageSetUpPr fitToPage="1"/>
  </sheetPr>
  <dimension ref="A1:K26"/>
  <sheetViews>
    <sheetView view="pageBreakPreview" zoomScale="130" zoomScaleNormal="100" topLeftCell="A9" workbookViewId="0">
      <selection activeCell="C10" sqref="C10"/>
    </sheetView>
  </sheetViews>
  <sheetFormatPr defaultColWidth="9" defaultRowHeight="14.25"/>
  <cols>
    <col min="1" max="1" width="9" style="1"/>
    <col min="2" max="2" width="12.75" style="1" customWidth="1"/>
    <col min="3" max="4" width="9" style="141" customWidth="1"/>
    <col min="5" max="16384" width="9" style="1"/>
  </cols>
  <sheetData>
    <row r="1" ht="23.1" customHeight="1" spans="1:4">
      <c r="A1" s="117" t="s">
        <v>440</v>
      </c>
      <c r="B1" s="117"/>
      <c r="C1" s="117"/>
      <c r="D1" s="117"/>
    </row>
    <row r="2" s="116" customFormat="1" ht="13.5" customHeight="1" spans="1:4">
      <c r="A2" s="210"/>
      <c r="B2" s="210"/>
      <c r="C2" s="272"/>
      <c r="D2" s="272"/>
    </row>
    <row r="3" s="116" customFormat="1" ht="23.1" customHeight="1" spans="1:4">
      <c r="A3" s="120" t="s">
        <v>441</v>
      </c>
      <c r="B3" s="120"/>
      <c r="C3" s="145" t="s">
        <v>65</v>
      </c>
      <c r="D3" s="145" t="s">
        <v>272</v>
      </c>
    </row>
    <row r="4" s="140" customFormat="1" ht="21.95" customHeight="1" spans="1:4">
      <c r="A4" s="273" t="s">
        <v>52</v>
      </c>
      <c r="B4" s="273"/>
      <c r="C4" s="274">
        <v>64.925</v>
      </c>
      <c r="D4" s="274">
        <f>'[10]CZHJ-M033_202010'!$B$26/10000</f>
        <v>755.2055</v>
      </c>
    </row>
    <row r="5" s="170" customFormat="1" ht="21.95" customHeight="1" spans="1:4">
      <c r="A5" s="186" t="s">
        <v>442</v>
      </c>
      <c r="B5" s="186"/>
      <c r="C5" s="267">
        <f>[15]Sheet1!B5/10000</f>
        <v>35.4757</v>
      </c>
      <c r="D5" s="267">
        <f>[15]Sheet1!C5/10000</f>
        <v>339.7447</v>
      </c>
    </row>
    <row r="6" s="140" customFormat="1" ht="21.95" customHeight="1" spans="1:4">
      <c r="A6" s="129" t="s">
        <v>443</v>
      </c>
      <c r="B6" s="129"/>
      <c r="C6" s="184">
        <f>[15]Sheet1!B6/10000</f>
        <v>19.1917</v>
      </c>
      <c r="D6" s="184">
        <f>[15]Sheet1!C6/10000</f>
        <v>228.7893</v>
      </c>
    </row>
    <row r="7" s="271" customFormat="1" ht="21.95" customHeight="1" spans="1:4">
      <c r="A7" s="202" t="s">
        <v>444</v>
      </c>
      <c r="B7" s="202"/>
      <c r="C7" s="275">
        <f>[15]Sheet1!B7/10000</f>
        <v>7.8842</v>
      </c>
      <c r="D7" s="275">
        <f>[15]Sheet1!C7/10000</f>
        <v>65.9873</v>
      </c>
    </row>
    <row r="8" s="140" customFormat="1" ht="21.95" customHeight="1" spans="1:4">
      <c r="A8" s="129" t="s">
        <v>445</v>
      </c>
      <c r="B8" s="129"/>
      <c r="C8" s="184">
        <f>[15]Sheet1!B8/10000</f>
        <v>0.7063</v>
      </c>
      <c r="D8" s="184">
        <f>[15]Sheet1!C8/10000</f>
        <v>41.159</v>
      </c>
    </row>
    <row r="9" s="271" customFormat="1" ht="21.95" customHeight="1" spans="1:11">
      <c r="A9" s="202" t="s">
        <v>446</v>
      </c>
      <c r="B9" s="202"/>
      <c r="C9" s="275">
        <f>[15]Sheet1!B9/10000</f>
        <v>1.165</v>
      </c>
      <c r="D9" s="275">
        <f>[15]Sheet1!C9/10000</f>
        <v>14.1634</v>
      </c>
      <c r="K9" s="278"/>
    </row>
    <row r="10" s="140" customFormat="1" ht="21.95" customHeight="1" spans="1:4">
      <c r="A10" s="268" t="s">
        <v>447</v>
      </c>
      <c r="B10" s="268"/>
      <c r="C10" s="184">
        <f>[15]Sheet1!B10/10000</f>
        <v>2.0965</v>
      </c>
      <c r="D10" s="184">
        <f>[15]Sheet1!C10/10000</f>
        <v>27.2912</v>
      </c>
    </row>
    <row r="11" s="271" customFormat="1" ht="21.95" customHeight="1" spans="1:4">
      <c r="A11" s="202" t="s">
        <v>448</v>
      </c>
      <c r="B11" s="202"/>
      <c r="C11" s="275">
        <f>[15]Sheet1!B11/10000</f>
        <v>0.7656</v>
      </c>
      <c r="D11" s="275">
        <f>[15]Sheet1!C11/10000</f>
        <v>15.4614</v>
      </c>
    </row>
    <row r="12" s="140" customFormat="1" ht="21.95" customHeight="1" spans="1:4">
      <c r="A12" s="129" t="s">
        <v>449</v>
      </c>
      <c r="B12" s="129"/>
      <c r="C12" s="184">
        <f>[15]Sheet1!B12/10000</f>
        <v>4.0552</v>
      </c>
      <c r="D12" s="184">
        <f>[15]Sheet1!C12/10000</f>
        <v>26.7228</v>
      </c>
    </row>
    <row r="13" s="271" customFormat="1" ht="21.95" customHeight="1" spans="1:4">
      <c r="A13" s="202" t="s">
        <v>450</v>
      </c>
      <c r="B13" s="202"/>
      <c r="C13" s="275">
        <f>[15]Sheet1!B13/10000</f>
        <v>16.284</v>
      </c>
      <c r="D13" s="275">
        <f>[15]Sheet1!C13/10000</f>
        <v>110.9554</v>
      </c>
    </row>
    <row r="14" s="140" customFormat="1" ht="21.95" customHeight="1" spans="1:4">
      <c r="A14" s="156" t="s">
        <v>451</v>
      </c>
      <c r="B14" s="156"/>
      <c r="C14" s="184">
        <f>[15]Sheet1!B14/10000</f>
        <v>0.756</v>
      </c>
      <c r="D14" s="184">
        <f>[15]Sheet1!C14/10000</f>
        <v>9.6299</v>
      </c>
    </row>
    <row r="15" s="170" customFormat="1" ht="21.95" customHeight="1" spans="1:4">
      <c r="A15" s="186" t="s">
        <v>452</v>
      </c>
      <c r="B15" s="186"/>
      <c r="C15" s="269"/>
      <c r="D15" s="276">
        <f>'[17]CZHJ-M033_202010'!$C$26</f>
        <v>-16.96</v>
      </c>
    </row>
    <row r="16" s="140" customFormat="1" ht="21.95" customHeight="1" spans="1:4">
      <c r="A16" s="277" t="s">
        <v>442</v>
      </c>
      <c r="B16" s="277"/>
      <c r="C16" s="135"/>
      <c r="D16" s="248">
        <f>[15]Sheet1!E5</f>
        <v>-11.7770343014164</v>
      </c>
    </row>
    <row r="17" s="170" customFormat="1" ht="21.95" customHeight="1" spans="1:4">
      <c r="A17" s="131" t="s">
        <v>443</v>
      </c>
      <c r="B17" s="131"/>
      <c r="C17" s="269"/>
      <c r="D17" s="183">
        <f>[15]Sheet1!E6</f>
        <v>-22.8496972349697</v>
      </c>
    </row>
    <row r="18" s="140" customFormat="1" ht="21.95" customHeight="1" spans="1:4">
      <c r="A18" s="129" t="s">
        <v>444</v>
      </c>
      <c r="B18" s="129"/>
      <c r="C18" s="135"/>
      <c r="D18" s="135">
        <f>[15]Sheet1!E7</f>
        <v>-38.4363556637792</v>
      </c>
    </row>
    <row r="19" s="170" customFormat="1" ht="21.95" customHeight="1" spans="1:4">
      <c r="A19" s="131" t="s">
        <v>445</v>
      </c>
      <c r="B19" s="131"/>
      <c r="C19" s="183"/>
      <c r="D19" s="183">
        <f>[15]Sheet1!E8</f>
        <v>-23.4266833608987</v>
      </c>
    </row>
    <row r="20" s="140" customFormat="1" ht="21.95" customHeight="1" spans="1:4">
      <c r="A20" s="129" t="s">
        <v>446</v>
      </c>
      <c r="B20" s="129"/>
      <c r="C20" s="135"/>
      <c r="D20" s="135">
        <f>[15]Sheet1!E9</f>
        <v>-2.22157788639439</v>
      </c>
    </row>
    <row r="21" s="170" customFormat="1" ht="21.95" customHeight="1" spans="1:4">
      <c r="A21" s="239" t="s">
        <v>447</v>
      </c>
      <c r="B21" s="239"/>
      <c r="C21" s="183"/>
      <c r="D21" s="183">
        <f>[15]Sheet1!E10</f>
        <v>-4.95639818348982</v>
      </c>
    </row>
    <row r="22" s="140" customFormat="1" ht="21.95" customHeight="1" spans="1:4">
      <c r="A22" s="129" t="s">
        <v>448</v>
      </c>
      <c r="B22" s="129"/>
      <c r="C22" s="248"/>
      <c r="D22" s="135">
        <f>[15]Sheet1!E11</f>
        <v>-2.14056052051951</v>
      </c>
    </row>
    <row r="23" s="170" customFormat="1" ht="21.95" customHeight="1" spans="1:4">
      <c r="A23" s="131" t="s">
        <v>449</v>
      </c>
      <c r="B23" s="131"/>
      <c r="C23" s="183"/>
      <c r="D23" s="183">
        <f>[15]Sheet1!E12</f>
        <v>-22.2568745417942</v>
      </c>
    </row>
    <row r="24" s="140" customFormat="1" ht="21.95" customHeight="1" spans="1:4">
      <c r="A24" s="129" t="s">
        <v>453</v>
      </c>
      <c r="B24" s="129"/>
      <c r="C24" s="135"/>
      <c r="D24" s="135">
        <f>[15]Sheet1!E13</f>
        <v>25.305795633314</v>
      </c>
    </row>
    <row r="25" s="170" customFormat="1" ht="21.95" customHeight="1" spans="1:4">
      <c r="A25" s="82" t="s">
        <v>454</v>
      </c>
      <c r="B25" s="82"/>
      <c r="C25" s="137"/>
      <c r="D25" s="137">
        <f>[15]Sheet1!E14</f>
        <v>-8.13793761327864</v>
      </c>
    </row>
    <row r="26" s="210" customFormat="1" ht="21.75" customHeight="1" spans="1:4">
      <c r="A26" s="37" t="s">
        <v>455</v>
      </c>
      <c r="C26" s="272"/>
      <c r="D26" s="272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>
    <tabColor rgb="FFFF0000"/>
    <pageSetUpPr fitToPage="1"/>
  </sheetPr>
  <dimension ref="A1:K33"/>
  <sheetViews>
    <sheetView view="pageBreakPreview" zoomScale="115" zoomScaleNormal="100" topLeftCell="A6" workbookViewId="0">
      <selection activeCell="C3" sqref="C3"/>
    </sheetView>
  </sheetViews>
  <sheetFormatPr defaultColWidth="9" defaultRowHeight="14.25"/>
  <cols>
    <col min="1" max="2" width="11.625" style="1" customWidth="1"/>
    <col min="3" max="3" width="7.625" style="141" customWidth="1"/>
    <col min="4" max="4" width="8.625" style="141" customWidth="1"/>
    <col min="5" max="8" width="9" style="1" customWidth="1"/>
    <col min="9" max="16384" width="9" style="1"/>
  </cols>
  <sheetData>
    <row r="1" ht="23.1" customHeight="1" spans="1:4">
      <c r="A1" s="117" t="s">
        <v>456</v>
      </c>
      <c r="B1" s="117"/>
      <c r="C1" s="117"/>
      <c r="D1" s="117"/>
    </row>
    <row r="2" customHeight="1" spans="1:4">
      <c r="A2" s="118"/>
      <c r="B2" s="118"/>
      <c r="C2" s="255"/>
      <c r="D2" s="255"/>
    </row>
    <row r="3" ht="20.1" customHeight="1" spans="1:4">
      <c r="A3" s="120" t="s">
        <v>457</v>
      </c>
      <c r="B3" s="120"/>
      <c r="C3" s="145" t="s">
        <v>65</v>
      </c>
      <c r="D3" s="145" t="s">
        <v>272</v>
      </c>
    </row>
    <row r="4" s="170" customFormat="1" ht="21.95" customHeight="1" spans="1:4">
      <c r="A4" s="266" t="s">
        <v>458</v>
      </c>
      <c r="B4" s="266"/>
      <c r="C4" s="267">
        <f>[16]Sheet1!B5/10000</f>
        <v>68.6388</v>
      </c>
      <c r="D4" s="267">
        <f>[16]Sheet1!C5/10000</f>
        <v>582.1598</v>
      </c>
    </row>
    <row r="5" s="170" customFormat="1" ht="21.95" customHeight="1" spans="1:4">
      <c r="A5" s="129" t="s">
        <v>459</v>
      </c>
      <c r="B5" s="129"/>
      <c r="C5" s="184">
        <f>[16]Sheet1!B6/10000</f>
        <v>6.5583</v>
      </c>
      <c r="D5" s="184">
        <f>[16]Sheet1!C6/10000</f>
        <v>60.3494</v>
      </c>
    </row>
    <row r="6" s="170" customFormat="1" ht="21.95" customHeight="1" spans="1:4">
      <c r="A6" s="131" t="s">
        <v>460</v>
      </c>
      <c r="B6" s="131"/>
      <c r="C6" s="185">
        <f>[16]Sheet1!B7/10000</f>
        <v>3.7255</v>
      </c>
      <c r="D6" s="185">
        <f>[16]Sheet1!C7/10000</f>
        <v>40.5144</v>
      </c>
    </row>
    <row r="7" s="170" customFormat="1" ht="21.95" customHeight="1" spans="1:4">
      <c r="A7" s="129" t="s">
        <v>461</v>
      </c>
      <c r="B7" s="129"/>
      <c r="C7" s="184">
        <f>[16]Sheet1!B8/10000</f>
        <v>13.6625</v>
      </c>
      <c r="D7" s="184">
        <f>[16]Sheet1!C8/10000</f>
        <v>113.7839</v>
      </c>
    </row>
    <row r="8" s="170" customFormat="1" ht="21.95" customHeight="1" spans="1:4">
      <c r="A8" s="131" t="s">
        <v>462</v>
      </c>
      <c r="B8" s="131"/>
      <c r="C8" s="185">
        <f>[16]Sheet1!B9/10000</f>
        <v>1.9049</v>
      </c>
      <c r="D8" s="185">
        <f>[16]Sheet1!C9/10000</f>
        <v>15.1453</v>
      </c>
    </row>
    <row r="9" s="170" customFormat="1" ht="21.95" customHeight="1" spans="1:4">
      <c r="A9" s="129" t="s">
        <v>463</v>
      </c>
      <c r="B9" s="129"/>
      <c r="C9" s="184">
        <f>[16]Sheet1!B10/10000</f>
        <v>0.3123</v>
      </c>
      <c r="D9" s="184">
        <f>[16]Sheet1!C10/10000</f>
        <v>5.2078</v>
      </c>
    </row>
    <row r="10" s="170" customFormat="1" ht="21.95" customHeight="1" spans="1:4">
      <c r="A10" s="131" t="s">
        <v>464</v>
      </c>
      <c r="B10" s="131"/>
      <c r="C10" s="185">
        <f>[16]Sheet1!B11/10000</f>
        <v>7.6194</v>
      </c>
      <c r="D10" s="185">
        <f>[16]Sheet1!C11/10000</f>
        <v>65.3566</v>
      </c>
    </row>
    <row r="11" s="170" customFormat="1" ht="21.95" customHeight="1" spans="1:4">
      <c r="A11" s="129" t="s">
        <v>465</v>
      </c>
      <c r="B11" s="129"/>
      <c r="C11" s="184">
        <f>[16]Sheet1!B12/10000</f>
        <v>8.7171</v>
      </c>
      <c r="D11" s="184">
        <f>[16]Sheet1!C12/10000</f>
        <v>50.5463</v>
      </c>
    </row>
    <row r="12" s="170" customFormat="1" ht="21.95" customHeight="1" spans="1:4">
      <c r="A12" s="131" t="s">
        <v>466</v>
      </c>
      <c r="B12" s="131"/>
      <c r="C12" s="185">
        <f>[16]Sheet1!B13/10000</f>
        <v>1.3144</v>
      </c>
      <c r="D12" s="185">
        <f>[16]Sheet1!C13/10000</f>
        <v>9.139</v>
      </c>
    </row>
    <row r="13" s="170" customFormat="1" ht="21.95" customHeight="1" spans="1:4">
      <c r="A13" s="129" t="s">
        <v>467</v>
      </c>
      <c r="B13" s="129"/>
      <c r="C13" s="184">
        <f>[16]Sheet1!B14/10000</f>
        <v>8.2173</v>
      </c>
      <c r="D13" s="184">
        <f>[16]Sheet1!C14/10000</f>
        <v>61.0297</v>
      </c>
    </row>
    <row r="14" s="116" customFormat="1" ht="21.95" customHeight="1" spans="1:4">
      <c r="A14" s="131" t="s">
        <v>468</v>
      </c>
      <c r="B14" s="131"/>
      <c r="C14" s="185">
        <f>[16]Sheet1!B15/10000</f>
        <v>3.4928</v>
      </c>
      <c r="D14" s="185">
        <f>[16]Sheet1!C15/10000</f>
        <v>31.3706</v>
      </c>
    </row>
    <row r="15" s="170" customFormat="1" ht="21.95" customHeight="1" spans="1:4">
      <c r="A15" s="268" t="s">
        <v>469</v>
      </c>
      <c r="B15" s="268"/>
      <c r="C15" s="184">
        <f>[16]Sheet1!B16/10000</f>
        <v>0.8715</v>
      </c>
      <c r="D15" s="184">
        <f>[16]Sheet1!C16/10000</f>
        <v>19.4159</v>
      </c>
    </row>
    <row r="16" s="170" customFormat="1" ht="21.95" customHeight="1" spans="1:4">
      <c r="A16" s="131" t="s">
        <v>470</v>
      </c>
      <c r="B16" s="131"/>
      <c r="C16" s="185">
        <f>[16]Sheet1!B17/10000</f>
        <v>-0.2622</v>
      </c>
      <c r="D16" s="185">
        <f>[16]Sheet1!C17/10000</f>
        <v>45.1182</v>
      </c>
    </row>
    <row r="17" s="170" customFormat="1" ht="21.95" customHeight="1" spans="1:4">
      <c r="A17" s="129" t="s">
        <v>471</v>
      </c>
      <c r="B17" s="129"/>
      <c r="C17" s="184">
        <f>[16]Sheet1!B18/10000</f>
        <v>0.2163</v>
      </c>
      <c r="D17" s="184">
        <f>[16]Sheet1!C18/10000</f>
        <v>1.2565</v>
      </c>
    </row>
    <row r="18" s="170" customFormat="1" ht="21.95" customHeight="1" spans="1:4">
      <c r="A18" s="181"/>
      <c r="B18" s="181"/>
      <c r="C18" s="185"/>
      <c r="D18" s="185"/>
    </row>
    <row r="19" s="116" customFormat="1" ht="21.95" customHeight="1" spans="1:4">
      <c r="A19" s="186" t="s">
        <v>472</v>
      </c>
      <c r="B19" s="186"/>
      <c r="C19" s="269"/>
      <c r="D19" s="269">
        <f>[16]Sheet1!E5</f>
        <v>7.94405953316439</v>
      </c>
    </row>
    <row r="20" s="116" customFormat="1" ht="21.95" customHeight="1" spans="1:4">
      <c r="A20" s="129" t="s">
        <v>459</v>
      </c>
      <c r="B20" s="129"/>
      <c r="C20" s="248"/>
      <c r="D20" s="135">
        <f>[16]Sheet1!E6</f>
        <v>-1.64058934741509</v>
      </c>
    </row>
    <row r="21" s="116" customFormat="1" ht="21.95" customHeight="1" spans="1:4">
      <c r="A21" s="131" t="s">
        <v>460</v>
      </c>
      <c r="B21" s="131"/>
      <c r="C21" s="269"/>
      <c r="D21" s="183">
        <f>[16]Sheet1!E7</f>
        <v>-13.5838440028241</v>
      </c>
    </row>
    <row r="22" s="116" customFormat="1" ht="21.95" customHeight="1" spans="1:4">
      <c r="A22" s="129" t="s">
        <v>461</v>
      </c>
      <c r="B22" s="129"/>
      <c r="C22" s="135"/>
      <c r="D22" s="135">
        <f>[16]Sheet1!E8</f>
        <v>2.22537866026276</v>
      </c>
    </row>
    <row r="23" s="116" customFormat="1" ht="21.95" customHeight="1" spans="1:4">
      <c r="A23" s="131" t="s">
        <v>462</v>
      </c>
      <c r="B23" s="131"/>
      <c r="C23" s="183"/>
      <c r="D23" s="183">
        <f>[16]Sheet1!E9</f>
        <v>-5.32116400462601</v>
      </c>
    </row>
    <row r="24" s="116" customFormat="1" ht="21.95" customHeight="1" spans="1:11">
      <c r="A24" s="129" t="s">
        <v>473</v>
      </c>
      <c r="B24" s="129"/>
      <c r="C24" s="135"/>
      <c r="D24" s="135">
        <f>[16]Sheet1!E10</f>
        <v>-8.56129508024019</v>
      </c>
      <c r="K24" s="116" t="s">
        <v>2</v>
      </c>
    </row>
    <row r="25" s="116" customFormat="1" ht="21.95" customHeight="1" spans="1:4">
      <c r="A25" s="131" t="s">
        <v>464</v>
      </c>
      <c r="B25" s="131"/>
      <c r="C25" s="183"/>
      <c r="D25" s="183">
        <f>[16]Sheet1!E11</f>
        <v>2.78861654360014</v>
      </c>
    </row>
    <row r="26" s="116" customFormat="1" ht="21.95" customHeight="1" spans="1:4">
      <c r="A26" s="129" t="s">
        <v>465</v>
      </c>
      <c r="B26" s="129"/>
      <c r="C26" s="248"/>
      <c r="D26" s="135">
        <f>[16]Sheet1!E12</f>
        <v>18.4028615533812</v>
      </c>
    </row>
    <row r="27" s="116" customFormat="1" ht="21.95" customHeight="1" spans="1:4">
      <c r="A27" s="131" t="s">
        <v>466</v>
      </c>
      <c r="B27" s="131"/>
      <c r="C27" s="183"/>
      <c r="D27" s="183">
        <f>[16]Sheet1!E13</f>
        <v>1.37548530227398</v>
      </c>
    </row>
    <row r="28" s="116" customFormat="1" ht="21.95" customHeight="1" spans="1:4">
      <c r="A28" s="129" t="s">
        <v>467</v>
      </c>
      <c r="B28" s="129"/>
      <c r="C28" s="135"/>
      <c r="D28" s="135">
        <f>[16]Sheet1!E14</f>
        <v>10.747837385155</v>
      </c>
    </row>
    <row r="29" s="116" customFormat="1" ht="21.95" customHeight="1" spans="1:4">
      <c r="A29" s="131" t="s">
        <v>468</v>
      </c>
      <c r="B29" s="131"/>
      <c r="C29" s="183"/>
      <c r="D29" s="183">
        <f>[16]Sheet1!E15</f>
        <v>-2.68940615926744</v>
      </c>
    </row>
    <row r="30" s="116" customFormat="1" ht="21.95" customHeight="1" spans="1:4">
      <c r="A30" s="129" t="s">
        <v>469</v>
      </c>
      <c r="B30" s="129"/>
      <c r="C30" s="135"/>
      <c r="D30" s="135">
        <f>[16]Sheet1!E16</f>
        <v>54.8514962036623</v>
      </c>
    </row>
    <row r="31" s="116" customFormat="1" ht="21.95" customHeight="1" spans="1:4">
      <c r="A31" s="131" t="s">
        <v>470</v>
      </c>
      <c r="B31" s="131"/>
      <c r="C31" s="183"/>
      <c r="D31" s="183">
        <f>[16]Sheet1!E17</f>
        <v>44.0325618515563</v>
      </c>
    </row>
    <row r="32" s="116" customFormat="1" ht="21.95" customHeight="1" spans="1:4">
      <c r="A32" s="261" t="s">
        <v>471</v>
      </c>
      <c r="B32" s="261"/>
      <c r="C32" s="225"/>
      <c r="D32" s="225">
        <f>[16]Sheet1!E18</f>
        <v>44.0279688216414</v>
      </c>
    </row>
    <row r="33" s="116" customFormat="1" ht="21.95" customHeight="1" spans="1:4">
      <c r="A33" s="210" t="s">
        <v>455</v>
      </c>
      <c r="C33" s="270"/>
      <c r="D33" s="270"/>
    </row>
  </sheetData>
  <mergeCells count="2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FF0000"/>
    <pageSetUpPr fitToPage="1"/>
  </sheetPr>
  <dimension ref="A1:D19"/>
  <sheetViews>
    <sheetView view="pageBreakPreview" zoomScale="115" zoomScaleNormal="100" workbookViewId="0">
      <selection activeCell="D14" sqref="D14"/>
    </sheetView>
  </sheetViews>
  <sheetFormatPr defaultColWidth="9" defaultRowHeight="14.25" outlineLevelCol="3"/>
  <cols>
    <col min="1" max="1" width="9" style="1"/>
    <col min="2" max="2" width="15.375" style="1" customWidth="1"/>
    <col min="3" max="3" width="8.125" style="141" customWidth="1"/>
    <col min="4" max="4" width="12.125" style="141" customWidth="1"/>
    <col min="5" max="6" width="9" style="1"/>
    <col min="7" max="10" width="9" style="1" hidden="1" customWidth="1"/>
    <col min="11" max="16384" width="9" style="1"/>
  </cols>
  <sheetData>
    <row r="1" customHeight="1" spans="1:4">
      <c r="A1" s="117" t="s">
        <v>474</v>
      </c>
      <c r="B1" s="117"/>
      <c r="C1" s="117"/>
      <c r="D1" s="117"/>
    </row>
    <row r="2" ht="10.5" customHeight="1" spans="1:4">
      <c r="A2" s="118"/>
      <c r="B2" s="118"/>
      <c r="C2" s="255"/>
      <c r="D2" s="255"/>
    </row>
    <row r="3" s="116" customFormat="1" ht="18.75" customHeight="1" spans="1:4">
      <c r="A3" s="186" t="s">
        <v>475</v>
      </c>
      <c r="B3" s="131"/>
      <c r="C3" s="145" t="s">
        <v>272</v>
      </c>
      <c r="D3" s="145" t="s">
        <v>40</v>
      </c>
    </row>
    <row r="4" s="116" customFormat="1" ht="21.95" customHeight="1" spans="1:4">
      <c r="A4" s="256" t="s">
        <v>476</v>
      </c>
      <c r="B4" s="256"/>
      <c r="C4" s="257">
        <f>[8]Sheet1!B4</f>
        <v>806187</v>
      </c>
      <c r="D4" s="258">
        <f>[8]Sheet1!C4*100</f>
        <v>-3.54</v>
      </c>
    </row>
    <row r="5" s="170" customFormat="1" ht="21.95" customHeight="1" spans="1:4">
      <c r="A5" s="72" t="s">
        <v>477</v>
      </c>
      <c r="B5" s="259"/>
      <c r="C5" s="132"/>
      <c r="D5" s="132"/>
    </row>
    <row r="6" s="170" customFormat="1" ht="21.95" customHeight="1" spans="1:4">
      <c r="A6" s="131"/>
      <c r="B6" s="259"/>
      <c r="C6" s="132"/>
      <c r="D6" s="132"/>
    </row>
    <row r="7" s="116" customFormat="1" ht="21.95" customHeight="1" spans="1:4">
      <c r="A7" s="120" t="s">
        <v>478</v>
      </c>
      <c r="B7" s="120"/>
      <c r="C7" s="122" t="s">
        <v>75</v>
      </c>
      <c r="D7" s="145" t="s">
        <v>40</v>
      </c>
    </row>
    <row r="8" s="116" customFormat="1" ht="21.95" customHeight="1" spans="1:4">
      <c r="A8" s="131" t="s">
        <v>479</v>
      </c>
      <c r="B8" s="131"/>
      <c r="C8" s="185">
        <f>'[9]2022'!J31</f>
        <v>271.97</v>
      </c>
      <c r="D8" s="183">
        <f>-0.0159918955099677*100</f>
        <v>-1.59918955099677</v>
      </c>
    </row>
    <row r="9" s="116" customFormat="1" ht="21.95" customHeight="1" spans="1:4">
      <c r="A9" s="260" t="s">
        <v>480</v>
      </c>
      <c r="B9" s="260"/>
      <c r="C9" s="184">
        <f>'[9]2022'!J32</f>
        <v>85.72</v>
      </c>
      <c r="D9" s="184">
        <f>'[9]2022'!$K$32*100</f>
        <v>0.269037314305771</v>
      </c>
    </row>
    <row r="10" s="116" customFormat="1" ht="21.95" customHeight="1" spans="1:4">
      <c r="A10" s="131" t="s">
        <v>481</v>
      </c>
      <c r="B10" s="131"/>
      <c r="C10" s="185">
        <v>445.0292</v>
      </c>
      <c r="D10" s="183">
        <v>1.34</v>
      </c>
    </row>
    <row r="11" s="116" customFormat="1" ht="21.95" customHeight="1" spans="1:4">
      <c r="A11" s="131" t="s">
        <v>482</v>
      </c>
      <c r="B11" s="131"/>
      <c r="C11" s="185">
        <f>'[9]2022'!J33</f>
        <v>169.84</v>
      </c>
      <c r="D11" s="183">
        <f>'[9]2022'!$K$33*100</f>
        <v>0.633998933459734</v>
      </c>
    </row>
    <row r="12" s="116" customFormat="1" ht="21.95" customHeight="1" spans="1:4">
      <c r="A12" s="260" t="s">
        <v>483</v>
      </c>
      <c r="B12" s="260"/>
      <c r="C12" s="184">
        <f>'[9]2022'!J34</f>
        <v>12.39</v>
      </c>
      <c r="D12" s="135">
        <f>'[9]2022'!$K$34*100</f>
        <v>-54.2973072666913</v>
      </c>
    </row>
    <row r="13" s="116" customFormat="1" ht="21.95" customHeight="1" spans="1:4">
      <c r="A13" s="131" t="s">
        <v>484</v>
      </c>
      <c r="B13" s="131"/>
      <c r="C13" s="185">
        <v>124.9418</v>
      </c>
      <c r="D13" s="183">
        <v>1.14</v>
      </c>
    </row>
    <row r="14" s="116" customFormat="1" ht="21.95" customHeight="1" spans="1:4">
      <c r="A14" s="260" t="s">
        <v>485</v>
      </c>
      <c r="B14" s="260"/>
      <c r="C14" s="184">
        <v>101.99</v>
      </c>
      <c r="D14" s="135">
        <f>'[9]2022'!$K$35*100</f>
        <v>4.14581844174409</v>
      </c>
    </row>
    <row r="15" s="116" customFormat="1" ht="21.95" customHeight="1" spans="1:4">
      <c r="A15" s="82" t="s">
        <v>486</v>
      </c>
      <c r="B15" s="82"/>
      <c r="C15" s="153">
        <v>1.71</v>
      </c>
      <c r="D15" s="137">
        <f>'[9]2022'!$K$36*100</f>
        <v>0.588235294117648</v>
      </c>
    </row>
    <row r="16" s="116" customFormat="1" ht="21.95" customHeight="1" spans="1:4">
      <c r="A16" s="120" t="s">
        <v>487</v>
      </c>
      <c r="B16" s="120"/>
      <c r="C16" s="145" t="s">
        <v>272</v>
      </c>
      <c r="D16" s="145" t="s">
        <v>40</v>
      </c>
    </row>
    <row r="17" s="116" customFormat="1" ht="21.95" customHeight="1" spans="1:4">
      <c r="A17" s="261" t="s">
        <v>488</v>
      </c>
      <c r="B17" s="262"/>
      <c r="C17" s="263">
        <v>150052</v>
      </c>
      <c r="D17" s="225">
        <v>-1.9</v>
      </c>
    </row>
    <row r="18" s="210" customFormat="1" ht="21.95" customHeight="1" spans="1:4">
      <c r="A18" s="264" t="s">
        <v>489</v>
      </c>
      <c r="B18" s="254"/>
      <c r="C18" s="265"/>
      <c r="D18" s="265"/>
    </row>
    <row r="19" ht="16.5" customHeight="1"/>
  </sheetData>
  <mergeCells count="11">
    <mergeCell ref="A1:D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FF0000"/>
    <pageSetUpPr fitToPage="1"/>
  </sheetPr>
  <dimension ref="A1:I23"/>
  <sheetViews>
    <sheetView view="pageBreakPreview" zoomScale="130" zoomScaleNormal="100" workbookViewId="0">
      <selection activeCell="N6" sqref="N6"/>
    </sheetView>
  </sheetViews>
  <sheetFormatPr defaultColWidth="9" defaultRowHeight="14.25"/>
  <cols>
    <col min="1" max="1" width="20.5" style="1" customWidth="1"/>
    <col min="2" max="2" width="8.75" style="141" customWidth="1"/>
    <col min="3" max="3" width="10" style="141" customWidth="1"/>
    <col min="4" max="6" width="9" style="1" hidden="1" customWidth="1"/>
    <col min="7" max="8" width="0.125" style="1" customWidth="1"/>
    <col min="9" max="9" width="0.625" style="440" customWidth="1"/>
    <col min="10" max="10" width="1.125" style="1" customWidth="1"/>
    <col min="11" max="16384" width="9" style="1"/>
  </cols>
  <sheetData>
    <row r="1" customHeight="1" spans="1:3">
      <c r="A1" s="515" t="s">
        <v>33</v>
      </c>
      <c r="B1" s="515"/>
      <c r="C1" s="515"/>
    </row>
    <row r="2" s="440" customFormat="1" customHeight="1" spans="1:3">
      <c r="A2" s="563"/>
      <c r="B2" s="564"/>
      <c r="C2" s="564"/>
    </row>
    <row r="3" s="440" customFormat="1" ht="18.75" customHeight="1" spans="1:3">
      <c r="A3" s="188"/>
      <c r="B3" s="187"/>
      <c r="C3" s="187"/>
    </row>
    <row r="4" s="440" customFormat="1" ht="17.25" customHeight="1" spans="1:3">
      <c r="A4" s="249"/>
      <c r="B4" s="520"/>
      <c r="C4" s="521"/>
    </row>
    <row r="5" s="440" customFormat="1" ht="17.25" customHeight="1" spans="1:3">
      <c r="A5" s="524"/>
      <c r="B5" s="525"/>
      <c r="C5" s="526"/>
    </row>
    <row r="6" s="440" customFormat="1" ht="17.25" customHeight="1" spans="1:3">
      <c r="A6" s="524"/>
      <c r="B6" s="525"/>
      <c r="C6" s="526"/>
    </row>
    <row r="7" s="440" customFormat="1" ht="17.25" customHeight="1" spans="1:3">
      <c r="A7" s="131"/>
      <c r="B7" s="164"/>
      <c r="C7" s="183"/>
    </row>
    <row r="8" s="440" customFormat="1" ht="17.25" customHeight="1" spans="1:3">
      <c r="A8" s="249"/>
      <c r="B8" s="565"/>
      <c r="C8" s="269"/>
    </row>
    <row r="9" s="440" customFormat="1" ht="17.25" customHeight="1" spans="1:3">
      <c r="A9" s="524"/>
      <c r="B9" s="164"/>
      <c r="C9" s="183"/>
    </row>
    <row r="10" ht="17.25" customHeight="1" spans="1:3">
      <c r="A10" s="524"/>
      <c r="B10" s="185"/>
      <c r="C10" s="183"/>
    </row>
    <row r="11" ht="17.25" customHeight="1" spans="1:3">
      <c r="A11" s="131"/>
      <c r="B11" s="164"/>
      <c r="C11" s="183"/>
    </row>
    <row r="12" s="3" customFormat="1" ht="22.5" customHeight="1" spans="1:9">
      <c r="A12" s="188"/>
      <c r="B12" s="187"/>
      <c r="C12" s="187"/>
      <c r="I12" s="566"/>
    </row>
    <row r="13" s="513" customFormat="1" ht="17.25" customHeight="1" spans="1:9">
      <c r="A13" s="186"/>
      <c r="B13" s="565"/>
      <c r="C13" s="269"/>
      <c r="I13" s="440"/>
    </row>
    <row r="14" s="513" customFormat="1" ht="17.25" customHeight="1" spans="1:9">
      <c r="A14" s="239"/>
      <c r="B14" s="164"/>
      <c r="C14" s="183"/>
      <c r="I14" s="440"/>
    </row>
    <row r="15" s="514" customFormat="1" ht="17.25" customHeight="1" spans="1:9">
      <c r="A15" s="524"/>
      <c r="B15" s="164"/>
      <c r="C15" s="183"/>
      <c r="I15" s="440"/>
    </row>
    <row r="16" s="441" customFormat="1" ht="17.25" customHeight="1" spans="1:9">
      <c r="A16" s="239"/>
      <c r="B16" s="132"/>
      <c r="C16" s="183"/>
      <c r="I16" s="440"/>
    </row>
    <row r="17" s="514" customFormat="1" ht="17.25" customHeight="1" spans="1:9">
      <c r="A17" s="186"/>
      <c r="B17" s="267"/>
      <c r="C17" s="269"/>
      <c r="I17" s="440"/>
    </row>
    <row r="18" s="441" customFormat="1" ht="17.25" customHeight="1" spans="1:9">
      <c r="A18" s="239"/>
      <c r="B18" s="185"/>
      <c r="C18" s="183"/>
      <c r="I18" s="440"/>
    </row>
    <row r="19" s="514" customFormat="1" ht="17.25" customHeight="1" spans="1:9">
      <c r="A19" s="524"/>
      <c r="B19" s="164"/>
      <c r="C19" s="183"/>
      <c r="I19" s="440"/>
    </row>
    <row r="20" s="441" customFormat="1" ht="17.25" customHeight="1" spans="1:9">
      <c r="A20" s="239"/>
      <c r="B20" s="185"/>
      <c r="C20" s="183"/>
      <c r="I20" s="440"/>
    </row>
    <row r="21" spans="1:3">
      <c r="A21" s="72"/>
      <c r="B21" s="567"/>
      <c r="C21" s="567"/>
    </row>
    <row r="22" ht="37.5" customHeight="1"/>
    <row r="23" ht="2.25" customHeight="1"/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>
    <tabColor rgb="FFFF0000"/>
    <pageSetUpPr fitToPage="1"/>
  </sheetPr>
  <dimension ref="A1:E16"/>
  <sheetViews>
    <sheetView view="pageBreakPreview" zoomScale="115" zoomScaleNormal="100" workbookViewId="0">
      <selection activeCell="A10" sqref="$A10:$XFD10"/>
    </sheetView>
  </sheetViews>
  <sheetFormatPr defaultColWidth="9" defaultRowHeight="14.25" outlineLevelCol="4"/>
  <cols>
    <col min="1" max="1" width="12.5" style="1" customWidth="1"/>
    <col min="2" max="2" width="14.125" style="1" customWidth="1"/>
    <col min="3" max="3" width="7.375" style="1" customWidth="1"/>
    <col min="4" max="4" width="7.5" style="1" customWidth="1"/>
    <col min="5" max="5" width="9.875" style="1" customWidth="1"/>
    <col min="6" max="6" width="9" style="1"/>
    <col min="7" max="10" width="9" style="1" hidden="1" customWidth="1"/>
    <col min="11" max="16384" width="9" style="1"/>
  </cols>
  <sheetData>
    <row r="1" ht="21.75" customHeight="1" spans="1:5">
      <c r="A1" s="235" t="s">
        <v>490</v>
      </c>
      <c r="B1" s="235"/>
      <c r="C1" s="235"/>
      <c r="D1" s="235"/>
      <c r="E1" s="235"/>
    </row>
    <row r="2" ht="17.25" customHeight="1" spans="1:5">
      <c r="A2" s="213" t="s">
        <v>491</v>
      </c>
      <c r="B2" s="213"/>
      <c r="C2" s="214" t="s">
        <v>65</v>
      </c>
      <c r="D2" s="236"/>
      <c r="E2" s="215" t="s">
        <v>272</v>
      </c>
    </row>
    <row r="3" ht="47.25" customHeight="1" spans="1:5">
      <c r="A3" s="237"/>
      <c r="B3" s="237"/>
      <c r="C3" s="217" t="s">
        <v>492</v>
      </c>
      <c r="D3" s="218" t="s">
        <v>493</v>
      </c>
      <c r="E3" s="219" t="s">
        <v>494</v>
      </c>
    </row>
    <row r="4" ht="23.1" customHeight="1" spans="1:5">
      <c r="A4" s="245" t="s">
        <v>51</v>
      </c>
      <c r="B4" s="245"/>
      <c r="C4" s="246">
        <f>[14]CPI!C5</f>
        <v>99.50602071</v>
      </c>
      <c r="D4" s="246">
        <f>[14]CPI!D5</f>
        <v>101.39520572</v>
      </c>
      <c r="E4" s="246">
        <f>[14]CPI!E5</f>
        <v>101.97362028</v>
      </c>
    </row>
    <row r="5" ht="23.1" customHeight="1" spans="1:5">
      <c r="A5" s="247" t="s">
        <v>495</v>
      </c>
      <c r="B5" s="247"/>
      <c r="C5" s="248">
        <f>[14]CPI!C6</f>
        <v>99.70209405</v>
      </c>
      <c r="D5" s="248">
        <f>[14]CPI!D6</f>
        <v>100.45475037</v>
      </c>
      <c r="E5" s="248">
        <f>[14]CPI!E6</f>
        <v>101.00267589</v>
      </c>
    </row>
    <row r="6" ht="23.1" customHeight="1" spans="1:5">
      <c r="A6" s="249" t="s">
        <v>496</v>
      </c>
      <c r="B6" s="249"/>
      <c r="C6" s="246">
        <f>[14]CPI!C7</f>
        <v>99.43887196</v>
      </c>
      <c r="D6" s="246">
        <f>[14]CPI!D7</f>
        <v>101.77542173</v>
      </c>
      <c r="E6" s="246">
        <f>[14]CPI!E7</f>
        <v>102.41680618</v>
      </c>
    </row>
    <row r="7" ht="23.1" customHeight="1" spans="1:5">
      <c r="A7" s="247" t="s">
        <v>497</v>
      </c>
      <c r="B7" s="247"/>
      <c r="C7" s="248">
        <f>[14]CPI!C8</f>
        <v>99.88313336</v>
      </c>
      <c r="D7" s="248">
        <f>[14]CPI!D8</f>
        <v>101.05939346</v>
      </c>
      <c r="E7" s="248">
        <f>[14]CPI!E8</f>
        <v>102.09492349</v>
      </c>
    </row>
    <row r="8" ht="23.1" customHeight="1" spans="1:5">
      <c r="A8" s="250" t="s">
        <v>498</v>
      </c>
      <c r="B8" s="250"/>
      <c r="C8" s="136">
        <f>[14]CPI!C23</f>
        <v>100.82506811</v>
      </c>
      <c r="D8" s="136">
        <f>[14]CPI!D23</f>
        <v>98.85218187</v>
      </c>
      <c r="E8" s="136">
        <f>[14]CPI!E23</f>
        <v>100.78609529</v>
      </c>
    </row>
    <row r="9" ht="23.1" customHeight="1" spans="1:5">
      <c r="A9" s="251" t="s">
        <v>499</v>
      </c>
      <c r="B9" s="251"/>
      <c r="C9" s="135">
        <f>[14]CPI!C24</f>
        <v>100.19702926</v>
      </c>
      <c r="D9" s="135">
        <f>[14]CPI!D24</f>
        <v>100.38130964</v>
      </c>
      <c r="E9" s="135">
        <f>[14]CPI!E24</f>
        <v>100.99433269</v>
      </c>
    </row>
    <row r="10" ht="23.1" customHeight="1" spans="1:5">
      <c r="A10" s="250" t="s">
        <v>500</v>
      </c>
      <c r="B10" s="250"/>
      <c r="C10" s="136">
        <f>[14]CPI!C25</f>
        <v>99.98009214</v>
      </c>
      <c r="D10" s="136">
        <f>[14]CPI!D25</f>
        <v>101.4673435</v>
      </c>
      <c r="E10" s="136">
        <f>[14]CPI!E25</f>
        <v>101.01467316</v>
      </c>
    </row>
    <row r="11" ht="23.1" customHeight="1" spans="1:5">
      <c r="A11" s="251" t="s">
        <v>501</v>
      </c>
      <c r="B11" s="251"/>
      <c r="C11" s="135">
        <f>[14]CPI!C26</f>
        <v>99.59914446</v>
      </c>
      <c r="D11" s="135">
        <f>[14]CPI!D26</f>
        <v>103.22819915</v>
      </c>
      <c r="E11" s="135">
        <f>[14]CPI!E26</f>
        <v>106.00090101</v>
      </c>
    </row>
    <row r="12" ht="23.1" customHeight="1" spans="1:5">
      <c r="A12" s="250" t="s">
        <v>502</v>
      </c>
      <c r="B12" s="250"/>
      <c r="C12" s="136">
        <f>[14]CPI!C27</f>
        <v>99.4879906</v>
      </c>
      <c r="D12" s="136">
        <f>[14]CPI!D27</f>
        <v>100.78361126</v>
      </c>
      <c r="E12" s="136">
        <f>[14]CPI!E27</f>
        <v>101.98552869</v>
      </c>
    </row>
    <row r="13" ht="23.1" customHeight="1" spans="1:5">
      <c r="A13" s="251" t="s">
        <v>503</v>
      </c>
      <c r="B13" s="251"/>
      <c r="C13" s="135">
        <f>[14]CPI!C28</f>
        <v>100.00030169</v>
      </c>
      <c r="D13" s="135">
        <f>[14]CPI!D28</f>
        <v>100.88295943</v>
      </c>
      <c r="E13" s="135">
        <f>[14]CPI!E28</f>
        <v>101.07399702</v>
      </c>
    </row>
    <row r="14" ht="23.1" customHeight="1" spans="1:5">
      <c r="A14" s="250" t="s">
        <v>504</v>
      </c>
      <c r="B14" s="250"/>
      <c r="C14" s="136">
        <f>[14]CPI!C29</f>
        <v>99.89920124</v>
      </c>
      <c r="D14" s="136">
        <f>[14]CPI!D29</f>
        <v>101.401327</v>
      </c>
      <c r="E14" s="136">
        <f>[14]CPI!E29</f>
        <v>100.76643353</v>
      </c>
    </row>
    <row r="15" ht="23.1" customHeight="1" spans="1:5">
      <c r="A15" s="252" t="s">
        <v>505</v>
      </c>
      <c r="B15" s="252"/>
      <c r="C15" s="253">
        <f>[14]CPI!C30</f>
        <v>99.6518586</v>
      </c>
      <c r="D15" s="253">
        <f>[14]CPI!D30</f>
        <v>101.68586049</v>
      </c>
      <c r="E15" s="253">
        <f>[14]CPI!E30</f>
        <v>103.19305508</v>
      </c>
    </row>
    <row r="16" ht="19.5" customHeight="1" spans="1:5">
      <c r="A16" s="254" t="s">
        <v>506</v>
      </c>
      <c r="B16" s="254"/>
      <c r="C16" s="254"/>
      <c r="D16" s="254"/>
      <c r="E16" s="254"/>
    </row>
  </sheetData>
  <mergeCells count="16">
    <mergeCell ref="A1:E1"/>
    <mergeCell ref="C2:D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E16"/>
    <mergeCell ref="A2:B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">
    <tabColor rgb="FFFF0000"/>
    <pageSetUpPr fitToPage="1"/>
  </sheetPr>
  <dimension ref="A1:E18"/>
  <sheetViews>
    <sheetView view="pageBreakPreview" zoomScaleNormal="100" workbookViewId="0">
      <selection activeCell="E7" sqref="E7"/>
    </sheetView>
  </sheetViews>
  <sheetFormatPr defaultColWidth="9" defaultRowHeight="14.25" outlineLevelCol="4"/>
  <sheetData>
    <row r="1" s="1" customFormat="1" customHeight="1" spans="1:5">
      <c r="A1" s="235" t="s">
        <v>507</v>
      </c>
      <c r="B1" s="235"/>
      <c r="C1" s="235"/>
      <c r="D1" s="235"/>
      <c r="E1" s="235"/>
    </row>
    <row r="2" s="116" customFormat="1" ht="21" customHeight="1" spans="1:5">
      <c r="A2" s="213" t="s">
        <v>491</v>
      </c>
      <c r="B2" s="213"/>
      <c r="C2" s="214" t="s">
        <v>65</v>
      </c>
      <c r="D2" s="236"/>
      <c r="E2" s="215" t="s">
        <v>272</v>
      </c>
    </row>
    <row r="3" s="116" customFormat="1" ht="37.5" customHeight="1" spans="1:5">
      <c r="A3" s="237"/>
      <c r="B3" s="237"/>
      <c r="C3" s="217" t="s">
        <v>492</v>
      </c>
      <c r="D3" s="218" t="s">
        <v>493</v>
      </c>
      <c r="E3" s="219" t="s">
        <v>494</v>
      </c>
    </row>
    <row r="4" s="116" customFormat="1" ht="21.95" customHeight="1" spans="1:5">
      <c r="A4" s="238" t="s">
        <v>508</v>
      </c>
      <c r="B4" s="238"/>
      <c r="C4" s="221">
        <f>[14]CPI!C9</f>
        <v>98.35292621</v>
      </c>
      <c r="D4" s="221">
        <f>[14]CPI!D9</f>
        <v>102.17154033</v>
      </c>
      <c r="E4" s="221">
        <f>[14]CPI!E9</f>
        <v>101.35329836</v>
      </c>
    </row>
    <row r="5" s="116" customFormat="1" ht="21.95" customHeight="1" spans="1:5">
      <c r="A5" s="129" t="s">
        <v>509</v>
      </c>
      <c r="B5" s="129"/>
      <c r="C5" s="135">
        <f>[14]CPI!C10</f>
        <v>97.76415324</v>
      </c>
      <c r="D5" s="135">
        <f>[14]CPI!D10</f>
        <v>103.01052353</v>
      </c>
      <c r="E5" s="135">
        <f>[14]CPI!E10</f>
        <v>101.40011875</v>
      </c>
    </row>
    <row r="6" s="116" customFormat="1" ht="21.95" customHeight="1" spans="1:5">
      <c r="A6" s="239" t="s">
        <v>510</v>
      </c>
      <c r="B6" s="239"/>
      <c r="C6" s="136">
        <f>[14]CPI!C11</f>
        <v>100.06792797</v>
      </c>
      <c r="D6" s="136">
        <f>[14]CPI!D11</f>
        <v>102.08636862</v>
      </c>
      <c r="E6" s="136">
        <f>[14]CPI!E11</f>
        <v>101.77401074</v>
      </c>
    </row>
    <row r="7" s="116" customFormat="1" ht="21.95" customHeight="1" spans="1:5">
      <c r="A7" s="129" t="s">
        <v>511</v>
      </c>
      <c r="B7" s="129"/>
      <c r="C7" s="135">
        <f>[14]CPI!C12</f>
        <v>89.52956353</v>
      </c>
      <c r="D7" s="135">
        <f>[14]CPI!D12</f>
        <v>88.25343968</v>
      </c>
      <c r="E7" s="135">
        <f>[14]CPI!E12</f>
        <v>104.85574695</v>
      </c>
    </row>
    <row r="8" s="116" customFormat="1" ht="21.95" customHeight="1" spans="1:5">
      <c r="A8" s="240" t="s">
        <v>512</v>
      </c>
      <c r="B8" s="240"/>
      <c r="C8" s="136">
        <f>[14]CPI!C13</f>
        <v>88.2909</v>
      </c>
      <c r="D8" s="136">
        <f>[14]CPI!D13</f>
        <v>86.24743483</v>
      </c>
      <c r="E8" s="136">
        <f>[14]CPI!E13</f>
        <v>104.85028626</v>
      </c>
    </row>
    <row r="9" s="116" customFormat="1" ht="21.95" customHeight="1" spans="1:5">
      <c r="A9" s="241" t="s">
        <v>513</v>
      </c>
      <c r="B9" s="241"/>
      <c r="C9" s="135">
        <f>[14]CPI!C14</f>
        <v>98.57244055</v>
      </c>
      <c r="D9" s="135">
        <f>[14]CPI!D14</f>
        <v>116.88243308</v>
      </c>
      <c r="E9" s="135">
        <f>[14]CPI!E14</f>
        <v>93.96631283</v>
      </c>
    </row>
    <row r="10" s="116" customFormat="1" ht="21.95" customHeight="1" spans="1:5">
      <c r="A10" s="240" t="s">
        <v>514</v>
      </c>
      <c r="B10" s="240"/>
      <c r="C10" s="136">
        <f>[14]CPI!C15</f>
        <v>98.13573346</v>
      </c>
      <c r="D10" s="136">
        <f>[14]CPI!D15</f>
        <v>134.6836054</v>
      </c>
      <c r="E10" s="136">
        <f>[14]CPI!E15</f>
        <v>90.89647584</v>
      </c>
    </row>
    <row r="11" s="116" customFormat="1" ht="21.95" customHeight="1" spans="1:5">
      <c r="A11" s="242" t="s">
        <v>515</v>
      </c>
      <c r="B11" s="242"/>
      <c r="C11" s="135">
        <f>[14]CPI!C16</f>
        <v>99.59498843</v>
      </c>
      <c r="D11" s="135">
        <f>[14]CPI!D16</f>
        <v>106.16946232</v>
      </c>
      <c r="E11" s="135">
        <f>[14]CPI!E16</f>
        <v>101.57364431</v>
      </c>
    </row>
    <row r="12" s="116" customFormat="1" ht="21.95" customHeight="1" spans="1:5">
      <c r="A12" s="240" t="s">
        <v>516</v>
      </c>
      <c r="B12" s="240"/>
      <c r="C12" s="136">
        <f>[14]CPI!C17</f>
        <v>98.01094466</v>
      </c>
      <c r="D12" s="136">
        <f>[14]CPI!D17</f>
        <v>106.34857156</v>
      </c>
      <c r="E12" s="136">
        <f>[14]CPI!E17</f>
        <v>100.55396964</v>
      </c>
    </row>
    <row r="13" s="116" customFormat="1" ht="21.95" customHeight="1" spans="1:5">
      <c r="A13" s="241" t="s">
        <v>517</v>
      </c>
      <c r="B13" s="241"/>
      <c r="C13" s="135">
        <f>[14]CPI!C18</f>
        <v>99.63892303</v>
      </c>
      <c r="D13" s="135">
        <f>[14]CPI!D18</f>
        <v>110.39271529</v>
      </c>
      <c r="E13" s="135">
        <f>[14]CPI!E18</f>
        <v>106.96707408</v>
      </c>
    </row>
    <row r="14" s="116" customFormat="1" ht="21.95" customHeight="1" spans="1:5">
      <c r="A14" s="240" t="s">
        <v>518</v>
      </c>
      <c r="B14" s="240"/>
      <c r="C14" s="136">
        <f>[14]CPI!C19</f>
        <v>100.91339533</v>
      </c>
      <c r="D14" s="136">
        <f>[14]CPI!D19</f>
        <v>102.7850818</v>
      </c>
      <c r="E14" s="136">
        <f>[14]CPI!E19</f>
        <v>106.2315032</v>
      </c>
    </row>
    <row r="15" s="116" customFormat="1" ht="21.95" customHeight="1" spans="1:5">
      <c r="A15" s="241" t="s">
        <v>519</v>
      </c>
      <c r="B15" s="241"/>
      <c r="C15" s="135">
        <f>[14]CPI!C20</f>
        <v>99.48471109</v>
      </c>
      <c r="D15" s="135">
        <f>[14]CPI!D20</f>
        <v>100.68602668</v>
      </c>
      <c r="E15" s="135">
        <f>[14]CPI!E20</f>
        <v>101.77051474</v>
      </c>
    </row>
    <row r="16" s="116" customFormat="1" ht="21.95" customHeight="1" spans="1:5">
      <c r="A16" s="240" t="s">
        <v>333</v>
      </c>
      <c r="B16" s="240"/>
      <c r="C16" s="136">
        <f>[14]CPI!C21</f>
        <v>99.72829977</v>
      </c>
      <c r="D16" s="136">
        <f>[14]CPI!D21</f>
        <v>100.40114223</v>
      </c>
      <c r="E16" s="136">
        <f>[14]CPI!E21</f>
        <v>101.41953541</v>
      </c>
    </row>
    <row r="17" s="116" customFormat="1" ht="21.95" customHeight="1" spans="1:5">
      <c r="A17" s="243" t="s">
        <v>520</v>
      </c>
      <c r="B17" s="243"/>
      <c r="C17" s="225">
        <f>[14]CPI!C22</f>
        <v>99.21067061</v>
      </c>
      <c r="D17" s="225">
        <f>[14]CPI!D22</f>
        <v>100.94538934</v>
      </c>
      <c r="E17" s="225">
        <f>[14]CPI!E22</f>
        <v>101.17476602</v>
      </c>
    </row>
    <row r="18" s="116" customFormat="1" ht="18.95" customHeight="1" spans="1:5">
      <c r="A18" s="244" t="s">
        <v>521</v>
      </c>
      <c r="B18" s="244"/>
      <c r="C18" s="244"/>
      <c r="D18" s="244"/>
      <c r="E18" s="244"/>
    </row>
  </sheetData>
  <mergeCells count="8">
    <mergeCell ref="A1:E1"/>
    <mergeCell ref="C2:D2"/>
    <mergeCell ref="A4:B4"/>
    <mergeCell ref="A5:B5"/>
    <mergeCell ref="A6:B6"/>
    <mergeCell ref="A7:B7"/>
    <mergeCell ref="A18:E18"/>
    <mergeCell ref="A2:B3"/>
  </mergeCells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>
    <tabColor rgb="FFFF0000"/>
    <pageSetUpPr fitToPage="1"/>
  </sheetPr>
  <dimension ref="A1:E16"/>
  <sheetViews>
    <sheetView view="pageBreakPreview" zoomScale="130" zoomScaleNormal="100" workbookViewId="0">
      <selection activeCell="E9" sqref="E9"/>
    </sheetView>
  </sheetViews>
  <sheetFormatPr defaultColWidth="9" defaultRowHeight="14.25" outlineLevelCol="4"/>
  <cols>
    <col min="1" max="1" width="10.875" style="212" customWidth="1"/>
    <col min="2" max="2" width="9" style="212"/>
    <col min="3" max="3" width="6.875" style="212" customWidth="1"/>
    <col min="4" max="4" width="6.125" style="212" customWidth="1"/>
    <col min="5" max="5" width="6.625" style="212" customWidth="1"/>
    <col min="6" max="16384" width="9" style="212"/>
  </cols>
  <sheetData>
    <row r="1" spans="1:5">
      <c r="A1" s="117" t="s">
        <v>522</v>
      </c>
      <c r="B1" s="117"/>
      <c r="C1" s="117"/>
      <c r="D1" s="117"/>
      <c r="E1" s="117"/>
    </row>
    <row r="3" ht="15.75" customHeight="1" spans="1:5">
      <c r="A3" s="213" t="s">
        <v>523</v>
      </c>
      <c r="B3" s="213"/>
      <c r="C3" s="122" t="s">
        <v>65</v>
      </c>
      <c r="D3" s="214"/>
      <c r="E3" s="215" t="s">
        <v>272</v>
      </c>
    </row>
    <row r="4" ht="33.75" spans="1:5">
      <c r="A4" s="216"/>
      <c r="B4" s="216"/>
      <c r="C4" s="217" t="s">
        <v>492</v>
      </c>
      <c r="D4" s="218" t="s">
        <v>493</v>
      </c>
      <c r="E4" s="219" t="s">
        <v>494</v>
      </c>
    </row>
    <row r="5" s="210" customFormat="1" ht="21.95" customHeight="1" spans="1:5">
      <c r="A5" s="220" t="s">
        <v>524</v>
      </c>
      <c r="B5" s="220"/>
      <c r="C5" s="221">
        <f>'[14]新增价格指数（工价和房价）'!C5</f>
        <v>101.3</v>
      </c>
      <c r="D5" s="221">
        <f>'[14]新增价格指数（工价和房价）'!D5</f>
        <v>102.8</v>
      </c>
      <c r="E5" s="221">
        <f>'[14]新增价格指数（工价和房价）'!E5</f>
        <v>107.3</v>
      </c>
    </row>
    <row r="6" s="210" customFormat="1" ht="21.95" customHeight="1" spans="1:5">
      <c r="A6" s="222" t="s">
        <v>525</v>
      </c>
      <c r="B6" s="222"/>
      <c r="C6" s="135">
        <f>'[14]新增价格指数（工价和房价）'!C6</f>
        <v>102.0075</v>
      </c>
      <c r="D6" s="135">
        <f>'[14]新增价格指数（工价和房价）'!D6</f>
        <v>105.5292</v>
      </c>
      <c r="E6" s="135">
        <f>'[14]新增价格指数（工价和房价）'!E6</f>
        <v>114.0489</v>
      </c>
    </row>
    <row r="7" s="210" customFormat="1" ht="21.95" customHeight="1" spans="1:5">
      <c r="A7" s="223" t="s">
        <v>526</v>
      </c>
      <c r="B7" s="223"/>
      <c r="C7" s="136">
        <f>'[14]新增价格指数（工价和房价）'!C7</f>
        <v>99.9694</v>
      </c>
      <c r="D7" s="136">
        <f>'[14]新增价格指数（工价和房价）'!D7</f>
        <v>97.9467</v>
      </c>
      <c r="E7" s="136">
        <f>'[14]新增价格指数（工价和房价）'!E7</f>
        <v>95.968</v>
      </c>
    </row>
    <row r="8" s="210" customFormat="1" ht="21.95" customHeight="1" spans="1:5">
      <c r="A8" s="224" t="s">
        <v>527</v>
      </c>
      <c r="B8" s="224"/>
      <c r="C8" s="225">
        <f>'[14]新增价格指数（工价和房价）'!C8</f>
        <v>103.3177</v>
      </c>
      <c r="D8" s="225">
        <f>'[14]新增价格指数（工价和房价）'!D8</f>
        <v>102.6779</v>
      </c>
      <c r="E8" s="225">
        <f>'[14]新增价格指数（工价和房价）'!E8</f>
        <v>113.0442</v>
      </c>
    </row>
    <row r="9" s="210" customFormat="1" ht="21.95" customHeight="1"/>
    <row r="10" s="210" customFormat="1" ht="21.95" customHeight="1" spans="1:5">
      <c r="A10" s="226" t="s">
        <v>528</v>
      </c>
      <c r="B10" s="226"/>
      <c r="C10" s="227"/>
      <c r="D10" s="122" t="s">
        <v>65</v>
      </c>
      <c r="E10" s="122"/>
    </row>
    <row r="11" s="210" customFormat="1" ht="21.95" customHeight="1" spans="1:5">
      <c r="A11" s="228"/>
      <c r="B11" s="228"/>
      <c r="C11" s="145"/>
      <c r="D11" s="217" t="s">
        <v>492</v>
      </c>
      <c r="E11" s="219" t="s">
        <v>493</v>
      </c>
    </row>
    <row r="12" s="210" customFormat="1" ht="21.95" customHeight="1" spans="1:5">
      <c r="A12" s="229" t="s">
        <v>529</v>
      </c>
      <c r="B12" s="229"/>
      <c r="D12" s="149">
        <f>'[14]新增价格指数（工价和房价）'!D12</f>
        <v>99.2</v>
      </c>
      <c r="E12" s="149">
        <f>'[14]新增价格指数（工价和房价）'!E12</f>
        <v>98.4</v>
      </c>
    </row>
    <row r="13" s="210" customFormat="1" ht="21.95" customHeight="1" spans="1:5">
      <c r="A13" s="230" t="s">
        <v>530</v>
      </c>
      <c r="B13" s="230"/>
      <c r="C13" s="231"/>
      <c r="D13" s="151">
        <f>'[14]新增价格指数（工价和房价）'!D13</f>
        <v>99.5</v>
      </c>
      <c r="E13" s="151">
        <f>'[14]新增价格指数（工价和房价）'!E13</f>
        <v>98</v>
      </c>
    </row>
    <row r="14" s="211" customFormat="1" ht="21.95" customHeight="1" spans="1:5">
      <c r="A14" s="229" t="s">
        <v>531</v>
      </c>
      <c r="B14" s="229"/>
      <c r="C14" s="210"/>
      <c r="D14" s="149">
        <f>'[14]新增价格指数（工价和房价）'!D14</f>
        <v>99.1</v>
      </c>
      <c r="E14" s="149">
        <f>'[14]新增价格指数（工价和房价）'!E14</f>
        <v>98.3</v>
      </c>
    </row>
    <row r="15" s="210" customFormat="1" ht="21.95" customHeight="1" spans="1:5">
      <c r="A15" s="232" t="s">
        <v>532</v>
      </c>
      <c r="B15" s="232"/>
      <c r="C15" s="233"/>
      <c r="D15" s="225">
        <f>'[14]新增价格指数（工价和房价）'!D15</f>
        <v>99.5</v>
      </c>
      <c r="E15" s="225">
        <f>'[14]新增价格指数（工价和房价）'!E15</f>
        <v>98.8</v>
      </c>
    </row>
    <row r="16" spans="1:5">
      <c r="A16" s="37" t="s">
        <v>521</v>
      </c>
      <c r="E16" s="234"/>
    </row>
  </sheetData>
  <mergeCells count="11">
    <mergeCell ref="A1:E1"/>
    <mergeCell ref="C3:D3"/>
    <mergeCell ref="A5:B5"/>
    <mergeCell ref="A7:B7"/>
    <mergeCell ref="D10:E10"/>
    <mergeCell ref="A12:B12"/>
    <mergeCell ref="A13:B13"/>
    <mergeCell ref="A14:B14"/>
    <mergeCell ref="A15:B15"/>
    <mergeCell ref="A3:B4"/>
    <mergeCell ref="A10:B1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>
    <tabColor rgb="FFFF0000"/>
    <pageSetUpPr fitToPage="1"/>
  </sheetPr>
  <dimension ref="A1:D15"/>
  <sheetViews>
    <sheetView view="pageBreakPreview" zoomScale="130" zoomScaleNormal="100" workbookViewId="0">
      <selection activeCell="D13" sqref="D13"/>
    </sheetView>
  </sheetViews>
  <sheetFormatPr defaultColWidth="9" defaultRowHeight="14.25" outlineLevelCol="3"/>
  <cols>
    <col min="1" max="1" width="11.625" style="1" customWidth="1"/>
    <col min="2" max="2" width="12.875" style="1" customWidth="1"/>
    <col min="3" max="3" width="6" style="1" customWidth="1"/>
    <col min="4" max="4" width="9.125" style="1" customWidth="1"/>
    <col min="5" max="5" width="9" style="1"/>
    <col min="6" max="7" width="11.625" style="1" hidden="1" customWidth="1"/>
    <col min="8" max="9" width="9" style="1" hidden="1" customWidth="1"/>
    <col min="10" max="16384" width="9" style="1"/>
  </cols>
  <sheetData>
    <row r="1" customHeight="1" spans="1:4">
      <c r="A1" s="117" t="s">
        <v>533</v>
      </c>
      <c r="B1" s="117"/>
      <c r="C1" s="117"/>
      <c r="D1" s="117"/>
    </row>
    <row r="2" customHeight="1" spans="1:4">
      <c r="A2" s="142"/>
      <c r="B2" s="142"/>
      <c r="C2" s="142"/>
      <c r="D2" s="142"/>
    </row>
    <row r="3" ht="18" customHeight="1" spans="1:4">
      <c r="A3" s="120" t="s">
        <v>534</v>
      </c>
      <c r="B3" s="120"/>
      <c r="C3" s="199" t="s">
        <v>535</v>
      </c>
      <c r="D3" s="199" t="s">
        <v>65</v>
      </c>
    </row>
    <row r="4" s="116" customFormat="1" ht="21.95" customHeight="1" spans="1:4">
      <c r="A4" s="129" t="s">
        <v>536</v>
      </c>
      <c r="B4" s="129"/>
      <c r="C4" s="200"/>
      <c r="D4" s="201">
        <v>2.88</v>
      </c>
    </row>
    <row r="5" s="116" customFormat="1" ht="21.95" customHeight="1" spans="1:4">
      <c r="A5" s="202" t="s">
        <v>537</v>
      </c>
      <c r="B5" s="202"/>
      <c r="C5" s="203"/>
      <c r="D5" s="203">
        <v>30</v>
      </c>
    </row>
    <row r="6" s="116" customFormat="1" ht="21.95" customHeight="1" spans="1:4">
      <c r="A6" s="204" t="s">
        <v>538</v>
      </c>
      <c r="B6" s="204"/>
      <c r="C6" s="200"/>
      <c r="D6" s="205"/>
    </row>
    <row r="7" s="116" customFormat="1" ht="21.95" customHeight="1" spans="1:4">
      <c r="A7" s="202" t="s">
        <v>539</v>
      </c>
      <c r="B7" s="202"/>
      <c r="C7" s="203"/>
      <c r="D7" s="203">
        <v>6</v>
      </c>
    </row>
    <row r="8" s="116" customFormat="1" ht="21.95" customHeight="1" spans="1:4">
      <c r="A8" s="129" t="s">
        <v>540</v>
      </c>
      <c r="B8" s="129"/>
      <c r="C8" s="200"/>
      <c r="D8" s="206">
        <v>20</v>
      </c>
    </row>
    <row r="9" s="116" customFormat="1" ht="21.95" customHeight="1" spans="1:4">
      <c r="A9" s="202" t="s">
        <v>541</v>
      </c>
      <c r="B9" s="202"/>
      <c r="C9" s="203"/>
      <c r="D9" s="207">
        <v>0.7</v>
      </c>
    </row>
    <row r="10" s="116" customFormat="1" ht="21.95" customHeight="1" spans="1:4">
      <c r="A10" s="129" t="s">
        <v>542</v>
      </c>
      <c r="B10" s="129"/>
      <c r="C10" s="200"/>
      <c r="D10" s="206">
        <v>111</v>
      </c>
    </row>
    <row r="11" s="116" customFormat="1" ht="21.95" customHeight="1" spans="1:4">
      <c r="A11" s="202" t="s">
        <v>543</v>
      </c>
      <c r="B11" s="202"/>
      <c r="C11" s="203"/>
      <c r="D11" s="203">
        <v>45</v>
      </c>
    </row>
    <row r="12" s="116" customFormat="1" ht="21.95" customHeight="1" spans="1:4">
      <c r="A12" s="129" t="s">
        <v>544</v>
      </c>
      <c r="B12" s="129"/>
      <c r="C12" s="200"/>
      <c r="D12" s="200">
        <v>27</v>
      </c>
    </row>
    <row r="13" s="116" customFormat="1" ht="21.95" customHeight="1" spans="1:4">
      <c r="A13" s="126" t="s">
        <v>545</v>
      </c>
      <c r="B13" s="126"/>
      <c r="C13" s="203"/>
      <c r="D13" s="208">
        <v>100</v>
      </c>
    </row>
    <row r="14" ht="67.5" customHeight="1" spans="1:4">
      <c r="A14" s="209" t="s">
        <v>546</v>
      </c>
      <c r="B14" s="209"/>
      <c r="C14" s="209"/>
      <c r="D14" s="209"/>
    </row>
    <row r="15" customHeight="1"/>
  </sheetData>
  <mergeCells count="13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D1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>
    <tabColor rgb="FFFF0000"/>
    <pageSetUpPr fitToPage="1"/>
  </sheetPr>
  <dimension ref="A1:P25"/>
  <sheetViews>
    <sheetView view="pageBreakPreview" zoomScale="115" zoomScaleNormal="100" topLeftCell="A5" workbookViewId="0">
      <selection activeCell="C18" sqref="C18"/>
    </sheetView>
  </sheetViews>
  <sheetFormatPr defaultColWidth="9" defaultRowHeight="14.25"/>
  <cols>
    <col min="1" max="1" width="13" style="1" customWidth="1"/>
    <col min="2" max="2" width="5" style="1" customWidth="1"/>
    <col min="3" max="3" width="14.8833333333333" style="1" customWidth="1"/>
    <col min="4" max="4" width="8.625" style="1" customWidth="1"/>
    <col min="5" max="5" width="8.75" style="141" customWidth="1"/>
    <col min="6" max="9" width="9" style="1" hidden="1" customWidth="1"/>
    <col min="10" max="16384" width="9" style="1"/>
  </cols>
  <sheetData>
    <row r="1" customHeight="1" spans="1:5">
      <c r="A1" s="171" t="s">
        <v>547</v>
      </c>
      <c r="B1" s="171"/>
      <c r="C1" s="171"/>
      <c r="D1" s="171"/>
      <c r="E1" s="171"/>
    </row>
    <row r="2" s="116" customFormat="1" customHeight="1" spans="1:5">
      <c r="A2" s="172"/>
      <c r="B2" s="172"/>
      <c r="C2" s="173"/>
      <c r="D2" s="173"/>
      <c r="E2" s="173"/>
    </row>
    <row r="3" s="116" customFormat="1" ht="18" customHeight="1" spans="1:5">
      <c r="A3" s="120" t="s">
        <v>216</v>
      </c>
      <c r="B3" s="120"/>
      <c r="C3" s="174" t="s">
        <v>548</v>
      </c>
      <c r="D3" s="175" t="s">
        <v>549</v>
      </c>
      <c r="E3" s="173"/>
    </row>
    <row r="4" s="116" customFormat="1" ht="17.45" customHeight="1" spans="1:5">
      <c r="A4" s="129" t="s">
        <v>550</v>
      </c>
      <c r="B4" s="129"/>
      <c r="C4" s="135">
        <f>[20]Sheet1!E5</f>
        <v>8.9</v>
      </c>
      <c r="D4" s="176">
        <f>[21]贵阳市规模以上工业分区县产销率情况变动表!C5</f>
        <v>95.13</v>
      </c>
      <c r="E4" s="176"/>
    </row>
    <row r="5" s="116" customFormat="1" ht="17.45" customHeight="1" spans="1:5">
      <c r="A5" s="126" t="s">
        <v>551</v>
      </c>
      <c r="B5" s="126"/>
      <c r="C5" s="136">
        <f>[20]Sheet1!E6</f>
        <v>5.2</v>
      </c>
      <c r="D5" s="177">
        <f>[21]贵阳市规模以上工业分区县产销率情况变动表!C6</f>
        <v>98.18</v>
      </c>
      <c r="E5" s="177"/>
    </row>
    <row r="6" s="139" customFormat="1" ht="17.45" customHeight="1" spans="1:5">
      <c r="A6" s="129" t="s">
        <v>552</v>
      </c>
      <c r="B6" s="129"/>
      <c r="C6" s="135">
        <f>[20]Sheet1!E7</f>
        <v>5.3</v>
      </c>
      <c r="D6" s="176">
        <f>[21]贵阳市规模以上工业分区县产销率情况变动表!C7</f>
        <v>96.73</v>
      </c>
      <c r="E6" s="176"/>
    </row>
    <row r="7" s="116" customFormat="1" ht="17.45" customHeight="1" spans="1:5">
      <c r="A7" s="126" t="s">
        <v>553</v>
      </c>
      <c r="B7" s="126"/>
      <c r="C7" s="136">
        <f>[20]Sheet1!E8</f>
        <v>1.2</v>
      </c>
      <c r="D7" s="177">
        <f>[21]贵阳市规模以上工业分区县产销率情况变动表!C8</f>
        <v>84.5</v>
      </c>
      <c r="E7" s="177"/>
    </row>
    <row r="8" s="116" customFormat="1" ht="17.45" customHeight="1" spans="1:14">
      <c r="A8" s="129" t="s">
        <v>554</v>
      </c>
      <c r="B8" s="129"/>
      <c r="C8" s="135">
        <f>[20]Sheet1!E9</f>
        <v>12</v>
      </c>
      <c r="D8" s="176">
        <f>[21]贵阳市规模以上工业分区县产销率情况变动表!C9</f>
        <v>92.54</v>
      </c>
      <c r="E8" s="176"/>
      <c r="K8" s="186"/>
      <c r="L8" s="186"/>
      <c r="M8" s="187"/>
      <c r="N8" s="188"/>
    </row>
    <row r="9" s="116" customFormat="1" ht="17.45" customHeight="1" spans="1:14">
      <c r="A9" s="131" t="s">
        <v>555</v>
      </c>
      <c r="B9" s="131"/>
      <c r="C9" s="136">
        <f>[20]Sheet1!E10</f>
        <v>16.7</v>
      </c>
      <c r="D9" s="178">
        <f>[21]贵阳市规模以上工业分区县产销率情况变动表!C10</f>
        <v>96.1</v>
      </c>
      <c r="E9" s="178"/>
      <c r="K9" s="131"/>
      <c r="L9" s="131"/>
      <c r="M9" s="185"/>
      <c r="N9" s="183"/>
    </row>
    <row r="10" s="116" customFormat="1" ht="17.45" customHeight="1" spans="1:14">
      <c r="A10" s="129" t="s">
        <v>556</v>
      </c>
      <c r="B10" s="129"/>
      <c r="C10" s="135">
        <f>[20]Sheet1!E11</f>
        <v>20.4</v>
      </c>
      <c r="D10" s="176">
        <f>[21]贵阳市规模以上工业分区县产销率情况变动表!C11</f>
        <v>95.14</v>
      </c>
      <c r="E10" s="176"/>
      <c r="K10" s="131"/>
      <c r="L10" s="131"/>
      <c r="M10" s="185"/>
      <c r="N10" s="183"/>
    </row>
    <row r="11" s="116" customFormat="1" ht="17.45" customHeight="1" spans="1:14">
      <c r="A11" s="131" t="s">
        <v>557</v>
      </c>
      <c r="B11" s="131"/>
      <c r="C11" s="136">
        <f>[20]Sheet1!E12</f>
        <v>-2.8</v>
      </c>
      <c r="D11" s="178">
        <f>[21]贵阳市规模以上工业分区县产销率情况变动表!C12</f>
        <v>95.6</v>
      </c>
      <c r="E11" s="178"/>
      <c r="K11" s="131"/>
      <c r="L11" s="131"/>
      <c r="M11" s="185"/>
      <c r="N11" s="183"/>
    </row>
    <row r="12" s="116" customFormat="1" ht="17.45" customHeight="1" spans="1:16">
      <c r="A12" s="129" t="s">
        <v>558</v>
      </c>
      <c r="B12" s="129"/>
      <c r="C12" s="135">
        <f>[20]Sheet1!E13</f>
        <v>-4.4</v>
      </c>
      <c r="D12" s="176">
        <f>[21]贵阳市规模以上工业分区县产销率情况变动表!C13</f>
        <v>96.63</v>
      </c>
      <c r="E12" s="176"/>
      <c r="K12" s="189"/>
      <c r="L12" s="189"/>
      <c r="M12" s="190"/>
      <c r="N12" s="190"/>
      <c r="O12" s="190"/>
      <c r="P12" s="190"/>
    </row>
    <row r="13" s="116" customFormat="1" ht="17.25" customHeight="1" spans="1:16">
      <c r="A13" s="82" t="s">
        <v>559</v>
      </c>
      <c r="B13" s="82"/>
      <c r="C13" s="179">
        <f>[20]Sheet1!E14</f>
        <v>-2.7</v>
      </c>
      <c r="D13" s="180">
        <f>[21]贵阳市规模以上工业分区县产销率情况变动表!C14</f>
        <v>96.62</v>
      </c>
      <c r="E13" s="180"/>
      <c r="K13" s="191"/>
      <c r="L13" s="191"/>
      <c r="M13" s="192"/>
      <c r="N13" s="192"/>
      <c r="O13" s="192"/>
      <c r="P13" s="193"/>
    </row>
    <row r="14" s="116" customFormat="1" ht="0.75" customHeight="1" spans="1:16">
      <c r="A14" s="181"/>
      <c r="B14" s="181"/>
      <c r="C14" s="182"/>
      <c r="D14" s="182">
        <v>95.54</v>
      </c>
      <c r="E14" s="183">
        <v>-1.09</v>
      </c>
      <c r="K14" s="126"/>
      <c r="L14" s="126"/>
      <c r="M14" s="194"/>
      <c r="N14" s="194"/>
      <c r="O14" s="194"/>
      <c r="P14" s="195"/>
    </row>
    <row r="15" s="116" customFormat="1" ht="37.5" customHeight="1" spans="1:16">
      <c r="A15" s="122" t="s">
        <v>560</v>
      </c>
      <c r="B15" s="122"/>
      <c r="C15" s="122"/>
      <c r="D15" s="145" t="s">
        <v>561</v>
      </c>
      <c r="E15" s="145"/>
      <c r="F15" s="145" t="s">
        <v>562</v>
      </c>
      <c r="K15" s="126"/>
      <c r="L15" s="126"/>
      <c r="M15" s="194"/>
      <c r="N15" s="194"/>
      <c r="O15" s="194"/>
      <c r="P15" s="195"/>
    </row>
    <row r="16" s="140" customFormat="1" ht="17.45" customHeight="1" spans="1:16">
      <c r="A16" s="129" t="s">
        <v>550</v>
      </c>
      <c r="B16" s="129"/>
      <c r="C16" s="184"/>
      <c r="D16" s="151">
        <f>[27]表11!$C5</f>
        <v>1.0013405042234</v>
      </c>
      <c r="E16" s="151"/>
      <c r="F16" s="135">
        <v>4.41005581089624</v>
      </c>
      <c r="K16" s="196"/>
      <c r="L16" s="129"/>
      <c r="M16" s="184"/>
      <c r="N16" s="184"/>
      <c r="O16" s="184"/>
      <c r="P16" s="197"/>
    </row>
    <row r="17" s="170" customFormat="1" ht="17.45" customHeight="1" spans="1:16">
      <c r="A17" s="131" t="s">
        <v>551</v>
      </c>
      <c r="B17" s="131"/>
      <c r="C17" s="185"/>
      <c r="D17" s="152">
        <f>[27]表11!$C6</f>
        <v>-29.0019639093762</v>
      </c>
      <c r="E17" s="152"/>
      <c r="F17" s="183">
        <v>-22.3230096401408</v>
      </c>
      <c r="K17" s="131"/>
      <c r="L17" s="131"/>
      <c r="M17" s="185"/>
      <c r="N17" s="185"/>
      <c r="O17" s="185"/>
      <c r="P17" s="198"/>
    </row>
    <row r="18" s="140" customFormat="1" ht="17.45" customHeight="1" spans="1:16">
      <c r="A18" s="129" t="s">
        <v>552</v>
      </c>
      <c r="B18" s="129"/>
      <c r="C18" s="184"/>
      <c r="D18" s="151">
        <f>[27]表11!$C7</f>
        <v>6.53301387863589</v>
      </c>
      <c r="E18" s="151"/>
      <c r="F18" s="135">
        <v>15.1169823835134</v>
      </c>
      <c r="K18" s="129"/>
      <c r="L18" s="129"/>
      <c r="M18" s="184"/>
      <c r="N18" s="184"/>
      <c r="O18" s="184"/>
      <c r="P18" s="197"/>
    </row>
    <row r="19" s="170" customFormat="1" ht="17.45" customHeight="1" spans="1:16">
      <c r="A19" s="131" t="s">
        <v>553</v>
      </c>
      <c r="B19" s="131"/>
      <c r="C19" s="185"/>
      <c r="D19" s="152">
        <f>[27]表11!$C8</f>
        <v>2.59580127545339</v>
      </c>
      <c r="E19" s="152"/>
      <c r="F19" s="183">
        <v>13.8180424997888</v>
      </c>
      <c r="K19" s="131"/>
      <c r="L19" s="131"/>
      <c r="M19" s="185"/>
      <c r="N19" s="185"/>
      <c r="O19" s="185"/>
      <c r="P19" s="198"/>
    </row>
    <row r="20" s="140" customFormat="1" ht="17.45" customHeight="1" spans="1:16">
      <c r="A20" s="129" t="s">
        <v>554</v>
      </c>
      <c r="B20" s="129"/>
      <c r="C20" s="184"/>
      <c r="D20" s="151">
        <f>[27]表11!$C9</f>
        <v>10.9012231971716</v>
      </c>
      <c r="E20" s="151"/>
      <c r="F20" s="135">
        <v>-4.35405929612749</v>
      </c>
      <c r="K20" s="129"/>
      <c r="L20" s="129"/>
      <c r="M20" s="184"/>
      <c r="N20" s="184"/>
      <c r="O20" s="184"/>
      <c r="P20" s="197"/>
    </row>
    <row r="21" s="170" customFormat="1" ht="17.45" customHeight="1" spans="1:16">
      <c r="A21" s="131" t="s">
        <v>555</v>
      </c>
      <c r="B21" s="131"/>
      <c r="C21" s="185"/>
      <c r="D21" s="152">
        <f>[27]表11!$C10</f>
        <v>11.4193553293959</v>
      </c>
      <c r="E21" s="152"/>
      <c r="F21" s="183">
        <v>-6.26229330836096</v>
      </c>
      <c r="K21" s="131"/>
      <c r="L21" s="131"/>
      <c r="M21" s="185"/>
      <c r="N21" s="185"/>
      <c r="O21" s="185"/>
      <c r="P21" s="198"/>
    </row>
    <row r="22" s="140" customFormat="1" ht="17.45" customHeight="1" spans="1:6">
      <c r="A22" s="129" t="s">
        <v>556</v>
      </c>
      <c r="B22" s="129"/>
      <c r="C22" s="184"/>
      <c r="D22" s="151">
        <f>[27]表11!$C11</f>
        <v>-3.76369414979398</v>
      </c>
      <c r="E22" s="151"/>
      <c r="F22" s="135">
        <v>2.75970948045177</v>
      </c>
    </row>
    <row r="23" s="170" customFormat="1" ht="17.45" customHeight="1" spans="1:6">
      <c r="A23" s="131" t="s">
        <v>557</v>
      </c>
      <c r="B23" s="131"/>
      <c r="C23" s="185"/>
      <c r="D23" s="152">
        <f>[27]表11!$C12</f>
        <v>-3.62759634588146</v>
      </c>
      <c r="E23" s="152"/>
      <c r="F23" s="183">
        <v>13.9557247787404</v>
      </c>
    </row>
    <row r="24" s="140" customFormat="1" ht="17.45" customHeight="1" spans="1:6">
      <c r="A24" s="129" t="s">
        <v>558</v>
      </c>
      <c r="B24" s="129"/>
      <c r="C24" s="184"/>
      <c r="D24" s="151">
        <f>[27]表11!$C13</f>
        <v>1.05461759678</v>
      </c>
      <c r="E24" s="151"/>
      <c r="F24" s="135">
        <v>17.8650945015429</v>
      </c>
    </row>
    <row r="25" s="170" customFormat="1" ht="20.25" customHeight="1" spans="1:6">
      <c r="A25" s="82" t="s">
        <v>559</v>
      </c>
      <c r="B25" s="82"/>
      <c r="C25" s="153"/>
      <c r="D25" s="137">
        <f>[27]表11!$C14</f>
        <v>-47.3014725763847</v>
      </c>
      <c r="E25" s="137"/>
      <c r="F25" s="137">
        <v>0.49864470661125</v>
      </c>
    </row>
  </sheetData>
  <mergeCells count="71">
    <mergeCell ref="A1:E1"/>
    <mergeCell ref="D2:E2"/>
    <mergeCell ref="A3:B3"/>
    <mergeCell ref="D3:E3"/>
    <mergeCell ref="A4:B4"/>
    <mergeCell ref="D4:E4"/>
    <mergeCell ref="A5:B5"/>
    <mergeCell ref="D5:E5"/>
    <mergeCell ref="A6:B6"/>
    <mergeCell ref="D6:E6"/>
    <mergeCell ref="A7:B7"/>
    <mergeCell ref="D7:E7"/>
    <mergeCell ref="A8:B8"/>
    <mergeCell ref="D8:E8"/>
    <mergeCell ref="K8:L8"/>
    <mergeCell ref="A9:B9"/>
    <mergeCell ref="D9:E9"/>
    <mergeCell ref="K9:L9"/>
    <mergeCell ref="A10:B10"/>
    <mergeCell ref="D10:E10"/>
    <mergeCell ref="K10:L10"/>
    <mergeCell ref="A11:B11"/>
    <mergeCell ref="D11:E11"/>
    <mergeCell ref="K11:L11"/>
    <mergeCell ref="A12:B12"/>
    <mergeCell ref="D12:E12"/>
    <mergeCell ref="K12:L12"/>
    <mergeCell ref="M12:N12"/>
    <mergeCell ref="O12:P12"/>
    <mergeCell ref="A13:B13"/>
    <mergeCell ref="D13:E13"/>
    <mergeCell ref="K13:L13"/>
    <mergeCell ref="M13:N13"/>
    <mergeCell ref="K14:L14"/>
    <mergeCell ref="M14:N14"/>
    <mergeCell ref="A15:C15"/>
    <mergeCell ref="D15:E15"/>
    <mergeCell ref="K15:L15"/>
    <mergeCell ref="M15:N15"/>
    <mergeCell ref="A16:B16"/>
    <mergeCell ref="D16:E16"/>
    <mergeCell ref="K16:L16"/>
    <mergeCell ref="M16:N16"/>
    <mergeCell ref="A17:B17"/>
    <mergeCell ref="D17:E17"/>
    <mergeCell ref="K17:L17"/>
    <mergeCell ref="M17:N17"/>
    <mergeCell ref="A18:B18"/>
    <mergeCell ref="D18:E18"/>
    <mergeCell ref="K18:L18"/>
    <mergeCell ref="M18:N18"/>
    <mergeCell ref="A19:B19"/>
    <mergeCell ref="D19:E19"/>
    <mergeCell ref="K19:L19"/>
    <mergeCell ref="M19:N19"/>
    <mergeCell ref="A20:B20"/>
    <mergeCell ref="D20:E20"/>
    <mergeCell ref="K20:L20"/>
    <mergeCell ref="M20:N20"/>
    <mergeCell ref="A21:B21"/>
    <mergeCell ref="D21:E21"/>
    <mergeCell ref="K21:L21"/>
    <mergeCell ref="M21:N21"/>
    <mergeCell ref="A22:B22"/>
    <mergeCell ref="D22:E22"/>
    <mergeCell ref="A23:B23"/>
    <mergeCell ref="D23:E23"/>
    <mergeCell ref="A24:B24"/>
    <mergeCell ref="D24:E24"/>
    <mergeCell ref="A25:B25"/>
    <mergeCell ref="D25:E25"/>
  </mergeCells>
  <printOptions horizontalCentered="1"/>
  <pageMargins left="0.748031496062992" right="0.748031496062992" top="0.984251968503937" bottom="0.984251968503937" header="0.511811023622047" footer="0.511811023622047"/>
  <pageSetup paperSize="9" fitToWidth="14" fitToHeight="23" orientation="landscape"/>
  <headerFooter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>
    <tabColor rgb="FFFF0000"/>
    <pageSetUpPr fitToPage="1"/>
  </sheetPr>
  <dimension ref="A1:G26"/>
  <sheetViews>
    <sheetView view="pageBreakPreview" zoomScale="98" zoomScaleNormal="100" workbookViewId="0">
      <selection activeCell="E23" sqref="E23"/>
    </sheetView>
  </sheetViews>
  <sheetFormatPr defaultColWidth="9" defaultRowHeight="14.25" outlineLevelCol="6"/>
  <cols>
    <col min="1" max="1" width="11.625" style="1" customWidth="1"/>
    <col min="2" max="2" width="15.375" style="1" customWidth="1"/>
    <col min="3" max="6" width="6.125" style="1" customWidth="1"/>
    <col min="7" max="7" width="6.125" style="141" customWidth="1"/>
    <col min="8" max="11" width="9" style="1" hidden="1" customWidth="1"/>
    <col min="12" max="16384" width="9" style="1"/>
  </cols>
  <sheetData>
    <row r="1" customHeight="1" spans="1:7">
      <c r="A1" s="117" t="s">
        <v>563</v>
      </c>
      <c r="B1" s="117"/>
      <c r="C1" s="117"/>
      <c r="D1" s="117"/>
      <c r="E1" s="117"/>
      <c r="F1" s="117"/>
      <c r="G1" s="117"/>
    </row>
    <row r="2" customHeight="1" spans="1:7">
      <c r="A2" s="142"/>
      <c r="B2" s="142"/>
      <c r="C2" s="142"/>
      <c r="D2" s="142"/>
      <c r="E2" s="142"/>
      <c r="F2" s="142"/>
      <c r="G2" s="143"/>
    </row>
    <row r="3" s="116" customFormat="1" ht="21.95" customHeight="1" spans="1:7">
      <c r="A3" s="144" t="s">
        <v>49</v>
      </c>
      <c r="B3" s="144"/>
      <c r="C3" s="145" t="s">
        <v>194</v>
      </c>
      <c r="D3" s="145"/>
      <c r="E3" s="122" t="s">
        <v>273</v>
      </c>
      <c r="F3" s="122"/>
      <c r="G3" s="122"/>
    </row>
    <row r="4" s="116" customFormat="1" ht="21.95" customHeight="1" spans="1:7">
      <c r="A4" s="129" t="s">
        <v>550</v>
      </c>
      <c r="B4" s="129"/>
      <c r="C4" s="146">
        <f>'[11]QE404贵阳市分区（市县）园区限上消费品零售总额'!D7/10000</f>
        <v>281.51753</v>
      </c>
      <c r="D4" s="146"/>
      <c r="E4" s="147">
        <f>'[11]QE404贵阳市分区（市县）园区限上消费品零售总额'!H7</f>
        <v>-2.7</v>
      </c>
      <c r="F4" s="147"/>
      <c r="G4" s="147"/>
    </row>
    <row r="5" s="116" customFormat="1" ht="21.95" customHeight="1" spans="1:7">
      <c r="A5" s="126" t="s">
        <v>551</v>
      </c>
      <c r="B5" s="126"/>
      <c r="C5" s="148">
        <f>'[11]QE404贵阳市分区（市县）园区限上消费品零售总额'!D8/10000</f>
        <v>204.07786</v>
      </c>
      <c r="D5" s="148"/>
      <c r="E5" s="149">
        <f>'[11]QE404贵阳市分区（市县）园区限上消费品零售总额'!H8</f>
        <v>-18.5</v>
      </c>
      <c r="F5" s="149"/>
      <c r="G5" s="149"/>
    </row>
    <row r="6" s="139" customFormat="1" ht="21.95" customHeight="1" spans="1:7">
      <c r="A6" s="129" t="s">
        <v>552</v>
      </c>
      <c r="B6" s="129"/>
      <c r="C6" s="150">
        <f>'[11]QE404贵阳市分区（市县）园区限上消费品零售总额'!D9/10000</f>
        <v>132.17083</v>
      </c>
      <c r="D6" s="150"/>
      <c r="E6" s="151">
        <f>'[11]QE404贵阳市分区（市县）园区限上消费品零售总额'!H9</f>
        <v>-14</v>
      </c>
      <c r="F6" s="151"/>
      <c r="G6" s="151"/>
    </row>
    <row r="7" s="116" customFormat="1" ht="21.95" customHeight="1" spans="1:7">
      <c r="A7" s="126" t="s">
        <v>553</v>
      </c>
      <c r="B7" s="126"/>
      <c r="C7" s="148">
        <f>'[11]QE404贵阳市分区（市县）园区限上消费品零售总额'!D10/10000</f>
        <v>11.4434</v>
      </c>
      <c r="D7" s="148"/>
      <c r="E7" s="149">
        <f>'[11]QE404贵阳市分区（市县）园区限上消费品零售总额'!H10</f>
        <v>-8.3</v>
      </c>
      <c r="F7" s="149"/>
      <c r="G7" s="149"/>
    </row>
    <row r="8" s="116" customFormat="1" ht="21.95" customHeight="1" spans="1:7">
      <c r="A8" s="129" t="s">
        <v>554</v>
      </c>
      <c r="B8" s="129"/>
      <c r="C8" s="150">
        <f>'[11]QE404贵阳市分区（市县）园区限上消费品零售总额'!D11/10000</f>
        <v>33.30973</v>
      </c>
      <c r="D8" s="150"/>
      <c r="E8" s="151">
        <f>'[11]QE404贵阳市分区（市县）园区限上消费品零售总额'!H11</f>
        <v>-3.7</v>
      </c>
      <c r="F8" s="151"/>
      <c r="G8" s="151"/>
    </row>
    <row r="9" s="116" customFormat="1" ht="21.95" customHeight="1" spans="1:7">
      <c r="A9" s="131" t="s">
        <v>555</v>
      </c>
      <c r="B9" s="131"/>
      <c r="C9" s="148">
        <f>'[11]QE404贵阳市分区（市县）园区限上消费品零售总额'!D12/10000</f>
        <v>236.1585</v>
      </c>
      <c r="D9" s="148"/>
      <c r="E9" s="152">
        <f>'[11]QE404贵阳市分区（市县）园区限上消费品零售总额'!H12</f>
        <v>7.8</v>
      </c>
      <c r="F9" s="152"/>
      <c r="G9" s="152"/>
    </row>
    <row r="10" s="116" customFormat="1" ht="21.95" customHeight="1" spans="1:7">
      <c r="A10" s="129" t="s">
        <v>556</v>
      </c>
      <c r="B10" s="129"/>
      <c r="C10" s="150">
        <f>'[11]QE404贵阳市分区（市县）园区限上消费品零售总额'!D13/10000</f>
        <v>2.28131</v>
      </c>
      <c r="D10" s="150"/>
      <c r="E10" s="151"/>
      <c r="F10" s="151">
        <f>'[11]QE404贵阳市分区（市县）园区限上消费品零售总额'!$H$13</f>
        <v>-8.6</v>
      </c>
      <c r="G10" s="151"/>
    </row>
    <row r="11" s="116" customFormat="1" ht="21.95" customHeight="1" spans="1:7">
      <c r="A11" s="131" t="s">
        <v>557</v>
      </c>
      <c r="B11" s="131"/>
      <c r="C11" s="148">
        <f>'[11]QE404贵阳市分区（市县）园区限上消费品零售总额'!D14/10000</f>
        <v>5.6353</v>
      </c>
      <c r="D11" s="148"/>
      <c r="E11" s="152">
        <f>'[11]QE404贵阳市分区（市县）园区限上消费品零售总额'!H14</f>
        <v>3.5</v>
      </c>
      <c r="F11" s="152"/>
      <c r="G11" s="152"/>
    </row>
    <row r="12" s="116" customFormat="1" ht="21.95" customHeight="1" spans="1:7">
      <c r="A12" s="129" t="s">
        <v>558</v>
      </c>
      <c r="B12" s="129"/>
      <c r="C12" s="150">
        <f>'[11]QE404贵阳市分区（市县）园区限上消费品零售总额'!D15/10000</f>
        <v>4.01302</v>
      </c>
      <c r="D12" s="150"/>
      <c r="E12" s="151">
        <f>'[11]QE404贵阳市分区（市县）园区限上消费品零售总额'!H15</f>
        <v>20.6</v>
      </c>
      <c r="F12" s="151"/>
      <c r="G12" s="151"/>
    </row>
    <row r="13" s="116" customFormat="1" ht="21.95" customHeight="1" spans="1:7">
      <c r="A13" s="82" t="s">
        <v>559</v>
      </c>
      <c r="B13" s="82"/>
      <c r="C13" s="153">
        <f>'[11]QE404贵阳市分区（市县）园区限上消费品零售总额'!D16/10000</f>
        <v>18.95964</v>
      </c>
      <c r="D13" s="153"/>
      <c r="E13" s="137">
        <f>'[11]QE404贵阳市分区（市县）园区限上消费品零售总额'!H16</f>
        <v>-10.2</v>
      </c>
      <c r="F13" s="137"/>
      <c r="G13" s="137"/>
    </row>
    <row r="14" s="116" customFormat="1" ht="43.5" customHeight="1" spans="1:7">
      <c r="A14" s="154" t="s">
        <v>564</v>
      </c>
      <c r="B14" s="154"/>
      <c r="C14" s="155" t="s">
        <v>79</v>
      </c>
      <c r="D14" s="155"/>
      <c r="E14" s="155"/>
      <c r="F14" s="155" t="s">
        <v>80</v>
      </c>
      <c r="G14" s="155"/>
    </row>
    <row r="15" s="140" customFormat="1" ht="21.95" customHeight="1" spans="1:7">
      <c r="A15" s="156" t="s">
        <v>550</v>
      </c>
      <c r="B15" s="130"/>
      <c r="C15" s="157">
        <f>[29]大个体!$B5+[29]产业活动单位!$B5+[29]总!$B6</f>
        <v>949</v>
      </c>
      <c r="D15" s="157">
        <v>950</v>
      </c>
      <c r="E15" s="158"/>
      <c r="F15" s="124">
        <f>[28]Sheet1!$B6+[28]Sheet2!$B5+[28]Sheet3!$B5</f>
        <v>954</v>
      </c>
      <c r="G15" s="124"/>
    </row>
    <row r="16" s="116" customFormat="1" ht="21.95" customHeight="1" spans="1:7">
      <c r="A16" s="159" t="s">
        <v>551</v>
      </c>
      <c r="B16" s="160"/>
      <c r="C16" s="160">
        <f>[29]大个体!$B6+[29]产业活动单位!$B6+[29]总!$B7</f>
        <v>915</v>
      </c>
      <c r="D16" s="160"/>
      <c r="E16" s="161"/>
      <c r="F16" s="127">
        <f>[28]Sheet1!$B7+[28]Sheet2!$B6+[28]Sheet3!$B6</f>
        <v>936</v>
      </c>
      <c r="G16" s="127"/>
    </row>
    <row r="17" s="140" customFormat="1" ht="21.95" customHeight="1" spans="1:7">
      <c r="A17" s="156" t="s">
        <v>552</v>
      </c>
      <c r="B17" s="162"/>
      <c r="C17" s="162">
        <f>[29]大个体!$B7+[29]产业活动单位!$B7+[29]总!$B8</f>
        <v>691</v>
      </c>
      <c r="D17" s="162"/>
      <c r="E17" s="158"/>
      <c r="F17" s="130">
        <f>[28]Sheet1!$B8+[28]Sheet2!$B7+[28]Sheet3!$B7</f>
        <v>705</v>
      </c>
      <c r="G17" s="130"/>
    </row>
    <row r="18" s="116" customFormat="1" ht="21.95" customHeight="1" spans="1:7">
      <c r="A18" s="159" t="s">
        <v>553</v>
      </c>
      <c r="B18" s="160"/>
      <c r="C18" s="160">
        <f>[29]大个体!$B8+[29]产业活动单位!$B8+[29]总!$B9</f>
        <v>294</v>
      </c>
      <c r="D18" s="160"/>
      <c r="E18" s="161"/>
      <c r="F18" s="127">
        <f>[28]Sheet1!$B9+[28]Sheet2!$B8+[28]Sheet3!$B8</f>
        <v>295</v>
      </c>
      <c r="G18" s="127"/>
    </row>
    <row r="19" s="140" customFormat="1" ht="21.95" customHeight="1" spans="1:7">
      <c r="A19" s="156" t="s">
        <v>554</v>
      </c>
      <c r="B19" s="162"/>
      <c r="C19" s="162">
        <f>[29]大个体!$B9+[29]产业活动单位!$B9+[29]总!$B10</f>
        <v>385</v>
      </c>
      <c r="D19" s="162"/>
      <c r="E19" s="158"/>
      <c r="F19" s="130">
        <f>[28]Sheet1!$B10+[28]Sheet2!$B9+[28]Sheet3!$B9</f>
        <v>388</v>
      </c>
      <c r="G19" s="130"/>
    </row>
    <row r="20" s="116" customFormat="1" ht="21.95" customHeight="1" spans="1:7">
      <c r="A20" s="163" t="s">
        <v>555</v>
      </c>
      <c r="B20" s="164"/>
      <c r="C20" s="164">
        <f>[29]大个体!$B10+[29]产业活动单位!$B10+[29]总!$B11</f>
        <v>617</v>
      </c>
      <c r="D20" s="164"/>
      <c r="E20" s="165"/>
      <c r="F20" s="127">
        <f>[28]Sheet1!$B11+[28]Sheet2!$B10+[28]Sheet3!$B10</f>
        <v>624</v>
      </c>
      <c r="G20" s="127"/>
    </row>
    <row r="21" s="140" customFormat="1" ht="21.95" customHeight="1" spans="1:7">
      <c r="A21" s="156" t="s">
        <v>556</v>
      </c>
      <c r="B21" s="162"/>
      <c r="C21" s="162">
        <f>[29]大个体!$B11+[29]产业活动单位!$B11+[29]总!$B12</f>
        <v>194</v>
      </c>
      <c r="D21" s="162"/>
      <c r="E21" s="158"/>
      <c r="F21" s="130">
        <f>[28]Sheet1!$B12+[28]Sheet2!$B11+[28]Sheet3!$B11</f>
        <v>198</v>
      </c>
      <c r="G21" s="130"/>
    </row>
    <row r="22" s="116" customFormat="1" ht="21.95" customHeight="1" spans="1:7">
      <c r="A22" s="163" t="s">
        <v>557</v>
      </c>
      <c r="B22" s="164"/>
      <c r="C22" s="164">
        <f>[29]大个体!$B12+[29]产业活动单位!$B12+[29]总!$B13</f>
        <v>164</v>
      </c>
      <c r="D22" s="164"/>
      <c r="E22" s="165"/>
      <c r="F22" s="127">
        <f>[28]Sheet1!$B13+[28]Sheet2!$B12+[28]Sheet3!$B12</f>
        <v>169</v>
      </c>
      <c r="G22" s="127"/>
    </row>
    <row r="23" s="140" customFormat="1" ht="21.95" customHeight="1" spans="1:7">
      <c r="A23" s="156" t="s">
        <v>558</v>
      </c>
      <c r="B23" s="162"/>
      <c r="C23" s="162">
        <f>[29]大个体!$B13+[29]产业活动单位!$B13+[29]总!$B14</f>
        <v>341</v>
      </c>
      <c r="D23" s="162"/>
      <c r="E23" s="158"/>
      <c r="F23" s="130">
        <f>[28]Sheet1!$B14+[28]Sheet2!$B13+[28]Sheet3!$B13</f>
        <v>343</v>
      </c>
      <c r="G23" s="130"/>
    </row>
    <row r="24" s="116" customFormat="1" ht="21.95" customHeight="1" spans="1:7">
      <c r="A24" s="163" t="s">
        <v>559</v>
      </c>
      <c r="B24" s="164"/>
      <c r="C24" s="164">
        <f>[29]大个体!$B14+[29]产业活动单位!$B14+[29]总!$B15</f>
        <v>369</v>
      </c>
      <c r="D24" s="164"/>
      <c r="E24" s="165"/>
      <c r="F24" s="127">
        <f>[28]Sheet1!$B15+[28]Sheet2!$B14+[28]Sheet3!$B14</f>
        <v>377</v>
      </c>
      <c r="G24" s="127"/>
    </row>
    <row r="25" s="140" customFormat="1" ht="21.95" customHeight="1" spans="1:7">
      <c r="A25" s="156" t="s">
        <v>565</v>
      </c>
      <c r="B25" s="162"/>
      <c r="C25" s="162">
        <f>[29]大个体!$B15+[29]产业活动单位!$B15+[29]总!$B16</f>
        <v>109</v>
      </c>
      <c r="D25" s="162"/>
      <c r="E25" s="158"/>
      <c r="F25" s="130">
        <f>[28]Sheet1!$B16+[28]Sheet2!$B15+[28]Sheet3!$B15</f>
        <v>109</v>
      </c>
      <c r="G25" s="130"/>
    </row>
    <row r="26" s="116" customFormat="1" ht="21.95" customHeight="1" spans="1:7">
      <c r="A26" s="166" t="s">
        <v>566</v>
      </c>
      <c r="B26" s="167"/>
      <c r="C26" s="167">
        <f>[29]大个体!$B16+[29]产业活动单位!$B16+[29]总!$B17</f>
        <v>109</v>
      </c>
      <c r="D26" s="167"/>
      <c r="E26" s="168"/>
      <c r="F26" s="169">
        <f>[28]Sheet1!$B17+[28]Sheet2!$B16+[28]Sheet3!$B16</f>
        <v>109</v>
      </c>
      <c r="G26" s="169"/>
    </row>
  </sheetData>
  <mergeCells count="60">
    <mergeCell ref="A1:G1"/>
    <mergeCell ref="A3:B3"/>
    <mergeCell ref="C3:D3"/>
    <mergeCell ref="E3:G3"/>
    <mergeCell ref="A4:B4"/>
    <mergeCell ref="C4:D4"/>
    <mergeCell ref="E4:G4"/>
    <mergeCell ref="A5:B5"/>
    <mergeCell ref="C5:D5"/>
    <mergeCell ref="E5:G5"/>
    <mergeCell ref="A6:B6"/>
    <mergeCell ref="C6:D6"/>
    <mergeCell ref="E6:G6"/>
    <mergeCell ref="A7:B7"/>
    <mergeCell ref="C7:D7"/>
    <mergeCell ref="E7:G7"/>
    <mergeCell ref="A8:B8"/>
    <mergeCell ref="C8:D8"/>
    <mergeCell ref="E8:G8"/>
    <mergeCell ref="A9:B9"/>
    <mergeCell ref="C9:D9"/>
    <mergeCell ref="E9:G9"/>
    <mergeCell ref="A10:B10"/>
    <mergeCell ref="C10:D10"/>
    <mergeCell ref="A11:B11"/>
    <mergeCell ref="C11:D11"/>
    <mergeCell ref="E11:G11"/>
    <mergeCell ref="A12:B12"/>
    <mergeCell ref="C12:D12"/>
    <mergeCell ref="E12:G12"/>
    <mergeCell ref="A13:B13"/>
    <mergeCell ref="C13:D13"/>
    <mergeCell ref="E13:G13"/>
    <mergeCell ref="A14:B14"/>
    <mergeCell ref="C14:D14"/>
    <mergeCell ref="F14:G14"/>
    <mergeCell ref="C15:D15"/>
    <mergeCell ref="F15:G15"/>
    <mergeCell ref="C16:D16"/>
    <mergeCell ref="F16:G16"/>
    <mergeCell ref="C17:D17"/>
    <mergeCell ref="F17:G17"/>
    <mergeCell ref="C18:D18"/>
    <mergeCell ref="F18:G18"/>
    <mergeCell ref="C19:D19"/>
    <mergeCell ref="F19:G19"/>
    <mergeCell ref="C20:D20"/>
    <mergeCell ref="F20:G20"/>
    <mergeCell ref="C21:D21"/>
    <mergeCell ref="F21:G21"/>
    <mergeCell ref="C22:D22"/>
    <mergeCell ref="F22:G22"/>
    <mergeCell ref="C23:D23"/>
    <mergeCell ref="F23:G23"/>
    <mergeCell ref="C24:D24"/>
    <mergeCell ref="F24:G24"/>
    <mergeCell ref="C25:D25"/>
    <mergeCell ref="F25:G25"/>
    <mergeCell ref="C26:D26"/>
    <mergeCell ref="F26:G26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>
    <tabColor rgb="FFFF0000"/>
    <pageSetUpPr fitToPage="1"/>
  </sheetPr>
  <dimension ref="A1:L25"/>
  <sheetViews>
    <sheetView view="pageBreakPreview" zoomScale="130" zoomScaleNormal="100" topLeftCell="A6" workbookViewId="0">
      <selection activeCell="D12" sqref="D12"/>
    </sheetView>
  </sheetViews>
  <sheetFormatPr defaultColWidth="9" defaultRowHeight="14.25"/>
  <cols>
    <col min="1" max="1" width="11.625" style="1" customWidth="1"/>
    <col min="2" max="2" width="10.25" style="1" customWidth="1"/>
    <col min="3" max="3" width="8.875" style="24" customWidth="1"/>
    <col min="4" max="4" width="10.375" style="1" customWidth="1"/>
    <col min="5" max="16384" width="9" style="1"/>
  </cols>
  <sheetData>
    <row r="1" customHeight="1" spans="1:4">
      <c r="A1" s="117" t="s">
        <v>567</v>
      </c>
      <c r="B1" s="117"/>
      <c r="C1" s="117"/>
      <c r="D1" s="117"/>
    </row>
    <row r="2" customHeight="1" spans="1:4">
      <c r="A2" s="118"/>
      <c r="B2" s="118"/>
      <c r="C2" s="119"/>
      <c r="D2" s="118"/>
    </row>
    <row r="3" s="116" customFormat="1" ht="21.95" customHeight="1" spans="1:4">
      <c r="A3" s="120" t="s">
        <v>568</v>
      </c>
      <c r="B3" s="120"/>
      <c r="C3" s="121" t="s">
        <v>194</v>
      </c>
      <c r="D3" s="122" t="s">
        <v>306</v>
      </c>
    </row>
    <row r="4" s="116" customFormat="1" ht="21.95" customHeight="1" spans="1:4">
      <c r="A4" s="123" t="s">
        <v>550</v>
      </c>
      <c r="B4" s="123"/>
      <c r="C4" s="124">
        <f>'[17]CZHJ-M033_202010'!C10</f>
        <v>179074</v>
      </c>
      <c r="D4" s="125">
        <f>'[17]CZHJ-M033_202010'!E10</f>
        <v>-26.7045408033792</v>
      </c>
    </row>
    <row r="5" s="116" customFormat="1" ht="21.95" customHeight="1" spans="1:4">
      <c r="A5" s="126" t="s">
        <v>551</v>
      </c>
      <c r="B5" s="126"/>
      <c r="C5" s="127">
        <f>'[17]CZHJ-M033_202010'!C11</f>
        <v>235308</v>
      </c>
      <c r="D5" s="128">
        <f>'[17]CZHJ-M033_202010'!E11</f>
        <v>-24.6582842652271</v>
      </c>
    </row>
    <row r="6" s="116" customFormat="1" ht="21.95" customHeight="1" spans="1:4">
      <c r="A6" s="129" t="s">
        <v>552</v>
      </c>
      <c r="B6" s="129"/>
      <c r="C6" s="130">
        <f>'[17]CZHJ-M033_202010'!C12</f>
        <v>99601</v>
      </c>
      <c r="D6" s="125">
        <f>'[17]CZHJ-M033_202010'!E12</f>
        <v>-13.4137754170615</v>
      </c>
    </row>
    <row r="7" s="116" customFormat="1" ht="21.95" customHeight="1" spans="1:4">
      <c r="A7" s="126" t="s">
        <v>553</v>
      </c>
      <c r="B7" s="126"/>
      <c r="C7" s="127">
        <f>'[17]CZHJ-M033_202010'!C13</f>
        <v>150379</v>
      </c>
      <c r="D7" s="128">
        <f>'[17]CZHJ-M033_202010'!E13</f>
        <v>-1.35912522712216</v>
      </c>
    </row>
    <row r="8" s="116" customFormat="1" ht="21.95" customHeight="1" spans="1:4">
      <c r="A8" s="129" t="s">
        <v>554</v>
      </c>
      <c r="B8" s="129"/>
      <c r="C8" s="130">
        <f>'[17]CZHJ-M033_202010'!C14</f>
        <v>99335</v>
      </c>
      <c r="D8" s="125">
        <f>'[17]CZHJ-M033_202010'!E14</f>
        <v>-8.05720103665309</v>
      </c>
    </row>
    <row r="9" s="116" customFormat="1" ht="21.95" customHeight="1" spans="1:4">
      <c r="A9" s="131" t="s">
        <v>555</v>
      </c>
      <c r="B9" s="131"/>
      <c r="C9" s="127">
        <f>'[17]CZHJ-M033_202010'!C15</f>
        <v>455739</v>
      </c>
      <c r="D9" s="128">
        <f>'[17]CZHJ-M033_202010'!E15</f>
        <v>-16.5924231332357</v>
      </c>
    </row>
    <row r="10" s="116" customFormat="1" ht="21.95" customHeight="1" spans="1:12">
      <c r="A10" s="129" t="s">
        <v>556</v>
      </c>
      <c r="B10" s="129"/>
      <c r="C10" s="130">
        <f>'[17]CZHJ-M033_202010'!C16</f>
        <v>103365</v>
      </c>
      <c r="D10" s="125">
        <f>'[17]CZHJ-M033_202010'!E16</f>
        <v>21.7907176774163</v>
      </c>
      <c r="L10" s="116" t="s">
        <v>2</v>
      </c>
    </row>
    <row r="11" s="116" customFormat="1" ht="21.95" customHeight="1" spans="1:4">
      <c r="A11" s="131" t="s">
        <v>557</v>
      </c>
      <c r="B11" s="131"/>
      <c r="C11" s="132">
        <f>'[17]CZHJ-M033_202010'!C17</f>
        <v>45868</v>
      </c>
      <c r="D11" s="128">
        <f>'[17]CZHJ-M033_202010'!E17</f>
        <v>-4.92299400949361</v>
      </c>
    </row>
    <row r="12" s="116" customFormat="1" ht="21.95" customHeight="1" spans="1:4">
      <c r="A12" s="129" t="s">
        <v>558</v>
      </c>
      <c r="B12" s="129"/>
      <c r="C12" s="130">
        <f>'[17]CZHJ-M033_202010'!C18</f>
        <v>55343</v>
      </c>
      <c r="D12" s="125">
        <f>'[17]CZHJ-M033_202010'!E18</f>
        <v>-30.5843691597577</v>
      </c>
    </row>
    <row r="13" s="116" customFormat="1" ht="21.95" customHeight="1" spans="1:4">
      <c r="A13" s="82" t="s">
        <v>559</v>
      </c>
      <c r="B13" s="82"/>
      <c r="C13" s="133">
        <f>'[17]CZHJ-M033_202010'!C19</f>
        <v>130446</v>
      </c>
      <c r="D13" s="134">
        <f>'[17]CZHJ-M033_202010'!E19</f>
        <v>-20.9882675033465</v>
      </c>
    </row>
    <row r="14" s="116" customFormat="1" ht="21.95" customHeight="1" spans="1:4">
      <c r="A14" s="122" t="s">
        <v>569</v>
      </c>
      <c r="B14" s="122"/>
      <c r="C14" s="121" t="s">
        <v>194</v>
      </c>
      <c r="D14" s="122" t="s">
        <v>222</v>
      </c>
    </row>
    <row r="15" s="116" customFormat="1" ht="21.95" customHeight="1" spans="1:4">
      <c r="A15" s="129" t="s">
        <v>550</v>
      </c>
      <c r="B15" s="129"/>
      <c r="C15" s="124">
        <f>'[18]CZHJ-M034_202010'!C8</f>
        <v>457694</v>
      </c>
      <c r="D15" s="135">
        <f>'[18]CZHJ-M034_202010'!E8</f>
        <v>0.888989796345729</v>
      </c>
    </row>
    <row r="16" s="116" customFormat="1" ht="21.95" customHeight="1" spans="1:4">
      <c r="A16" s="126" t="s">
        <v>551</v>
      </c>
      <c r="B16" s="126"/>
      <c r="C16" s="127">
        <f>'[18]CZHJ-M034_202010'!C9</f>
        <v>437539</v>
      </c>
      <c r="D16" s="136">
        <f>'[18]CZHJ-M034_202010'!E9</f>
        <v>0.482964201398128</v>
      </c>
    </row>
    <row r="17" s="116" customFormat="1" ht="21.95" customHeight="1" spans="1:4">
      <c r="A17" s="129" t="s">
        <v>552</v>
      </c>
      <c r="B17" s="129"/>
      <c r="C17" s="130">
        <f>'[18]CZHJ-M034_202010'!C10</f>
        <v>368796</v>
      </c>
      <c r="D17" s="135">
        <f>'[18]CZHJ-M034_202010'!E10</f>
        <v>43.698323761134</v>
      </c>
    </row>
    <row r="18" s="116" customFormat="1" ht="21.95" customHeight="1" spans="1:4">
      <c r="A18" s="126" t="s">
        <v>553</v>
      </c>
      <c r="B18" s="126"/>
      <c r="C18" s="127">
        <f>'[18]CZHJ-M034_202010'!C11</f>
        <v>238924</v>
      </c>
      <c r="D18" s="136">
        <f>'[18]CZHJ-M034_202010'!E11</f>
        <v>11.9517189352301</v>
      </c>
    </row>
    <row r="19" s="116" customFormat="1" ht="21.95" customHeight="1" spans="1:4">
      <c r="A19" s="129" t="s">
        <v>554</v>
      </c>
      <c r="B19" s="129"/>
      <c r="C19" s="130">
        <f>'[18]CZHJ-M034_202010'!C12</f>
        <v>225478</v>
      </c>
      <c r="D19" s="135">
        <f>'[18]CZHJ-M034_202010'!E12</f>
        <v>2.2149488648727</v>
      </c>
    </row>
    <row r="20" s="116" customFormat="1" ht="21.95" customHeight="1" spans="1:4">
      <c r="A20" s="131" t="s">
        <v>555</v>
      </c>
      <c r="B20" s="131"/>
      <c r="C20" s="127">
        <f>'[18]CZHJ-M034_202010'!C13</f>
        <v>608954</v>
      </c>
      <c r="D20" s="136">
        <f>'[18]CZHJ-M034_202010'!E13</f>
        <v>-2.05743181299116</v>
      </c>
    </row>
    <row r="21" s="116" customFormat="1" ht="21.95" customHeight="1" spans="1:4">
      <c r="A21" s="129" t="s">
        <v>556</v>
      </c>
      <c r="B21" s="129"/>
      <c r="C21" s="130">
        <f>'[18]CZHJ-M034_202010'!C14</f>
        <v>362030</v>
      </c>
      <c r="D21" s="135">
        <f>'[18]CZHJ-M034_202010'!E14</f>
        <v>33.2359295012163</v>
      </c>
    </row>
    <row r="22" s="116" customFormat="1" ht="21.95" customHeight="1" spans="1:4">
      <c r="A22" s="131" t="s">
        <v>557</v>
      </c>
      <c r="B22" s="131"/>
      <c r="C22" s="127">
        <f>'[18]CZHJ-M034_202010'!C15</f>
        <v>200771</v>
      </c>
      <c r="D22" s="136">
        <f>'[18]CZHJ-M034_202010'!E15</f>
        <v>23.158792280607</v>
      </c>
    </row>
    <row r="23" s="116" customFormat="1" ht="21.95" customHeight="1" spans="1:4">
      <c r="A23" s="129" t="s">
        <v>558</v>
      </c>
      <c r="B23" s="129"/>
      <c r="C23" s="130">
        <f>'[18]CZHJ-M034_202010'!C16</f>
        <v>174310</v>
      </c>
      <c r="D23" s="135">
        <f>'[18]CZHJ-M034_202010'!E16</f>
        <v>8.25632235305809</v>
      </c>
    </row>
    <row r="24" s="116" customFormat="1" ht="21.95" customHeight="1" spans="1:4">
      <c r="A24" s="82" t="s">
        <v>559</v>
      </c>
      <c r="B24" s="82"/>
      <c r="C24" s="133">
        <f>'[18]CZHJ-M034_202010'!C17</f>
        <v>318811</v>
      </c>
      <c r="D24" s="137">
        <f>'[18]CZHJ-M034_202010'!E17</f>
        <v>-9.36870144157923</v>
      </c>
    </row>
    <row r="25" s="116" customFormat="1" ht="21.95" customHeight="1" spans="1:4">
      <c r="A25" s="138" t="s">
        <v>570</v>
      </c>
      <c r="B25" s="138"/>
      <c r="C25" s="138"/>
      <c r="D25" s="138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D2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5">
    <tabColor rgb="FFFF0000"/>
    <pageSetUpPr fitToPage="1"/>
  </sheetPr>
  <dimension ref="A1:P41"/>
  <sheetViews>
    <sheetView view="pageBreakPreview" zoomScale="115" zoomScaleNormal="100" topLeftCell="B1" workbookViewId="0">
      <selection activeCell="M15" sqref="M15"/>
    </sheetView>
  </sheetViews>
  <sheetFormatPr defaultColWidth="9" defaultRowHeight="14.25"/>
  <cols>
    <col min="1" max="1" width="2.125" hidden="1" customWidth="1"/>
    <col min="2" max="2" width="20.375" customWidth="1"/>
    <col min="3" max="3" width="6.875" style="7" customWidth="1"/>
    <col min="4" max="4" width="6.875" customWidth="1"/>
    <col min="5" max="7" width="6.625" customWidth="1"/>
    <col min="8" max="8" width="7.75" customWidth="1"/>
    <col min="9" max="13" width="6.625" customWidth="1"/>
    <col min="14" max="14" width="7.5" style="7" customWidth="1"/>
    <col min="15" max="15" width="9" customWidth="1"/>
    <col min="16" max="16" width="7" hidden="1" customWidth="1"/>
    <col min="17" max="17" width="9" customWidth="1"/>
    <col min="21" max="21" width="15.875" customWidth="1"/>
  </cols>
  <sheetData>
    <row r="1" ht="27.6" customHeight="1" spans="2:14">
      <c r="B1" s="89" t="s">
        <v>571</v>
      </c>
      <c r="C1" s="89"/>
      <c r="D1" s="89"/>
      <c r="E1" s="89"/>
      <c r="F1" s="89"/>
      <c r="G1" s="46" t="s">
        <v>572</v>
      </c>
      <c r="H1" s="46"/>
      <c r="I1" s="46"/>
      <c r="J1" s="46"/>
      <c r="K1" s="46"/>
      <c r="L1" s="46"/>
      <c r="M1" s="46"/>
      <c r="N1" s="46"/>
    </row>
    <row r="2" ht="15.95" customHeight="1" spans="2:14">
      <c r="B2" s="47" t="s">
        <v>573</v>
      </c>
      <c r="C2" s="47"/>
      <c r="D2" s="47"/>
      <c r="E2" s="47"/>
      <c r="F2" s="47"/>
      <c r="G2" s="48"/>
      <c r="H2" s="48"/>
      <c r="I2" s="48"/>
      <c r="J2" s="48"/>
      <c r="K2" s="48"/>
      <c r="L2" s="48"/>
      <c r="M2" s="48"/>
      <c r="N2" s="48"/>
    </row>
    <row r="3" ht="20.1" customHeight="1" spans="2:14">
      <c r="B3" s="90" t="s">
        <v>574</v>
      </c>
      <c r="C3" s="91" t="s">
        <v>575</v>
      </c>
      <c r="D3" s="91" t="s">
        <v>576</v>
      </c>
      <c r="E3" s="91" t="s">
        <v>577</v>
      </c>
      <c r="F3" s="91" t="s">
        <v>578</v>
      </c>
      <c r="G3" s="92" t="s">
        <v>579</v>
      </c>
      <c r="H3" s="92" t="s">
        <v>580</v>
      </c>
      <c r="I3" s="92" t="s">
        <v>581</v>
      </c>
      <c r="J3" s="92" t="s">
        <v>582</v>
      </c>
      <c r="K3" s="92" t="s">
        <v>583</v>
      </c>
      <c r="L3" s="92" t="s">
        <v>584</v>
      </c>
      <c r="M3" s="92" t="s">
        <v>585</v>
      </c>
      <c r="N3" s="91" t="s">
        <v>586</v>
      </c>
    </row>
    <row r="4" s="36" customFormat="1" ht="21.95" customHeight="1" spans="2:14">
      <c r="B4" s="56" t="s">
        <v>587</v>
      </c>
      <c r="C4" s="57"/>
      <c r="D4" s="57">
        <v>16.5</v>
      </c>
      <c r="E4" s="57">
        <v>11.7</v>
      </c>
      <c r="F4" s="57">
        <v>4.4</v>
      </c>
      <c r="G4" s="53">
        <v>6.4</v>
      </c>
      <c r="H4" s="53">
        <v>3.9</v>
      </c>
      <c r="I4" s="53">
        <v>1.5</v>
      </c>
      <c r="J4" s="53">
        <v>7.9</v>
      </c>
      <c r="K4" s="53">
        <v>-23.3</v>
      </c>
      <c r="L4" s="53">
        <v>7.3</v>
      </c>
      <c r="M4" s="53">
        <f>'5.工业总产值 '!D5</f>
        <v>3.1</v>
      </c>
      <c r="N4" s="57"/>
    </row>
    <row r="5" s="38" customFormat="1" ht="21.95" customHeight="1" spans="2:14">
      <c r="B5" s="60" t="s">
        <v>588</v>
      </c>
      <c r="C5" s="59"/>
      <c r="D5" s="93">
        <v>13.5</v>
      </c>
      <c r="E5" s="59">
        <v>9.7</v>
      </c>
      <c r="F5" s="71">
        <v>14.3</v>
      </c>
      <c r="G5" s="71">
        <v>11.9</v>
      </c>
      <c r="H5" s="71">
        <v>-1.1</v>
      </c>
      <c r="I5" s="71">
        <v>6</v>
      </c>
      <c r="J5" s="71">
        <v>4.8</v>
      </c>
      <c r="K5" s="71">
        <v>-19.8</v>
      </c>
      <c r="L5" s="94">
        <v>10.9</v>
      </c>
      <c r="M5" s="67">
        <f>'6.工业增加值'!D5</f>
        <v>4.5</v>
      </c>
      <c r="N5" s="93"/>
    </row>
    <row r="6" s="38" customFormat="1" ht="21.95" customHeight="1" spans="2:16">
      <c r="B6" s="60" t="s">
        <v>589</v>
      </c>
      <c r="C6" s="59"/>
      <c r="D6" s="59">
        <v>90.4</v>
      </c>
      <c r="E6" s="59">
        <v>85.6</v>
      </c>
      <c r="F6" s="71">
        <v>92.9</v>
      </c>
      <c r="G6" s="71">
        <v>91.8</v>
      </c>
      <c r="H6" s="71">
        <v>92.22</v>
      </c>
      <c r="I6" s="71">
        <v>95.3</v>
      </c>
      <c r="J6" s="71">
        <v>96.9</v>
      </c>
      <c r="K6" s="71">
        <v>108.6</v>
      </c>
      <c r="L6" s="71">
        <v>94.2</v>
      </c>
      <c r="M6" s="67">
        <f>'9.规模以上工业产销率'!B4</f>
        <v>96.4</v>
      </c>
      <c r="N6" s="93"/>
      <c r="P6" s="106">
        <f>'10.工业销售及效益指标 '!$C$6</f>
        <v>96.4</v>
      </c>
    </row>
    <row r="7" s="37" customFormat="1" ht="21.95" customHeight="1" spans="2:16">
      <c r="B7" s="52" t="s">
        <v>590</v>
      </c>
      <c r="C7" s="59"/>
      <c r="D7" s="59">
        <v>101.2</v>
      </c>
      <c r="E7" s="59">
        <v>101</v>
      </c>
      <c r="F7" s="59">
        <v>101.4</v>
      </c>
      <c r="G7" s="59">
        <v>101.6</v>
      </c>
      <c r="H7" s="94">
        <v>102.43222391</v>
      </c>
      <c r="I7" s="71">
        <v>102.29666434</v>
      </c>
      <c r="J7" s="71">
        <v>102.4</v>
      </c>
      <c r="K7" s="94">
        <v>104.6</v>
      </c>
      <c r="L7" s="94">
        <v>102.5</v>
      </c>
      <c r="M7" s="107">
        <v>101.4</v>
      </c>
      <c r="N7" s="108"/>
      <c r="P7" s="87">
        <f>'25.价格指数1'!$D$4</f>
        <v>101.39520572</v>
      </c>
    </row>
    <row r="8" s="37" customFormat="1" ht="21.95" customHeight="1" spans="2:16">
      <c r="B8" s="52" t="s">
        <v>591</v>
      </c>
      <c r="C8" s="95">
        <v>125.2202</v>
      </c>
      <c r="D8" s="95">
        <v>68.3156</v>
      </c>
      <c r="E8" s="96">
        <v>73.95</v>
      </c>
      <c r="F8" s="95">
        <v>66.97</v>
      </c>
      <c r="G8" s="95">
        <v>55.74</v>
      </c>
      <c r="H8" s="95">
        <v>36.68</v>
      </c>
      <c r="I8" s="96">
        <v>69.02</v>
      </c>
      <c r="J8" s="95">
        <v>67.18</v>
      </c>
      <c r="K8" s="95">
        <v>30.54</v>
      </c>
      <c r="L8" s="95">
        <v>96.6592</v>
      </c>
      <c r="M8" s="109">
        <f>'22.财政1'!C4</f>
        <v>64.925</v>
      </c>
      <c r="N8" s="95"/>
      <c r="P8" s="86">
        <f>'22.财政1'!$C$4</f>
        <v>64.925</v>
      </c>
    </row>
    <row r="9" s="40" customFormat="1" ht="21.95" customHeight="1" spans="2:16">
      <c r="B9" s="97" t="s">
        <v>592</v>
      </c>
      <c r="C9" s="71">
        <v>4.37</v>
      </c>
      <c r="D9" s="71">
        <v>6.4</v>
      </c>
      <c r="E9" s="71">
        <v>34.6</v>
      </c>
      <c r="F9" s="71">
        <v>-30.3</v>
      </c>
      <c r="G9" s="71">
        <v>-60.9</v>
      </c>
      <c r="H9" s="71">
        <v>-52.8655872526343</v>
      </c>
      <c r="I9" s="71">
        <v>-17.5</v>
      </c>
      <c r="J9" s="71">
        <v>15.6</v>
      </c>
      <c r="K9" s="71">
        <v>-62.5</v>
      </c>
      <c r="L9" s="71">
        <v>6.92010902268946</v>
      </c>
      <c r="M9" s="67">
        <v>61.3043478260869</v>
      </c>
      <c r="N9" s="110"/>
      <c r="P9" s="111"/>
    </row>
    <row r="10" s="40" customFormat="1" ht="21.95" customHeight="1" spans="2:16">
      <c r="B10" s="97" t="s">
        <v>593</v>
      </c>
      <c r="C10" s="68">
        <v>58.8203</v>
      </c>
      <c r="D10" s="68">
        <v>30.6302</v>
      </c>
      <c r="E10" s="68">
        <v>33.22</v>
      </c>
      <c r="F10" s="68">
        <v>43.14</v>
      </c>
      <c r="G10" s="68">
        <v>8.82</v>
      </c>
      <c r="H10" s="68">
        <v>14.84</v>
      </c>
      <c r="I10" s="68">
        <v>29.5882</v>
      </c>
      <c r="J10" s="68">
        <v>24.2</v>
      </c>
      <c r="K10" s="68">
        <v>22.2111</v>
      </c>
      <c r="L10" s="68">
        <v>38.7967</v>
      </c>
      <c r="M10" s="63">
        <f>'22.财政1'!C5</f>
        <v>35.4757</v>
      </c>
      <c r="N10" s="112"/>
      <c r="P10" s="86"/>
    </row>
    <row r="11" s="40" customFormat="1" ht="21.95" customHeight="1" spans="2:16">
      <c r="B11" s="97" t="s">
        <v>594</v>
      </c>
      <c r="C11" s="71">
        <v>3.60666306164759</v>
      </c>
      <c r="D11" s="68">
        <v>0.0383118644067796</v>
      </c>
      <c r="E11" s="71">
        <v>32</v>
      </c>
      <c r="F11" s="71">
        <v>-0.6</v>
      </c>
      <c r="G11" s="71">
        <v>-71</v>
      </c>
      <c r="H11" s="71">
        <v>-63.7783744203075</v>
      </c>
      <c r="I11" s="71">
        <v>-19.3</v>
      </c>
      <c r="J11" s="71">
        <v>-13.8</v>
      </c>
      <c r="K11" s="71">
        <v>-7.2</v>
      </c>
      <c r="L11" s="71">
        <v>-18.262509217318</v>
      </c>
      <c r="M11" s="67">
        <v>56.0743510778707</v>
      </c>
      <c r="N11" s="110"/>
      <c r="P11" s="111"/>
    </row>
    <row r="12" s="40" customFormat="1" ht="21.95" customHeight="1" spans="2:16">
      <c r="B12" s="97" t="s">
        <v>595</v>
      </c>
      <c r="C12" s="68">
        <v>78.4895</v>
      </c>
      <c r="D12" s="68">
        <v>25.403</v>
      </c>
      <c r="E12" s="68">
        <v>80.16</v>
      </c>
      <c r="F12" s="71">
        <v>43.29</v>
      </c>
      <c r="G12" s="68">
        <v>54.2</v>
      </c>
      <c r="H12" s="68">
        <v>65.37</v>
      </c>
      <c r="I12" s="68">
        <v>39.1337</v>
      </c>
      <c r="J12" s="68">
        <v>37.97</v>
      </c>
      <c r="K12" s="68">
        <v>48.6277</v>
      </c>
      <c r="L12" s="68">
        <v>40.8721</v>
      </c>
      <c r="M12" s="63">
        <f>'23.财政'!C4</f>
        <v>68.6388</v>
      </c>
      <c r="N12" s="112"/>
      <c r="P12" s="113"/>
    </row>
    <row r="13" s="40" customFormat="1" ht="21.95" customHeight="1" spans="2:16">
      <c r="B13" s="97" t="s">
        <v>594</v>
      </c>
      <c r="C13" s="71">
        <v>94.4903547136149</v>
      </c>
      <c r="D13" s="71">
        <v>-61.0204081632653</v>
      </c>
      <c r="E13" s="71">
        <v>71.6</v>
      </c>
      <c r="F13" s="71">
        <v>5.5</v>
      </c>
      <c r="G13" s="71">
        <v>45.7</v>
      </c>
      <c r="H13" s="71">
        <v>59.3612871769868</v>
      </c>
      <c r="I13" s="71">
        <v>-21</v>
      </c>
      <c r="J13" s="71">
        <v>13.5</v>
      </c>
      <c r="K13" s="71">
        <v>-37.6</v>
      </c>
      <c r="L13" s="71">
        <v>45.8472946306546</v>
      </c>
      <c r="M13" s="67">
        <v>-13.049404611097</v>
      </c>
      <c r="N13" s="110"/>
      <c r="P13" s="111" t="e">
        <f>#REF!</f>
        <v>#REF!</v>
      </c>
    </row>
    <row r="14" s="37" customFormat="1" ht="21.95" customHeight="1" spans="2:16">
      <c r="B14" s="52" t="s">
        <v>596</v>
      </c>
      <c r="C14" s="65"/>
      <c r="D14" s="65">
        <v>14059.37</v>
      </c>
      <c r="E14" s="65">
        <v>14117.86</v>
      </c>
      <c r="F14" s="68">
        <v>13868.402920618</v>
      </c>
      <c r="G14" s="68">
        <v>14028.36</v>
      </c>
      <c r="H14" s="68">
        <v>13872.29</v>
      </c>
      <c r="I14" s="68">
        <v>14262.202113966</v>
      </c>
      <c r="J14" s="68">
        <v>14395.1122862337</v>
      </c>
      <c r="K14" s="68">
        <v>14216.67</v>
      </c>
      <c r="L14" s="68">
        <v>14585.9468728295</v>
      </c>
      <c r="M14" s="63">
        <f>'19.金融1'!C10</f>
        <v>14517.1333931826</v>
      </c>
      <c r="N14" s="68"/>
      <c r="P14" s="36">
        <f>'19.金融1'!$C$10</f>
        <v>14517.1333931826</v>
      </c>
    </row>
    <row r="15" s="37" customFormat="1" ht="21.95" customHeight="1" spans="2:16">
      <c r="B15" s="52" t="s">
        <v>592</v>
      </c>
      <c r="C15" s="65"/>
      <c r="D15" s="59">
        <v>10.5</v>
      </c>
      <c r="E15" s="59">
        <v>8.7</v>
      </c>
      <c r="F15" s="71">
        <v>6.4</v>
      </c>
      <c r="G15" s="71">
        <v>6.6</v>
      </c>
      <c r="H15" s="71">
        <v>3.5</v>
      </c>
      <c r="I15" s="71">
        <v>8.9</v>
      </c>
      <c r="J15" s="71">
        <v>7.4</v>
      </c>
      <c r="K15" s="71">
        <v>5.2</v>
      </c>
      <c r="L15" s="71">
        <v>5.92118939631362</v>
      </c>
      <c r="M15" s="67">
        <f>'19.金融1'!E10</f>
        <v>5.48275379590925</v>
      </c>
      <c r="N15" s="71"/>
      <c r="P15" s="36"/>
    </row>
    <row r="16" s="37" customFormat="1" ht="21.95" customHeight="1" spans="2:16">
      <c r="B16" s="52" t="s">
        <v>597</v>
      </c>
      <c r="C16" s="65"/>
      <c r="D16" s="65">
        <v>17636.66</v>
      </c>
      <c r="E16" s="65">
        <v>17879.97</v>
      </c>
      <c r="F16" s="98">
        <v>17905.5797453755</v>
      </c>
      <c r="G16" s="98">
        <v>18093.58</v>
      </c>
      <c r="H16" s="98">
        <v>18367.08</v>
      </c>
      <c r="I16" s="98">
        <v>18495.0609323088</v>
      </c>
      <c r="J16" s="68">
        <v>18649.2638223204</v>
      </c>
      <c r="K16" s="68">
        <v>18855.63</v>
      </c>
      <c r="L16" s="68">
        <v>18908.6471908608</v>
      </c>
      <c r="M16" s="63">
        <f>'20.金融'!C4</f>
        <v>19098.0823390683</v>
      </c>
      <c r="N16" s="68"/>
      <c r="P16" s="36" t="e">
        <f>'19.金融1'!#REF!</f>
        <v>#REF!</v>
      </c>
    </row>
    <row r="17" s="38" customFormat="1" ht="21.95" customHeight="1" spans="2:16">
      <c r="B17" s="60" t="s">
        <v>592</v>
      </c>
      <c r="C17" s="59"/>
      <c r="D17" s="59">
        <v>8.8</v>
      </c>
      <c r="E17" s="59">
        <v>9.2</v>
      </c>
      <c r="F17" s="99">
        <v>8.5</v>
      </c>
      <c r="G17" s="99">
        <v>9.5</v>
      </c>
      <c r="H17" s="99">
        <v>9.6</v>
      </c>
      <c r="I17" s="71">
        <v>10</v>
      </c>
      <c r="J17" s="71">
        <v>10.2</v>
      </c>
      <c r="K17" s="71">
        <v>11.2</v>
      </c>
      <c r="L17" s="71">
        <v>11.2124560237377</v>
      </c>
      <c r="M17" s="67">
        <f>'20.金融'!E4</f>
        <v>11.4118325086402</v>
      </c>
      <c r="N17" s="71"/>
      <c r="P17" s="114">
        <v>15319.4287612679</v>
      </c>
    </row>
    <row r="18" s="37" customFormat="1" ht="21.95" customHeight="1" spans="2:16">
      <c r="B18" s="100" t="s">
        <v>598</v>
      </c>
      <c r="C18" s="96"/>
      <c r="D18" s="59">
        <f>D15*D14/(D14+D16)+D17*D16/(D14+D16)</f>
        <v>9.55406696043637</v>
      </c>
      <c r="E18" s="59">
        <v>8.9793934776202</v>
      </c>
      <c r="F18" s="99">
        <v>7.6</v>
      </c>
      <c r="G18" s="99">
        <v>8.2</v>
      </c>
      <c r="H18" s="99">
        <v>7</v>
      </c>
      <c r="I18" s="99">
        <v>9.6</v>
      </c>
      <c r="J18" s="71">
        <v>9</v>
      </c>
      <c r="K18" s="71">
        <v>8.6</v>
      </c>
      <c r="L18" s="71">
        <v>8.84466242153195</v>
      </c>
      <c r="M18" s="67">
        <v>8.8</v>
      </c>
      <c r="N18" s="99"/>
      <c r="P18" s="36"/>
    </row>
    <row r="19" s="88" customFormat="1" ht="21.95" customHeight="1" spans="2:16">
      <c r="B19" s="76" t="s">
        <v>50</v>
      </c>
      <c r="C19" s="65"/>
      <c r="D19" s="65">
        <v>48.26</v>
      </c>
      <c r="E19" s="65">
        <v>40.58</v>
      </c>
      <c r="F19" s="98">
        <v>38.54</v>
      </c>
      <c r="G19" s="98">
        <v>37.78</v>
      </c>
      <c r="H19" s="98">
        <v>78.96</v>
      </c>
      <c r="I19" s="68">
        <v>63.84</v>
      </c>
      <c r="J19" s="68">
        <v>59.09</v>
      </c>
      <c r="K19" s="68">
        <v>45.06</v>
      </c>
      <c r="L19" s="68">
        <v>49.88577455</v>
      </c>
      <c r="M19" s="63">
        <f>'17.外贸'!C4</f>
        <v>516.03703814</v>
      </c>
      <c r="N19" s="98"/>
      <c r="P19" s="115"/>
    </row>
    <row r="20" s="37" customFormat="1" ht="21.95" customHeight="1" spans="2:16">
      <c r="B20" s="101" t="s">
        <v>599</v>
      </c>
      <c r="C20" s="102"/>
      <c r="D20" s="102">
        <v>1</v>
      </c>
      <c r="E20" s="80">
        <v>0.92</v>
      </c>
      <c r="F20" s="79">
        <v>0.01</v>
      </c>
      <c r="G20" s="79">
        <v>0.2</v>
      </c>
      <c r="H20" s="79">
        <v>0.05</v>
      </c>
      <c r="I20" s="102">
        <v>0.08</v>
      </c>
      <c r="J20" s="102">
        <v>0.03</v>
      </c>
      <c r="K20" s="102"/>
      <c r="L20" s="79">
        <v>0.014895</v>
      </c>
      <c r="M20" s="78">
        <f>'17.外贸'!C12</f>
        <v>0.032499</v>
      </c>
      <c r="N20" s="79"/>
      <c r="P20" s="37" t="e">
        <f>'24.人民生活、就业、社会保险'!#REF!</f>
        <v>#REF!</v>
      </c>
    </row>
    <row r="21" ht="27" customHeight="1" spans="2:13"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</row>
    <row r="22" spans="2:6">
      <c r="B22" s="104"/>
      <c r="C22" s="105"/>
      <c r="D22" s="104"/>
      <c r="E22" s="104"/>
      <c r="F22" s="104"/>
    </row>
    <row r="41" spans="1:1">
      <c r="A41" t="s">
        <v>600</v>
      </c>
    </row>
  </sheetData>
  <mergeCells count="5">
    <mergeCell ref="B1:F1"/>
    <mergeCell ref="G1:N1"/>
    <mergeCell ref="B2:F2"/>
    <mergeCell ref="G2:N2"/>
    <mergeCell ref="B21:M2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>
    <tabColor rgb="FFFF0000"/>
    <pageSetUpPr fitToPage="1"/>
  </sheetPr>
  <dimension ref="A1:XFD43"/>
  <sheetViews>
    <sheetView view="pageBreakPreview" zoomScale="130" zoomScaleNormal="100" topLeftCell="B11" workbookViewId="0">
      <selection activeCell="H11" sqref="H11"/>
    </sheetView>
  </sheetViews>
  <sheetFormatPr defaultColWidth="9" defaultRowHeight="14.25"/>
  <cols>
    <col min="1" max="1" width="2.125" hidden="1" customWidth="1"/>
    <col min="2" max="2" width="20.625" customWidth="1"/>
    <col min="3" max="3" width="6.875" style="43" customWidth="1"/>
    <col min="4" max="4" width="6.875" style="44" customWidth="1"/>
    <col min="5" max="13" width="6.875" customWidth="1"/>
    <col min="15" max="15" width="7.5" hidden="1" customWidth="1"/>
  </cols>
  <sheetData>
    <row r="1" ht="17.25" customHeight="1" spans="2:13">
      <c r="B1" s="45" t="s">
        <v>601</v>
      </c>
      <c r="C1" s="45"/>
      <c r="D1" s="45"/>
      <c r="E1" s="45"/>
      <c r="F1" s="45"/>
      <c r="G1" s="46" t="s">
        <v>602</v>
      </c>
      <c r="H1" s="46"/>
      <c r="I1" s="46"/>
      <c r="J1" s="46"/>
      <c r="K1" s="46"/>
      <c r="L1" s="46"/>
      <c r="M1" s="46"/>
    </row>
    <row r="2" ht="10.5" customHeight="1" spans="2:13">
      <c r="B2" s="47" t="s">
        <v>603</v>
      </c>
      <c r="C2" s="47"/>
      <c r="D2" s="47"/>
      <c r="E2" s="47"/>
      <c r="F2" s="47"/>
      <c r="G2" s="47"/>
      <c r="H2" s="48"/>
      <c r="I2" s="48"/>
      <c r="J2" s="48"/>
      <c r="K2" s="48"/>
      <c r="L2" s="48"/>
      <c r="M2" s="48"/>
    </row>
    <row r="3" s="36" customFormat="1" ht="21.95" customHeight="1" spans="2:13">
      <c r="B3" s="49" t="s">
        <v>574</v>
      </c>
      <c r="C3" s="50" t="s">
        <v>604</v>
      </c>
      <c r="D3" s="50" t="s">
        <v>605</v>
      </c>
      <c r="E3" s="51" t="s">
        <v>606</v>
      </c>
      <c r="F3" s="51" t="s">
        <v>607</v>
      </c>
      <c r="G3" s="51" t="s">
        <v>608</v>
      </c>
      <c r="H3" s="51" t="s">
        <v>609</v>
      </c>
      <c r="I3" s="51" t="s">
        <v>610</v>
      </c>
      <c r="J3" s="51" t="s">
        <v>611</v>
      </c>
      <c r="K3" s="51" t="s">
        <v>612</v>
      </c>
      <c r="L3" s="51" t="s">
        <v>613</v>
      </c>
      <c r="M3" s="51" t="s">
        <v>614</v>
      </c>
    </row>
    <row r="4" s="36" customFormat="1" ht="15" customHeight="1" spans="2:13">
      <c r="B4" s="52" t="s">
        <v>615</v>
      </c>
      <c r="C4" s="53"/>
      <c r="D4" s="53">
        <v>59.99</v>
      </c>
      <c r="E4" s="54"/>
      <c r="F4" s="54"/>
      <c r="G4" s="53">
        <v>135.91</v>
      </c>
      <c r="H4" s="54"/>
      <c r="I4" s="54"/>
      <c r="J4" s="53">
        <v>258.07</v>
      </c>
      <c r="K4" s="54"/>
      <c r="L4" s="54"/>
      <c r="M4" s="54"/>
    </row>
    <row r="5" s="36" customFormat="1" ht="15" customHeight="1" spans="2:13">
      <c r="B5" s="55" t="s">
        <v>616</v>
      </c>
      <c r="C5" s="53"/>
      <c r="D5" s="53">
        <v>7.3</v>
      </c>
      <c r="E5" s="54"/>
      <c r="F5" s="54"/>
      <c r="G5" s="53">
        <v>6.5</v>
      </c>
      <c r="H5" s="54"/>
      <c r="I5" s="54"/>
      <c r="J5" s="53">
        <v>4.2</v>
      </c>
      <c r="K5" s="54"/>
      <c r="L5" s="54"/>
      <c r="M5" s="54"/>
    </row>
    <row r="6" s="36" customFormat="1" ht="15" customHeight="1" spans="2:14">
      <c r="B6" s="56" t="s">
        <v>587</v>
      </c>
      <c r="C6" s="57">
        <v>7.9</v>
      </c>
      <c r="D6" s="53">
        <v>10.1</v>
      </c>
      <c r="E6" s="57">
        <v>7.3</v>
      </c>
      <c r="F6" s="57">
        <v>7.2</v>
      </c>
      <c r="G6" s="53">
        <v>7.7</v>
      </c>
      <c r="H6" s="53">
        <v>9.1</v>
      </c>
      <c r="I6" s="53">
        <v>9.1</v>
      </c>
      <c r="J6" s="53">
        <v>5.4</v>
      </c>
      <c r="K6" s="53">
        <v>5.1</v>
      </c>
      <c r="L6" s="53">
        <f>'5.工业总产值 '!F5</f>
        <v>4.9</v>
      </c>
      <c r="M6" s="53"/>
      <c r="N6" s="57"/>
    </row>
    <row r="7" s="37" customFormat="1" ht="15" customHeight="1" spans="2:15">
      <c r="B7" s="52" t="s">
        <v>588</v>
      </c>
      <c r="C7" s="58">
        <v>7.99999999999999</v>
      </c>
      <c r="D7" s="58">
        <v>9.5</v>
      </c>
      <c r="E7" s="59">
        <v>10.6</v>
      </c>
      <c r="F7" s="59">
        <v>10.8</v>
      </c>
      <c r="G7" s="58">
        <v>10</v>
      </c>
      <c r="H7" s="59">
        <v>9.5</v>
      </c>
      <c r="I7" s="59">
        <v>8.8</v>
      </c>
      <c r="J7" s="58">
        <v>5.5</v>
      </c>
      <c r="K7" s="59">
        <v>5.7</v>
      </c>
      <c r="L7" s="59">
        <f>'6.工业增加值'!F5</f>
        <v>5.7</v>
      </c>
      <c r="M7" s="59"/>
      <c r="O7" s="37">
        <v>0</v>
      </c>
    </row>
    <row r="8" s="38" customFormat="1" ht="15" customHeight="1" spans="2:15">
      <c r="B8" s="60" t="s">
        <v>589</v>
      </c>
      <c r="C8" s="58">
        <v>93.4</v>
      </c>
      <c r="D8" s="58">
        <v>90.4</v>
      </c>
      <c r="E8" s="59">
        <v>91.1</v>
      </c>
      <c r="F8" s="59">
        <v>91.2</v>
      </c>
      <c r="G8" s="58">
        <v>91.66</v>
      </c>
      <c r="H8" s="59">
        <v>92.6</v>
      </c>
      <c r="I8" s="59">
        <v>93.4</v>
      </c>
      <c r="J8" s="58">
        <v>94.8</v>
      </c>
      <c r="K8" s="59">
        <v>94.9</v>
      </c>
      <c r="L8" s="59">
        <f>'9.规模以上工业产销率'!D4</f>
        <v>95.1</v>
      </c>
      <c r="M8" s="59"/>
      <c r="O8" s="38">
        <v>0</v>
      </c>
    </row>
    <row r="9" s="37" customFormat="1" ht="15" customHeight="1" spans="2:15">
      <c r="B9" s="52" t="s">
        <v>617</v>
      </c>
      <c r="C9" s="58">
        <v>15.7</v>
      </c>
      <c r="D9" s="58">
        <v>1.9</v>
      </c>
      <c r="E9" s="59">
        <v>4.5</v>
      </c>
      <c r="F9" s="59">
        <v>10</v>
      </c>
      <c r="G9" s="58">
        <v>11</v>
      </c>
      <c r="H9" s="59">
        <v>19.5</v>
      </c>
      <c r="I9" s="59">
        <v>11.3</v>
      </c>
      <c r="J9" s="58">
        <v>3.4</v>
      </c>
      <c r="K9" s="59">
        <v>-1.3</v>
      </c>
      <c r="L9" s="59">
        <f>'13.投资1'!C4</f>
        <v>-2.13831984100174</v>
      </c>
      <c r="M9" s="59"/>
      <c r="O9" s="84">
        <v>0</v>
      </c>
    </row>
    <row r="10" s="37" customFormat="1" ht="15" customHeight="1" spans="2:13">
      <c r="B10" s="52" t="s">
        <v>618</v>
      </c>
      <c r="C10" s="58">
        <v>21.5462790785633</v>
      </c>
      <c r="D10" s="58">
        <v>10.5</v>
      </c>
      <c r="E10" s="59">
        <v>7.2</v>
      </c>
      <c r="F10" s="59">
        <v>14.9</v>
      </c>
      <c r="G10" s="58">
        <v>18.3579371171875</v>
      </c>
      <c r="H10" s="59">
        <v>29.3</v>
      </c>
      <c r="I10" s="59">
        <v>31.3</v>
      </c>
      <c r="J10" s="58">
        <v>24.1</v>
      </c>
      <c r="K10" s="59">
        <v>14.3</v>
      </c>
      <c r="L10" s="59">
        <f>'13.投资1'!C5</f>
        <v>7.36571737821621</v>
      </c>
      <c r="M10" s="59"/>
    </row>
    <row r="11" s="37" customFormat="1" ht="15" customHeight="1" spans="2:13">
      <c r="B11" s="52" t="s">
        <v>619</v>
      </c>
      <c r="C11" s="58">
        <v>4.92801831132534</v>
      </c>
      <c r="D11" s="58">
        <v>-3.5</v>
      </c>
      <c r="E11" s="59">
        <v>1.9</v>
      </c>
      <c r="F11" s="59">
        <v>11.3</v>
      </c>
      <c r="G11" s="58">
        <v>10.8</v>
      </c>
      <c r="H11" s="59">
        <v>9.4</v>
      </c>
      <c r="I11" s="59">
        <v>-13.1</v>
      </c>
      <c r="J11" s="58">
        <v>-21.4</v>
      </c>
      <c r="K11" s="59">
        <v>-23.5500217313895</v>
      </c>
      <c r="L11" s="59">
        <f>'13.投资1'!C7</f>
        <v>-22.6072135486398</v>
      </c>
      <c r="M11" s="59"/>
    </row>
    <row r="12" s="37" customFormat="1" ht="15" customHeight="1" spans="2:13">
      <c r="B12" s="52" t="s">
        <v>620</v>
      </c>
      <c r="C12" s="58">
        <v>42.3220290172506</v>
      </c>
      <c r="D12" s="58">
        <v>16.3</v>
      </c>
      <c r="E12" s="59">
        <v>33.9</v>
      </c>
      <c r="F12" s="59">
        <v>32.1</v>
      </c>
      <c r="G12" s="58">
        <v>34.1</v>
      </c>
      <c r="H12" s="59">
        <v>54.6</v>
      </c>
      <c r="I12" s="59">
        <v>62.3</v>
      </c>
      <c r="J12" s="58">
        <v>62.7</v>
      </c>
      <c r="K12" s="59">
        <v>61.7694710571957</v>
      </c>
      <c r="L12" s="59">
        <f>'13.投资1'!C13</f>
        <v>59.0001876041627</v>
      </c>
      <c r="M12" s="59"/>
    </row>
    <row r="13" s="37" customFormat="1" ht="15" customHeight="1" spans="2:13">
      <c r="B13" s="52" t="s">
        <v>621</v>
      </c>
      <c r="C13" s="58">
        <v>-8.89726176227309</v>
      </c>
      <c r="D13" s="58">
        <v>-20.8</v>
      </c>
      <c r="E13" s="59">
        <v>-10</v>
      </c>
      <c r="F13" s="59">
        <v>-4.9</v>
      </c>
      <c r="G13" s="58">
        <v>-3.8</v>
      </c>
      <c r="H13" s="59">
        <v>5.2</v>
      </c>
      <c r="I13" s="59">
        <v>-10.2</v>
      </c>
      <c r="J13" s="58">
        <v>-20.1</v>
      </c>
      <c r="K13" s="59">
        <v>-21.1519637509419</v>
      </c>
      <c r="L13" s="59">
        <f>'13.投资1'!C9</f>
        <v>-20.7061286759014</v>
      </c>
      <c r="M13" s="59"/>
    </row>
    <row r="14" s="37" customFormat="1" ht="15" customHeight="1" spans="2:13">
      <c r="B14" s="52" t="s">
        <v>622</v>
      </c>
      <c r="C14" s="58"/>
      <c r="D14" s="58">
        <v>575.36</v>
      </c>
      <c r="E14" s="59"/>
      <c r="F14" s="59"/>
      <c r="G14" s="58">
        <v>1382.17</v>
      </c>
      <c r="H14" s="59"/>
      <c r="I14" s="59"/>
      <c r="J14" s="58">
        <v>1995.57</v>
      </c>
      <c r="K14" s="59"/>
      <c r="L14" s="59"/>
      <c r="M14" s="59"/>
    </row>
    <row r="15" s="37" customFormat="1" ht="15" customHeight="1" spans="2:13">
      <c r="B15" s="55" t="s">
        <v>616</v>
      </c>
      <c r="C15" s="58"/>
      <c r="D15" s="58">
        <v>11.2</v>
      </c>
      <c r="E15" s="59"/>
      <c r="F15" s="59"/>
      <c r="G15" s="58">
        <v>13.2</v>
      </c>
      <c r="H15" s="59"/>
      <c r="I15" s="59"/>
      <c r="J15" s="58">
        <v>4.9</v>
      </c>
      <c r="K15" s="59"/>
      <c r="L15" s="59"/>
      <c r="M15" s="59"/>
    </row>
    <row r="16" s="39" customFormat="1" ht="15" customHeight="1" spans="1:15">
      <c r="A16" s="61"/>
      <c r="B16" s="62" t="s">
        <v>623</v>
      </c>
      <c r="C16" s="63"/>
      <c r="D16" s="64">
        <v>630.33</v>
      </c>
      <c r="E16" s="65"/>
      <c r="F16" s="65"/>
      <c r="G16" s="64">
        <v>1118.98769</v>
      </c>
      <c r="H16" s="65"/>
      <c r="I16" s="65"/>
      <c r="J16" s="64">
        <v>1620.52</v>
      </c>
      <c r="K16" s="65"/>
      <c r="L16" s="65"/>
      <c r="M16" s="65"/>
      <c r="O16" s="85">
        <v>0</v>
      </c>
    </row>
    <row r="17" s="37" customFormat="1" ht="15" customHeight="1" spans="2:15">
      <c r="B17" s="55" t="s">
        <v>616</v>
      </c>
      <c r="C17" s="66"/>
      <c r="D17" s="67">
        <v>5.8</v>
      </c>
      <c r="E17" s="68"/>
      <c r="F17" s="59"/>
      <c r="G17" s="58">
        <v>-0.2</v>
      </c>
      <c r="H17" s="59"/>
      <c r="I17" s="59"/>
      <c r="J17" s="58">
        <v>-3.8</v>
      </c>
      <c r="K17" s="59"/>
      <c r="L17" s="59"/>
      <c r="M17" s="59"/>
      <c r="O17" s="84">
        <v>0</v>
      </c>
    </row>
    <row r="18" s="39" customFormat="1" ht="15" customHeight="1" spans="1:15">
      <c r="A18" s="61"/>
      <c r="B18" s="62" t="s">
        <v>624</v>
      </c>
      <c r="C18" s="63">
        <v>199.84</v>
      </c>
      <c r="D18" s="64">
        <v>291.68</v>
      </c>
      <c r="E18" s="65">
        <v>352.49047</v>
      </c>
      <c r="F18" s="65">
        <v>425.83</v>
      </c>
      <c r="G18" s="64">
        <v>513.88444</v>
      </c>
      <c r="H18" s="65">
        <v>599.47</v>
      </c>
      <c r="I18" s="65">
        <v>686.45</v>
      </c>
      <c r="J18" s="64">
        <v>727.95</v>
      </c>
      <c r="K18" s="65">
        <v>822.14</v>
      </c>
      <c r="L18" s="65">
        <f>'15.国内贸易1'!C4</f>
        <v>929.57</v>
      </c>
      <c r="M18" s="65"/>
      <c r="O18" s="85"/>
    </row>
    <row r="19" s="38" customFormat="1" ht="15" customHeight="1" spans="2:15">
      <c r="B19" s="69" t="s">
        <v>616</v>
      </c>
      <c r="C19" s="70">
        <v>19.4</v>
      </c>
      <c r="D19" s="67">
        <v>14.9</v>
      </c>
      <c r="E19" s="71">
        <v>7.3</v>
      </c>
      <c r="F19" s="59">
        <v>4.5</v>
      </c>
      <c r="G19" s="58">
        <v>3.9</v>
      </c>
      <c r="H19" s="59">
        <v>5.4</v>
      </c>
      <c r="I19" s="59">
        <v>5.8</v>
      </c>
      <c r="J19" s="58">
        <v>-2.9</v>
      </c>
      <c r="K19" s="59">
        <v>-3.1</v>
      </c>
      <c r="L19" s="59">
        <f>'15.国内贸易1'!D4</f>
        <v>-6.4</v>
      </c>
      <c r="M19" s="59"/>
      <c r="O19" s="38">
        <v>0</v>
      </c>
    </row>
    <row r="20" s="40" customFormat="1" ht="15" customHeight="1" spans="2:18">
      <c r="B20" s="72" t="s">
        <v>591</v>
      </c>
      <c r="C20" s="63">
        <v>193.54</v>
      </c>
      <c r="D20" s="63">
        <v>267.49</v>
      </c>
      <c r="E20" s="68">
        <v>334.46</v>
      </c>
      <c r="F20" s="65">
        <v>390.2</v>
      </c>
      <c r="G20" s="64">
        <v>426.88</v>
      </c>
      <c r="H20" s="65">
        <v>495.9</v>
      </c>
      <c r="I20" s="65">
        <v>563.08</v>
      </c>
      <c r="J20" s="64">
        <v>593.62</v>
      </c>
      <c r="K20" s="65">
        <v>690.2805</v>
      </c>
      <c r="L20" s="65">
        <f>'22.财政1'!D4</f>
        <v>755.2055</v>
      </c>
      <c r="M20" s="65"/>
      <c r="O20" s="86">
        <v>563.08</v>
      </c>
      <c r="R20" s="40" t="s">
        <v>2</v>
      </c>
    </row>
    <row r="21" s="40" customFormat="1" ht="15" customHeight="1" spans="2:16">
      <c r="B21" s="73" t="s">
        <v>616</v>
      </c>
      <c r="C21" s="67">
        <v>5.1</v>
      </c>
      <c r="D21" s="67">
        <v>11.9</v>
      </c>
      <c r="E21" s="71">
        <v>-0.2</v>
      </c>
      <c r="F21" s="74">
        <v>-18.3</v>
      </c>
      <c r="G21" s="58">
        <v>-23.2</v>
      </c>
      <c r="H21" s="59">
        <v>-22.4</v>
      </c>
      <c r="I21" s="59">
        <v>-19.3</v>
      </c>
      <c r="J21" s="58">
        <v>-23.8</v>
      </c>
      <c r="K21" s="59">
        <v>-20.5858040957622</v>
      </c>
      <c r="L21" s="59">
        <f>'22.财政1'!D15</f>
        <v>-16.96</v>
      </c>
      <c r="M21" s="59"/>
      <c r="O21" s="87">
        <v>-19.3</v>
      </c>
      <c r="P21" s="40" t="s">
        <v>625</v>
      </c>
    </row>
    <row r="22" s="40" customFormat="1" ht="15" customHeight="1" spans="2:15">
      <c r="B22" s="72" t="s">
        <v>626</v>
      </c>
      <c r="C22" s="63">
        <v>89.45</v>
      </c>
      <c r="D22" s="63">
        <v>122.67</v>
      </c>
      <c r="E22" s="68">
        <v>165.81</v>
      </c>
      <c r="F22" s="75">
        <v>174.63</v>
      </c>
      <c r="G22" s="64">
        <v>189.47</v>
      </c>
      <c r="H22" s="65">
        <v>219.0616</v>
      </c>
      <c r="I22" s="65">
        <v>243.2612</v>
      </c>
      <c r="J22" s="64">
        <v>265.47</v>
      </c>
      <c r="K22" s="65">
        <v>304.269</v>
      </c>
      <c r="L22" s="65">
        <f>'22.财政1'!D5</f>
        <v>339.7447</v>
      </c>
      <c r="M22" s="65"/>
      <c r="O22" s="41">
        <v>243.2612</v>
      </c>
    </row>
    <row r="23" s="40" customFormat="1" ht="15" customHeight="1" spans="2:15">
      <c r="B23" s="72" t="s">
        <v>627</v>
      </c>
      <c r="C23" s="67">
        <v>3.7</v>
      </c>
      <c r="D23" s="67">
        <v>10.1</v>
      </c>
      <c r="E23" s="71">
        <v>7.1</v>
      </c>
      <c r="F23" s="74">
        <v>-5.7</v>
      </c>
      <c r="G23" s="58">
        <v>-16.2</v>
      </c>
      <c r="H23" s="59">
        <v>-16.7</v>
      </c>
      <c r="I23" s="59">
        <v>-16.4</v>
      </c>
      <c r="J23" s="58">
        <v>-15.7</v>
      </c>
      <c r="K23" s="59">
        <v>-16.0321985716568</v>
      </c>
      <c r="L23" s="59">
        <f>'22.财政1'!D16</f>
        <v>-11.7770343014164</v>
      </c>
      <c r="M23" s="59"/>
      <c r="O23" s="87">
        <v>-16.3943407159546</v>
      </c>
    </row>
    <row r="24" s="40" customFormat="1" ht="15" customHeight="1" spans="2:15">
      <c r="B24" s="72" t="s">
        <v>628</v>
      </c>
      <c r="C24" s="63">
        <v>103.89</v>
      </c>
      <c r="D24" s="63">
        <v>184.06</v>
      </c>
      <c r="E24" s="68">
        <v>227.35</v>
      </c>
      <c r="F24" s="75">
        <v>281.55</v>
      </c>
      <c r="G24" s="64">
        <v>346.92</v>
      </c>
      <c r="H24" s="65">
        <v>386.0557</v>
      </c>
      <c r="I24" s="65">
        <v>424.0212</v>
      </c>
      <c r="J24" s="64">
        <v>472.65</v>
      </c>
      <c r="K24" s="65">
        <v>513.521</v>
      </c>
      <c r="L24" s="65">
        <f>'23.财政'!D4</f>
        <v>582.1598</v>
      </c>
      <c r="M24" s="65"/>
      <c r="O24" s="40">
        <v>424.0212</v>
      </c>
    </row>
    <row r="25" s="40" customFormat="1" ht="15" customHeight="1" spans="2:15">
      <c r="B25" s="72" t="s">
        <v>627</v>
      </c>
      <c r="C25" s="67">
        <v>-1.5</v>
      </c>
      <c r="D25" s="67">
        <v>20.9</v>
      </c>
      <c r="E25" s="71">
        <v>17.6</v>
      </c>
      <c r="F25" s="59">
        <v>22.2</v>
      </c>
      <c r="G25" s="58">
        <v>27.8</v>
      </c>
      <c r="H25" s="59">
        <v>20.3</v>
      </c>
      <c r="I25" s="59">
        <v>19.6</v>
      </c>
      <c r="J25" s="58">
        <v>9.3</v>
      </c>
      <c r="K25" s="59">
        <v>11.5442611684147</v>
      </c>
      <c r="L25" s="59">
        <f>'23.财政'!D19</f>
        <v>7.94405953316439</v>
      </c>
      <c r="M25" s="59"/>
      <c r="O25" s="87">
        <v>19.6226995292913</v>
      </c>
    </row>
    <row r="26" s="41" customFormat="1" ht="15" customHeight="1" spans="2:13">
      <c r="B26" s="76" t="s">
        <v>50</v>
      </c>
      <c r="C26" s="63">
        <v>48.26</v>
      </c>
      <c r="D26" s="63">
        <v>88.84</v>
      </c>
      <c r="E26" s="68">
        <v>127.38</v>
      </c>
      <c r="F26" s="65">
        <v>165.16</v>
      </c>
      <c r="G26" s="64">
        <v>244.12</v>
      </c>
      <c r="H26" s="65">
        <v>307.96</v>
      </c>
      <c r="I26" s="65">
        <v>367.04545123</v>
      </c>
      <c r="J26" s="64">
        <v>412.11</v>
      </c>
      <c r="K26" s="65">
        <v>461.99457266</v>
      </c>
      <c r="L26" s="65">
        <f>'17.外贸'!C4</f>
        <v>516.03703814</v>
      </c>
      <c r="M26" s="65"/>
    </row>
    <row r="27" s="41" customFormat="1" ht="15" customHeight="1" spans="2:13">
      <c r="B27" s="77" t="s">
        <v>599</v>
      </c>
      <c r="C27" s="78">
        <v>1.03</v>
      </c>
      <c r="D27" s="78">
        <v>1.95</v>
      </c>
      <c r="E27" s="79">
        <v>1.96</v>
      </c>
      <c r="F27" s="80">
        <v>2.1</v>
      </c>
      <c r="G27" s="81">
        <v>2.15</v>
      </c>
      <c r="H27" s="80">
        <v>2.22</v>
      </c>
      <c r="I27" s="80">
        <v>2.25</v>
      </c>
      <c r="J27" s="81">
        <v>2.25</v>
      </c>
      <c r="K27" s="80">
        <v>2.268802</v>
      </c>
      <c r="L27" s="80">
        <f>'17.外贸'!D12</f>
        <v>2.301301</v>
      </c>
      <c r="M27" s="80"/>
    </row>
    <row r="28" s="42" customFormat="1" ht="15" hidden="1" customHeight="1" spans="1:16384">
      <c r="A28" s="82"/>
      <c r="B28" s="83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  <c r="EO28" s="82"/>
      <c r="EP28" s="82"/>
      <c r="EQ28" s="82"/>
      <c r="ER28" s="82"/>
      <c r="ES28" s="82"/>
      <c r="ET28" s="82"/>
      <c r="EU28" s="82"/>
      <c r="EV28" s="82"/>
      <c r="EW28" s="82"/>
      <c r="EX28" s="82"/>
      <c r="EY28" s="82"/>
      <c r="EZ28" s="82"/>
      <c r="FA28" s="82"/>
      <c r="FB28" s="82"/>
      <c r="FC28" s="82"/>
      <c r="FD28" s="82"/>
      <c r="FE28" s="82"/>
      <c r="FF28" s="82"/>
      <c r="FG28" s="82"/>
      <c r="FH28" s="82"/>
      <c r="FI28" s="82"/>
      <c r="FJ28" s="82"/>
      <c r="FK28" s="82"/>
      <c r="FL28" s="82"/>
      <c r="FM28" s="82"/>
      <c r="FN28" s="82"/>
      <c r="FO28" s="82"/>
      <c r="FP28" s="82"/>
      <c r="FQ28" s="82"/>
      <c r="FR28" s="82"/>
      <c r="FS28" s="82"/>
      <c r="FT28" s="82"/>
      <c r="FU28" s="82"/>
      <c r="FV28" s="82"/>
      <c r="FW28" s="82"/>
      <c r="FX28" s="82"/>
      <c r="FY28" s="82"/>
      <c r="FZ28" s="82"/>
      <c r="GA28" s="82"/>
      <c r="GB28" s="82"/>
      <c r="GC28" s="82"/>
      <c r="GD28" s="82"/>
      <c r="GE28" s="82"/>
      <c r="GF28" s="82"/>
      <c r="GG28" s="82"/>
      <c r="GH28" s="82"/>
      <c r="GI28" s="82"/>
      <c r="GJ28" s="82"/>
      <c r="GK28" s="82"/>
      <c r="GL28" s="82"/>
      <c r="GM28" s="82"/>
      <c r="GN28" s="82"/>
      <c r="GO28" s="82"/>
      <c r="GP28" s="82"/>
      <c r="GQ28" s="82"/>
      <c r="GR28" s="82"/>
      <c r="GS28" s="82"/>
      <c r="GT28" s="82"/>
      <c r="GU28" s="82"/>
      <c r="GV28" s="82"/>
      <c r="GW28" s="82"/>
      <c r="GX28" s="82"/>
      <c r="GY28" s="82"/>
      <c r="GZ28" s="82"/>
      <c r="HA28" s="82"/>
      <c r="HB28" s="82"/>
      <c r="HC28" s="82"/>
      <c r="HD28" s="82"/>
      <c r="HE28" s="82"/>
      <c r="HF28" s="82"/>
      <c r="HG28" s="82"/>
      <c r="HH28" s="82"/>
      <c r="HI28" s="82"/>
      <c r="HJ28" s="82"/>
      <c r="HK28" s="82"/>
      <c r="HL28" s="82"/>
      <c r="HM28" s="82"/>
      <c r="HN28" s="82"/>
      <c r="HO28" s="82"/>
      <c r="HP28" s="82"/>
      <c r="HQ28" s="82"/>
      <c r="HR28" s="82"/>
      <c r="HS28" s="82"/>
      <c r="HT28" s="82"/>
      <c r="HU28" s="82"/>
      <c r="HV28" s="82"/>
      <c r="HW28" s="82"/>
      <c r="HX28" s="82"/>
      <c r="HY28" s="82"/>
      <c r="HZ28" s="82"/>
      <c r="IA28" s="82"/>
      <c r="IB28" s="82"/>
      <c r="IC28" s="82"/>
      <c r="ID28" s="82"/>
      <c r="IE28" s="82"/>
      <c r="IF28" s="82"/>
      <c r="IG28" s="82"/>
      <c r="IH28" s="82"/>
      <c r="II28" s="82"/>
      <c r="IJ28" s="82"/>
      <c r="IK28" s="82"/>
      <c r="IL28" s="82"/>
      <c r="IM28" s="82"/>
      <c r="IN28" s="82"/>
      <c r="IO28" s="82"/>
      <c r="IP28" s="82"/>
      <c r="IQ28" s="82"/>
      <c r="IR28" s="82"/>
      <c r="IS28" s="82"/>
      <c r="IT28" s="82"/>
      <c r="IU28" s="82"/>
      <c r="IV28" s="82"/>
      <c r="IW28" s="82"/>
      <c r="IX28" s="82"/>
      <c r="IY28" s="82"/>
      <c r="IZ28" s="82"/>
      <c r="JA28" s="82"/>
      <c r="JB28" s="82"/>
      <c r="JC28" s="82"/>
      <c r="JD28" s="82"/>
      <c r="JE28" s="82"/>
      <c r="JF28" s="82"/>
      <c r="JG28" s="82"/>
      <c r="JH28" s="82"/>
      <c r="JI28" s="82"/>
      <c r="JJ28" s="82"/>
      <c r="JK28" s="82"/>
      <c r="JL28" s="82"/>
      <c r="JM28" s="82"/>
      <c r="JN28" s="82"/>
      <c r="JO28" s="82"/>
      <c r="JP28" s="82"/>
      <c r="JQ28" s="82"/>
      <c r="JR28" s="82"/>
      <c r="JS28" s="82"/>
      <c r="JT28" s="82"/>
      <c r="JU28" s="82"/>
      <c r="JV28" s="82"/>
      <c r="JW28" s="82"/>
      <c r="JX28" s="82"/>
      <c r="JY28" s="82"/>
      <c r="JZ28" s="82"/>
      <c r="KA28" s="82"/>
      <c r="KB28" s="82"/>
      <c r="KC28" s="82"/>
      <c r="KD28" s="82"/>
      <c r="KE28" s="82"/>
      <c r="KF28" s="82"/>
      <c r="KG28" s="82"/>
      <c r="KH28" s="82"/>
      <c r="KI28" s="82"/>
      <c r="KJ28" s="82"/>
      <c r="KK28" s="82"/>
      <c r="KL28" s="82"/>
      <c r="KM28" s="82"/>
      <c r="KN28" s="82"/>
      <c r="KO28" s="82"/>
      <c r="KP28" s="82"/>
      <c r="KQ28" s="82"/>
      <c r="KR28" s="82"/>
      <c r="KS28" s="82"/>
      <c r="KT28" s="82"/>
      <c r="KU28" s="82"/>
      <c r="KV28" s="82"/>
      <c r="KW28" s="82"/>
      <c r="KX28" s="82"/>
      <c r="KY28" s="82"/>
      <c r="KZ28" s="82"/>
      <c r="LA28" s="82"/>
      <c r="LB28" s="82"/>
      <c r="LC28" s="82"/>
      <c r="LD28" s="82"/>
      <c r="LE28" s="82"/>
      <c r="LF28" s="82"/>
      <c r="LG28" s="82"/>
      <c r="LH28" s="82"/>
      <c r="LI28" s="82"/>
      <c r="LJ28" s="82"/>
      <c r="LK28" s="82"/>
      <c r="LL28" s="82"/>
      <c r="LM28" s="82"/>
      <c r="LN28" s="82"/>
      <c r="LO28" s="82"/>
      <c r="LP28" s="82"/>
      <c r="LQ28" s="82"/>
      <c r="LR28" s="82"/>
      <c r="LS28" s="82"/>
      <c r="LT28" s="82"/>
      <c r="LU28" s="82"/>
      <c r="LV28" s="82"/>
      <c r="LW28" s="82"/>
      <c r="LX28" s="82"/>
      <c r="LY28" s="82"/>
      <c r="LZ28" s="82"/>
      <c r="MA28" s="82"/>
      <c r="MB28" s="82"/>
      <c r="MC28" s="82"/>
      <c r="MD28" s="82"/>
      <c r="ME28" s="82"/>
      <c r="MF28" s="82"/>
      <c r="MG28" s="82"/>
      <c r="MH28" s="82"/>
      <c r="MI28" s="82"/>
      <c r="MJ28" s="82"/>
      <c r="MK28" s="82"/>
      <c r="ML28" s="82"/>
      <c r="MM28" s="82"/>
      <c r="MN28" s="82"/>
      <c r="MO28" s="82"/>
      <c r="MP28" s="82"/>
      <c r="MQ28" s="82"/>
      <c r="MR28" s="82"/>
      <c r="MS28" s="82"/>
      <c r="MT28" s="82"/>
      <c r="MU28" s="82"/>
      <c r="MV28" s="82"/>
      <c r="MW28" s="82"/>
      <c r="MX28" s="82"/>
      <c r="MY28" s="82"/>
      <c r="MZ28" s="82"/>
      <c r="NA28" s="82"/>
      <c r="NB28" s="82"/>
      <c r="NC28" s="82"/>
      <c r="ND28" s="82"/>
      <c r="NE28" s="82"/>
      <c r="NF28" s="82"/>
      <c r="NG28" s="82"/>
      <c r="NH28" s="82"/>
      <c r="NI28" s="82"/>
      <c r="NJ28" s="82"/>
      <c r="NK28" s="82"/>
      <c r="NL28" s="82"/>
      <c r="NM28" s="82"/>
      <c r="NN28" s="82"/>
      <c r="NO28" s="82"/>
      <c r="NP28" s="82"/>
      <c r="NQ28" s="82"/>
      <c r="NR28" s="82"/>
      <c r="NS28" s="82"/>
      <c r="NT28" s="82"/>
      <c r="NU28" s="82"/>
      <c r="NV28" s="82"/>
      <c r="NW28" s="82"/>
      <c r="NX28" s="82"/>
      <c r="NY28" s="82"/>
      <c r="NZ28" s="82"/>
      <c r="OA28" s="82"/>
      <c r="OB28" s="82"/>
      <c r="OC28" s="82"/>
      <c r="OD28" s="82"/>
      <c r="OE28" s="82"/>
      <c r="OF28" s="82"/>
      <c r="OG28" s="82"/>
      <c r="OH28" s="82"/>
      <c r="OI28" s="82"/>
      <c r="OJ28" s="82"/>
      <c r="OK28" s="82"/>
      <c r="OL28" s="82"/>
      <c r="OM28" s="82"/>
      <c r="ON28" s="82"/>
      <c r="OO28" s="82"/>
      <c r="OP28" s="82"/>
      <c r="OQ28" s="82"/>
      <c r="OR28" s="82"/>
      <c r="OS28" s="82"/>
      <c r="OT28" s="82"/>
      <c r="OU28" s="82"/>
      <c r="OV28" s="82"/>
      <c r="OW28" s="82"/>
      <c r="OX28" s="82"/>
      <c r="OY28" s="82"/>
      <c r="OZ28" s="82"/>
      <c r="PA28" s="82"/>
      <c r="PB28" s="82"/>
      <c r="PC28" s="82"/>
      <c r="PD28" s="82"/>
      <c r="PE28" s="82"/>
      <c r="PF28" s="82"/>
      <c r="PG28" s="82"/>
      <c r="PH28" s="82"/>
      <c r="PI28" s="82"/>
      <c r="PJ28" s="82"/>
      <c r="PK28" s="82"/>
      <c r="PL28" s="82"/>
      <c r="PM28" s="82"/>
      <c r="PN28" s="82"/>
      <c r="PO28" s="82"/>
      <c r="PP28" s="82"/>
      <c r="PQ28" s="82"/>
      <c r="PR28" s="82"/>
      <c r="PS28" s="82"/>
      <c r="PT28" s="82"/>
      <c r="PU28" s="82"/>
      <c r="PV28" s="82"/>
      <c r="PW28" s="82"/>
      <c r="PX28" s="82"/>
      <c r="PY28" s="82"/>
      <c r="PZ28" s="82"/>
      <c r="QA28" s="82"/>
      <c r="QB28" s="82"/>
      <c r="QC28" s="82"/>
      <c r="QD28" s="82"/>
      <c r="QE28" s="82"/>
      <c r="QF28" s="82"/>
      <c r="QG28" s="82"/>
      <c r="QH28" s="82"/>
      <c r="QI28" s="82"/>
      <c r="QJ28" s="82"/>
      <c r="QK28" s="82"/>
      <c r="QL28" s="82"/>
      <c r="QM28" s="82"/>
      <c r="QN28" s="82"/>
      <c r="QO28" s="82"/>
      <c r="QP28" s="82"/>
      <c r="QQ28" s="82"/>
      <c r="QR28" s="82"/>
      <c r="QS28" s="82"/>
      <c r="QT28" s="82"/>
      <c r="QU28" s="82"/>
      <c r="QV28" s="82"/>
      <c r="QW28" s="82"/>
      <c r="QX28" s="82"/>
      <c r="QY28" s="82"/>
      <c r="QZ28" s="82"/>
      <c r="RA28" s="82"/>
      <c r="RB28" s="82"/>
      <c r="RC28" s="82"/>
      <c r="RD28" s="82"/>
      <c r="RE28" s="82"/>
      <c r="RF28" s="82"/>
      <c r="RG28" s="82"/>
      <c r="RH28" s="82"/>
      <c r="RI28" s="82"/>
      <c r="RJ28" s="82"/>
      <c r="RK28" s="82"/>
      <c r="RL28" s="82"/>
      <c r="RM28" s="82"/>
      <c r="RN28" s="82"/>
      <c r="RO28" s="82"/>
      <c r="RP28" s="82"/>
      <c r="RQ28" s="82"/>
      <c r="RR28" s="82"/>
      <c r="RS28" s="82"/>
      <c r="RT28" s="82"/>
      <c r="RU28" s="82"/>
      <c r="RV28" s="82"/>
      <c r="RW28" s="82"/>
      <c r="RX28" s="82"/>
      <c r="RY28" s="82"/>
      <c r="RZ28" s="82"/>
      <c r="SA28" s="82"/>
      <c r="SB28" s="82"/>
      <c r="SC28" s="82"/>
      <c r="SD28" s="82"/>
      <c r="SE28" s="82"/>
      <c r="SF28" s="82"/>
      <c r="SG28" s="82"/>
      <c r="SH28" s="82"/>
      <c r="SI28" s="82"/>
      <c r="SJ28" s="82"/>
      <c r="SK28" s="82"/>
      <c r="SL28" s="82"/>
      <c r="SM28" s="82"/>
      <c r="SN28" s="82"/>
      <c r="SO28" s="82"/>
      <c r="SP28" s="82"/>
      <c r="SQ28" s="82"/>
      <c r="SR28" s="82"/>
      <c r="SS28" s="82"/>
      <c r="ST28" s="82"/>
      <c r="SU28" s="82"/>
      <c r="SV28" s="82"/>
      <c r="SW28" s="82"/>
      <c r="SX28" s="82"/>
      <c r="SY28" s="82"/>
      <c r="SZ28" s="82"/>
      <c r="TA28" s="82"/>
      <c r="TB28" s="82"/>
      <c r="TC28" s="82"/>
      <c r="TD28" s="82"/>
      <c r="TE28" s="82"/>
      <c r="TF28" s="82"/>
      <c r="TG28" s="82"/>
      <c r="TH28" s="82"/>
      <c r="TI28" s="82"/>
      <c r="TJ28" s="82"/>
      <c r="TK28" s="82"/>
      <c r="TL28" s="82"/>
      <c r="TM28" s="82"/>
      <c r="TN28" s="82"/>
      <c r="TO28" s="82"/>
      <c r="TP28" s="82"/>
      <c r="TQ28" s="82"/>
      <c r="TR28" s="82"/>
      <c r="TS28" s="82"/>
      <c r="TT28" s="82"/>
      <c r="TU28" s="82"/>
      <c r="TV28" s="82"/>
      <c r="TW28" s="82"/>
      <c r="TX28" s="82"/>
      <c r="TY28" s="82"/>
      <c r="TZ28" s="82"/>
      <c r="UA28" s="82"/>
      <c r="UB28" s="82"/>
      <c r="UC28" s="82"/>
      <c r="UD28" s="82"/>
      <c r="UE28" s="82"/>
      <c r="UF28" s="82"/>
      <c r="UG28" s="82"/>
      <c r="UH28" s="82"/>
      <c r="UI28" s="82"/>
      <c r="UJ28" s="82"/>
      <c r="UK28" s="82"/>
      <c r="UL28" s="82"/>
      <c r="UM28" s="82"/>
      <c r="UN28" s="82"/>
      <c r="UO28" s="82"/>
      <c r="UP28" s="82"/>
      <c r="UQ28" s="82"/>
      <c r="UR28" s="82"/>
      <c r="US28" s="82"/>
      <c r="UT28" s="82"/>
      <c r="UU28" s="82"/>
      <c r="UV28" s="82"/>
      <c r="UW28" s="82"/>
      <c r="UX28" s="82"/>
      <c r="UY28" s="82"/>
      <c r="UZ28" s="82"/>
      <c r="VA28" s="82"/>
      <c r="VB28" s="82"/>
      <c r="VC28" s="82"/>
      <c r="VD28" s="82"/>
      <c r="VE28" s="82"/>
      <c r="VF28" s="82"/>
      <c r="VG28" s="82"/>
      <c r="VH28" s="82"/>
      <c r="VI28" s="82"/>
      <c r="VJ28" s="82"/>
      <c r="VK28" s="82"/>
      <c r="VL28" s="82"/>
      <c r="VM28" s="82"/>
      <c r="VN28" s="82"/>
      <c r="VO28" s="82"/>
      <c r="VP28" s="82"/>
      <c r="VQ28" s="82"/>
      <c r="VR28" s="82"/>
      <c r="VS28" s="82"/>
      <c r="VT28" s="82"/>
      <c r="VU28" s="82"/>
      <c r="VV28" s="82"/>
      <c r="VW28" s="82"/>
      <c r="VX28" s="82"/>
      <c r="VY28" s="82"/>
      <c r="VZ28" s="82"/>
      <c r="WA28" s="82"/>
      <c r="WB28" s="82"/>
      <c r="WC28" s="82"/>
      <c r="WD28" s="82"/>
      <c r="WE28" s="82"/>
      <c r="WF28" s="82"/>
      <c r="WG28" s="82"/>
      <c r="WH28" s="82"/>
      <c r="WI28" s="82"/>
      <c r="WJ28" s="82"/>
      <c r="WK28" s="82"/>
      <c r="WL28" s="82"/>
      <c r="WM28" s="82"/>
      <c r="WN28" s="82"/>
      <c r="WO28" s="82"/>
      <c r="WP28" s="82"/>
      <c r="WQ28" s="82"/>
      <c r="WR28" s="82"/>
      <c r="WS28" s="82"/>
      <c r="WT28" s="82"/>
      <c r="WU28" s="82"/>
      <c r="WV28" s="82"/>
      <c r="WW28" s="82"/>
      <c r="WX28" s="82"/>
      <c r="WY28" s="82"/>
      <c r="WZ28" s="82"/>
      <c r="XA28" s="82"/>
      <c r="XB28" s="82"/>
      <c r="XC28" s="82"/>
      <c r="XD28" s="82"/>
      <c r="XE28" s="82"/>
      <c r="XF28" s="82"/>
      <c r="XG28" s="82"/>
      <c r="XH28" s="82"/>
      <c r="XI28" s="82"/>
      <c r="XJ28" s="82"/>
      <c r="XK28" s="82"/>
      <c r="XL28" s="82"/>
      <c r="XM28" s="82"/>
      <c r="XN28" s="82"/>
      <c r="XO28" s="82"/>
      <c r="XP28" s="82"/>
      <c r="XQ28" s="82"/>
      <c r="XR28" s="82"/>
      <c r="XS28" s="82"/>
      <c r="XT28" s="82"/>
      <c r="XU28" s="82"/>
      <c r="XV28" s="82"/>
      <c r="XW28" s="82"/>
      <c r="XX28" s="82"/>
      <c r="XY28" s="82"/>
      <c r="XZ28" s="82"/>
      <c r="YA28" s="82"/>
      <c r="YB28" s="82"/>
      <c r="YC28" s="82"/>
      <c r="YD28" s="82"/>
      <c r="YE28" s="82"/>
      <c r="YF28" s="82"/>
      <c r="YG28" s="82"/>
      <c r="YH28" s="82"/>
      <c r="YI28" s="82"/>
      <c r="YJ28" s="82"/>
      <c r="YK28" s="82"/>
      <c r="YL28" s="82"/>
      <c r="YM28" s="82"/>
      <c r="YN28" s="82"/>
      <c r="YO28" s="82"/>
      <c r="YP28" s="82"/>
      <c r="YQ28" s="82"/>
      <c r="YR28" s="82"/>
      <c r="YS28" s="82"/>
      <c r="YT28" s="82"/>
      <c r="YU28" s="82"/>
      <c r="YV28" s="82"/>
      <c r="YW28" s="82"/>
      <c r="YX28" s="82"/>
      <c r="YY28" s="82"/>
      <c r="YZ28" s="82"/>
      <c r="ZA28" s="82"/>
      <c r="ZB28" s="82"/>
      <c r="ZC28" s="82"/>
      <c r="ZD28" s="82"/>
      <c r="ZE28" s="82"/>
      <c r="ZF28" s="82"/>
      <c r="ZG28" s="82"/>
      <c r="ZH28" s="82"/>
      <c r="ZI28" s="82"/>
      <c r="ZJ28" s="82"/>
      <c r="ZK28" s="82"/>
      <c r="ZL28" s="82"/>
      <c r="ZM28" s="82"/>
      <c r="ZN28" s="82"/>
      <c r="ZO28" s="82"/>
      <c r="ZP28" s="82"/>
      <c r="ZQ28" s="82"/>
      <c r="ZR28" s="82"/>
      <c r="ZS28" s="82"/>
      <c r="ZT28" s="82"/>
      <c r="ZU28" s="82"/>
      <c r="ZV28" s="82"/>
      <c r="ZW28" s="82"/>
      <c r="ZX28" s="82"/>
      <c r="ZY28" s="82"/>
      <c r="ZZ28" s="82"/>
      <c r="AAA28" s="82"/>
      <c r="AAB28" s="82"/>
      <c r="AAC28" s="82"/>
      <c r="AAD28" s="82"/>
      <c r="AAE28" s="82"/>
      <c r="AAF28" s="82"/>
      <c r="AAG28" s="82"/>
      <c r="AAH28" s="82"/>
      <c r="AAI28" s="82"/>
      <c r="AAJ28" s="82"/>
      <c r="AAK28" s="82"/>
      <c r="AAL28" s="82"/>
      <c r="AAM28" s="82"/>
      <c r="AAN28" s="82"/>
      <c r="AAO28" s="82"/>
      <c r="AAP28" s="82"/>
      <c r="AAQ28" s="82"/>
      <c r="AAR28" s="82"/>
      <c r="AAS28" s="82"/>
      <c r="AAT28" s="82"/>
      <c r="AAU28" s="82"/>
      <c r="AAV28" s="82"/>
      <c r="AAW28" s="82"/>
      <c r="AAX28" s="82"/>
      <c r="AAY28" s="82"/>
      <c r="AAZ28" s="82"/>
      <c r="ABA28" s="82"/>
      <c r="ABB28" s="82"/>
      <c r="ABC28" s="82"/>
      <c r="ABD28" s="82"/>
      <c r="ABE28" s="82"/>
      <c r="ABF28" s="82"/>
      <c r="ABG28" s="82"/>
      <c r="ABH28" s="82"/>
      <c r="ABI28" s="82"/>
      <c r="ABJ28" s="82"/>
      <c r="ABK28" s="82"/>
      <c r="ABL28" s="82"/>
      <c r="ABM28" s="82"/>
      <c r="ABN28" s="82"/>
      <c r="ABO28" s="82"/>
      <c r="ABP28" s="82"/>
      <c r="ABQ28" s="82"/>
      <c r="ABR28" s="82"/>
      <c r="ABS28" s="82"/>
      <c r="ABT28" s="82"/>
      <c r="ABU28" s="82"/>
      <c r="ABV28" s="82"/>
      <c r="ABW28" s="82"/>
      <c r="ABX28" s="82"/>
      <c r="ABY28" s="82"/>
      <c r="ABZ28" s="82"/>
      <c r="ACA28" s="82"/>
      <c r="ACB28" s="82"/>
      <c r="ACC28" s="82"/>
      <c r="ACD28" s="82"/>
      <c r="ACE28" s="82"/>
      <c r="ACF28" s="82"/>
      <c r="ACG28" s="82"/>
      <c r="ACH28" s="82"/>
      <c r="ACI28" s="82"/>
      <c r="ACJ28" s="82"/>
      <c r="ACK28" s="82"/>
      <c r="ACL28" s="82"/>
      <c r="ACM28" s="82"/>
      <c r="ACN28" s="82"/>
      <c r="ACO28" s="82"/>
      <c r="ACP28" s="82"/>
      <c r="ACQ28" s="82"/>
      <c r="ACR28" s="82"/>
      <c r="ACS28" s="82"/>
      <c r="ACT28" s="82"/>
      <c r="ACU28" s="82"/>
      <c r="ACV28" s="82"/>
      <c r="ACW28" s="82"/>
      <c r="ACX28" s="82"/>
      <c r="ACY28" s="82"/>
      <c r="ACZ28" s="82"/>
      <c r="ADA28" s="82"/>
      <c r="ADB28" s="82"/>
      <c r="ADC28" s="82"/>
      <c r="ADD28" s="82"/>
      <c r="ADE28" s="82"/>
      <c r="ADF28" s="82"/>
      <c r="ADG28" s="82"/>
      <c r="ADH28" s="82"/>
      <c r="ADI28" s="82"/>
      <c r="ADJ28" s="82"/>
      <c r="ADK28" s="82"/>
      <c r="ADL28" s="82"/>
      <c r="ADM28" s="82"/>
      <c r="ADN28" s="82"/>
      <c r="ADO28" s="82"/>
      <c r="ADP28" s="82"/>
      <c r="ADQ28" s="82"/>
      <c r="ADR28" s="82"/>
      <c r="ADS28" s="82"/>
      <c r="ADT28" s="82"/>
      <c r="ADU28" s="82"/>
      <c r="ADV28" s="82"/>
      <c r="ADW28" s="82"/>
      <c r="ADX28" s="82"/>
      <c r="ADY28" s="82"/>
      <c r="ADZ28" s="82"/>
      <c r="AEA28" s="82"/>
      <c r="AEB28" s="82"/>
      <c r="AEC28" s="82"/>
      <c r="AED28" s="82"/>
      <c r="AEE28" s="82"/>
      <c r="AEF28" s="82"/>
      <c r="AEG28" s="82"/>
      <c r="AEH28" s="82"/>
      <c r="AEI28" s="82"/>
      <c r="AEJ28" s="82"/>
      <c r="AEK28" s="82"/>
      <c r="AEL28" s="82"/>
      <c r="AEM28" s="82"/>
      <c r="AEN28" s="82"/>
      <c r="AEO28" s="82"/>
      <c r="AEP28" s="82"/>
      <c r="AEQ28" s="82"/>
      <c r="AER28" s="82"/>
      <c r="AES28" s="82"/>
      <c r="AET28" s="82"/>
      <c r="AEU28" s="82"/>
      <c r="AEV28" s="82"/>
      <c r="AEW28" s="82"/>
      <c r="AEX28" s="82"/>
      <c r="AEY28" s="82"/>
      <c r="AEZ28" s="82"/>
      <c r="AFA28" s="82"/>
      <c r="AFB28" s="82"/>
      <c r="AFC28" s="82"/>
      <c r="AFD28" s="82"/>
      <c r="AFE28" s="82"/>
      <c r="AFF28" s="82"/>
      <c r="AFG28" s="82"/>
      <c r="AFH28" s="82"/>
      <c r="AFI28" s="82"/>
      <c r="AFJ28" s="82"/>
      <c r="AFK28" s="82"/>
      <c r="AFL28" s="82"/>
      <c r="AFM28" s="82"/>
      <c r="AFN28" s="82"/>
      <c r="AFO28" s="82"/>
      <c r="AFP28" s="82"/>
      <c r="AFQ28" s="82"/>
      <c r="AFR28" s="82"/>
      <c r="AFS28" s="82"/>
      <c r="AFT28" s="82"/>
      <c r="AFU28" s="82"/>
      <c r="AFV28" s="82"/>
      <c r="AFW28" s="82"/>
      <c r="AFX28" s="82"/>
      <c r="AFY28" s="82"/>
      <c r="AFZ28" s="82"/>
      <c r="AGA28" s="82"/>
      <c r="AGB28" s="82"/>
      <c r="AGC28" s="82"/>
      <c r="AGD28" s="82"/>
      <c r="AGE28" s="82"/>
      <c r="AGF28" s="82"/>
      <c r="AGG28" s="82"/>
      <c r="AGH28" s="82"/>
      <c r="AGI28" s="82"/>
      <c r="AGJ28" s="82"/>
      <c r="AGK28" s="82"/>
      <c r="AGL28" s="82"/>
      <c r="AGM28" s="82"/>
      <c r="AGN28" s="82"/>
      <c r="AGO28" s="82"/>
      <c r="AGP28" s="82"/>
      <c r="AGQ28" s="82"/>
      <c r="AGR28" s="82"/>
      <c r="AGS28" s="82"/>
      <c r="AGT28" s="82"/>
      <c r="AGU28" s="82"/>
      <c r="AGV28" s="82"/>
      <c r="AGW28" s="82"/>
      <c r="AGX28" s="82"/>
      <c r="AGY28" s="82"/>
      <c r="AGZ28" s="82"/>
      <c r="AHA28" s="82"/>
      <c r="AHB28" s="82"/>
      <c r="AHC28" s="82"/>
      <c r="AHD28" s="82"/>
      <c r="AHE28" s="82"/>
      <c r="AHF28" s="82"/>
      <c r="AHG28" s="82"/>
      <c r="AHH28" s="82"/>
      <c r="AHI28" s="82"/>
      <c r="AHJ28" s="82"/>
      <c r="AHK28" s="82"/>
      <c r="AHL28" s="82"/>
      <c r="AHM28" s="82"/>
      <c r="AHN28" s="82"/>
      <c r="AHO28" s="82"/>
      <c r="AHP28" s="82"/>
      <c r="AHQ28" s="82"/>
      <c r="AHR28" s="82"/>
      <c r="AHS28" s="82"/>
      <c r="AHT28" s="82"/>
      <c r="AHU28" s="82"/>
      <c r="AHV28" s="82"/>
      <c r="AHW28" s="82"/>
      <c r="AHX28" s="82"/>
      <c r="AHY28" s="82"/>
      <c r="AHZ28" s="82"/>
      <c r="AIA28" s="82"/>
      <c r="AIB28" s="82"/>
      <c r="AIC28" s="82"/>
      <c r="AID28" s="82"/>
      <c r="AIE28" s="82"/>
      <c r="AIF28" s="82"/>
      <c r="AIG28" s="82"/>
      <c r="AIH28" s="82"/>
      <c r="AII28" s="82"/>
      <c r="AIJ28" s="82"/>
      <c r="AIK28" s="82"/>
      <c r="AIL28" s="82"/>
      <c r="AIM28" s="82"/>
      <c r="AIN28" s="82"/>
      <c r="AIO28" s="82"/>
      <c r="AIP28" s="82"/>
      <c r="AIQ28" s="82"/>
      <c r="AIR28" s="82"/>
      <c r="AIS28" s="82"/>
      <c r="AIT28" s="82"/>
      <c r="AIU28" s="82"/>
      <c r="AIV28" s="82"/>
      <c r="AIW28" s="82"/>
      <c r="AIX28" s="82"/>
      <c r="AIY28" s="82"/>
      <c r="AIZ28" s="82"/>
      <c r="AJA28" s="82"/>
      <c r="AJB28" s="82"/>
      <c r="AJC28" s="82"/>
      <c r="AJD28" s="82"/>
      <c r="AJE28" s="82"/>
      <c r="AJF28" s="82"/>
      <c r="AJG28" s="82"/>
      <c r="AJH28" s="82"/>
      <c r="AJI28" s="82"/>
      <c r="AJJ28" s="82"/>
      <c r="AJK28" s="82"/>
      <c r="AJL28" s="82"/>
      <c r="AJM28" s="82"/>
      <c r="AJN28" s="82"/>
      <c r="AJO28" s="82"/>
      <c r="AJP28" s="82"/>
      <c r="AJQ28" s="82"/>
      <c r="AJR28" s="82"/>
      <c r="AJS28" s="82"/>
      <c r="AJT28" s="82"/>
      <c r="AJU28" s="82"/>
      <c r="AJV28" s="82"/>
      <c r="AJW28" s="82"/>
      <c r="AJX28" s="82"/>
      <c r="AJY28" s="82"/>
      <c r="AJZ28" s="82"/>
      <c r="AKA28" s="82"/>
      <c r="AKB28" s="82"/>
      <c r="AKC28" s="82"/>
      <c r="AKD28" s="82"/>
      <c r="AKE28" s="82"/>
      <c r="AKF28" s="82"/>
      <c r="AKG28" s="82"/>
      <c r="AKH28" s="82"/>
      <c r="AKI28" s="82"/>
      <c r="AKJ28" s="82"/>
      <c r="AKK28" s="82"/>
      <c r="AKL28" s="82"/>
      <c r="AKM28" s="82"/>
      <c r="AKN28" s="82"/>
      <c r="AKO28" s="82"/>
      <c r="AKP28" s="82"/>
      <c r="AKQ28" s="82"/>
      <c r="AKR28" s="82"/>
      <c r="AKS28" s="82"/>
      <c r="AKT28" s="82"/>
      <c r="AKU28" s="82"/>
      <c r="AKV28" s="82"/>
      <c r="AKW28" s="82"/>
      <c r="AKX28" s="82"/>
      <c r="AKY28" s="82"/>
      <c r="AKZ28" s="82"/>
      <c r="ALA28" s="82"/>
      <c r="ALB28" s="82"/>
      <c r="ALC28" s="82"/>
      <c r="ALD28" s="82"/>
      <c r="ALE28" s="82"/>
      <c r="ALF28" s="82"/>
      <c r="ALG28" s="82"/>
      <c r="ALH28" s="82"/>
      <c r="ALI28" s="82"/>
      <c r="ALJ28" s="82"/>
      <c r="ALK28" s="82"/>
      <c r="ALL28" s="82"/>
      <c r="ALM28" s="82"/>
      <c r="ALN28" s="82"/>
      <c r="ALO28" s="82"/>
      <c r="ALP28" s="82"/>
      <c r="ALQ28" s="82"/>
      <c r="ALR28" s="82"/>
      <c r="ALS28" s="82"/>
      <c r="ALT28" s="82"/>
      <c r="ALU28" s="82"/>
      <c r="ALV28" s="82"/>
      <c r="ALW28" s="82"/>
      <c r="ALX28" s="82"/>
      <c r="ALY28" s="82"/>
      <c r="ALZ28" s="82"/>
      <c r="AMA28" s="82"/>
      <c r="AMB28" s="82"/>
      <c r="AMC28" s="82"/>
      <c r="AMD28" s="82"/>
      <c r="AME28" s="82"/>
      <c r="AMF28" s="82"/>
      <c r="AMG28" s="82"/>
      <c r="AMH28" s="82"/>
      <c r="AMI28" s="82"/>
      <c r="AMJ28" s="82"/>
      <c r="AMK28" s="82"/>
      <c r="AML28" s="82"/>
      <c r="AMM28" s="82"/>
      <c r="AMN28" s="82"/>
      <c r="AMO28" s="82"/>
      <c r="AMP28" s="82"/>
      <c r="AMQ28" s="82"/>
      <c r="AMR28" s="82"/>
      <c r="AMS28" s="82"/>
      <c r="AMT28" s="82"/>
      <c r="AMU28" s="82"/>
      <c r="AMV28" s="82"/>
      <c r="AMW28" s="82"/>
      <c r="AMX28" s="82"/>
      <c r="AMY28" s="82"/>
      <c r="AMZ28" s="82"/>
      <c r="ANA28" s="82"/>
      <c r="ANB28" s="82"/>
      <c r="ANC28" s="82"/>
      <c r="AND28" s="82"/>
      <c r="ANE28" s="82"/>
      <c r="ANF28" s="82"/>
      <c r="ANG28" s="82"/>
      <c r="ANH28" s="82"/>
      <c r="ANI28" s="82"/>
      <c r="ANJ28" s="82"/>
      <c r="ANK28" s="82"/>
      <c r="ANL28" s="82"/>
      <c r="ANM28" s="82"/>
      <c r="ANN28" s="82"/>
      <c r="ANO28" s="82"/>
      <c r="ANP28" s="82"/>
      <c r="ANQ28" s="82"/>
      <c r="ANR28" s="82"/>
      <c r="ANS28" s="82"/>
      <c r="ANT28" s="82"/>
      <c r="ANU28" s="82"/>
      <c r="ANV28" s="82"/>
      <c r="ANW28" s="82"/>
      <c r="ANX28" s="82"/>
      <c r="ANY28" s="82"/>
      <c r="ANZ28" s="82"/>
      <c r="AOA28" s="82"/>
      <c r="AOB28" s="82"/>
      <c r="AOC28" s="82"/>
      <c r="AOD28" s="82"/>
      <c r="AOE28" s="82"/>
      <c r="AOF28" s="82"/>
      <c r="AOG28" s="82"/>
      <c r="AOH28" s="82"/>
      <c r="AOI28" s="82"/>
      <c r="AOJ28" s="82"/>
      <c r="AOK28" s="82"/>
      <c r="AOL28" s="82"/>
      <c r="AOM28" s="82"/>
      <c r="AON28" s="82"/>
      <c r="AOO28" s="82"/>
      <c r="AOP28" s="82"/>
      <c r="AOQ28" s="82"/>
      <c r="AOR28" s="82"/>
      <c r="AOS28" s="82"/>
      <c r="AOT28" s="82"/>
      <c r="AOU28" s="82"/>
      <c r="AOV28" s="82"/>
      <c r="AOW28" s="82"/>
      <c r="AOX28" s="82"/>
      <c r="AOY28" s="82"/>
      <c r="AOZ28" s="82"/>
      <c r="APA28" s="82"/>
      <c r="APB28" s="82"/>
      <c r="APC28" s="82"/>
      <c r="APD28" s="82"/>
      <c r="APE28" s="82"/>
      <c r="APF28" s="82"/>
      <c r="APG28" s="82"/>
      <c r="APH28" s="82"/>
      <c r="API28" s="82"/>
      <c r="APJ28" s="82"/>
      <c r="APK28" s="82"/>
      <c r="APL28" s="82"/>
      <c r="APM28" s="82"/>
      <c r="APN28" s="82"/>
      <c r="APO28" s="82"/>
      <c r="APP28" s="82"/>
      <c r="APQ28" s="82"/>
      <c r="APR28" s="82"/>
      <c r="APS28" s="82"/>
      <c r="APT28" s="82"/>
      <c r="APU28" s="82"/>
      <c r="APV28" s="82"/>
      <c r="APW28" s="82"/>
      <c r="APX28" s="82"/>
      <c r="APY28" s="82"/>
      <c r="APZ28" s="82"/>
      <c r="AQA28" s="82"/>
      <c r="AQB28" s="82"/>
      <c r="AQC28" s="82"/>
      <c r="AQD28" s="82"/>
      <c r="AQE28" s="82"/>
      <c r="AQF28" s="82"/>
      <c r="AQG28" s="82"/>
      <c r="AQH28" s="82"/>
      <c r="AQI28" s="82"/>
      <c r="AQJ28" s="82"/>
      <c r="AQK28" s="82"/>
      <c r="AQL28" s="82"/>
      <c r="AQM28" s="82"/>
      <c r="AQN28" s="82"/>
      <c r="AQO28" s="82"/>
      <c r="AQP28" s="82"/>
      <c r="AQQ28" s="82"/>
      <c r="AQR28" s="82"/>
      <c r="AQS28" s="82"/>
      <c r="AQT28" s="82"/>
      <c r="AQU28" s="82"/>
      <c r="AQV28" s="82"/>
      <c r="AQW28" s="82"/>
      <c r="AQX28" s="82"/>
      <c r="AQY28" s="82"/>
      <c r="AQZ28" s="82"/>
      <c r="ARA28" s="82"/>
      <c r="ARB28" s="82"/>
      <c r="ARC28" s="82"/>
      <c r="ARD28" s="82"/>
      <c r="ARE28" s="82"/>
      <c r="ARF28" s="82"/>
      <c r="ARG28" s="82"/>
      <c r="ARH28" s="82"/>
      <c r="ARI28" s="82"/>
      <c r="ARJ28" s="82"/>
      <c r="ARK28" s="82"/>
      <c r="ARL28" s="82"/>
      <c r="ARM28" s="82"/>
      <c r="ARN28" s="82"/>
      <c r="ARO28" s="82"/>
      <c r="ARP28" s="82"/>
      <c r="ARQ28" s="82"/>
      <c r="ARR28" s="82"/>
      <c r="ARS28" s="82"/>
      <c r="ART28" s="82"/>
      <c r="ARU28" s="82"/>
      <c r="ARV28" s="82"/>
      <c r="ARW28" s="82"/>
      <c r="ARX28" s="82"/>
      <c r="ARY28" s="82"/>
      <c r="ARZ28" s="82"/>
      <c r="ASA28" s="82"/>
      <c r="ASB28" s="82"/>
      <c r="ASC28" s="82"/>
      <c r="ASD28" s="82"/>
      <c r="ASE28" s="82"/>
      <c r="ASF28" s="82"/>
      <c r="ASG28" s="82"/>
      <c r="ASH28" s="82"/>
      <c r="ASI28" s="82"/>
      <c r="ASJ28" s="82"/>
      <c r="ASK28" s="82"/>
      <c r="ASL28" s="82"/>
      <c r="ASM28" s="82"/>
      <c r="ASN28" s="82"/>
      <c r="ASO28" s="82"/>
      <c r="ASP28" s="82"/>
      <c r="ASQ28" s="82"/>
      <c r="ASR28" s="82"/>
      <c r="ASS28" s="82"/>
      <c r="AST28" s="82"/>
      <c r="ASU28" s="82"/>
      <c r="ASV28" s="82"/>
      <c r="ASW28" s="82"/>
      <c r="ASX28" s="82"/>
      <c r="ASY28" s="82"/>
      <c r="ASZ28" s="82"/>
      <c r="ATA28" s="82"/>
      <c r="ATB28" s="82"/>
      <c r="ATC28" s="82"/>
      <c r="ATD28" s="82"/>
      <c r="ATE28" s="82"/>
      <c r="ATF28" s="82"/>
      <c r="ATG28" s="82"/>
      <c r="ATH28" s="82"/>
      <c r="ATI28" s="82"/>
      <c r="ATJ28" s="82"/>
      <c r="ATK28" s="82"/>
      <c r="ATL28" s="82"/>
      <c r="ATM28" s="82"/>
      <c r="ATN28" s="82"/>
      <c r="ATO28" s="82"/>
      <c r="ATP28" s="82"/>
      <c r="ATQ28" s="82"/>
      <c r="ATR28" s="82"/>
      <c r="ATS28" s="82"/>
      <c r="ATT28" s="82"/>
      <c r="ATU28" s="82"/>
      <c r="ATV28" s="82"/>
      <c r="ATW28" s="82"/>
      <c r="ATX28" s="82"/>
      <c r="ATY28" s="82"/>
      <c r="ATZ28" s="82"/>
      <c r="AUA28" s="82"/>
      <c r="AUB28" s="82"/>
      <c r="AUC28" s="82"/>
      <c r="AUD28" s="82"/>
      <c r="AUE28" s="82"/>
      <c r="AUF28" s="82"/>
      <c r="AUG28" s="82"/>
      <c r="AUH28" s="82"/>
      <c r="AUI28" s="82"/>
      <c r="AUJ28" s="82"/>
      <c r="AUK28" s="82"/>
      <c r="AUL28" s="82"/>
      <c r="AUM28" s="82"/>
      <c r="AUN28" s="82"/>
      <c r="AUO28" s="82"/>
      <c r="AUP28" s="82"/>
      <c r="AUQ28" s="82"/>
      <c r="AUR28" s="82"/>
      <c r="AUS28" s="82"/>
      <c r="AUT28" s="82"/>
      <c r="AUU28" s="82"/>
      <c r="AUV28" s="82"/>
      <c r="AUW28" s="82"/>
      <c r="AUX28" s="82"/>
      <c r="AUY28" s="82"/>
      <c r="AUZ28" s="82"/>
      <c r="AVA28" s="82"/>
      <c r="AVB28" s="82"/>
      <c r="AVC28" s="82"/>
      <c r="AVD28" s="82"/>
      <c r="AVE28" s="82"/>
      <c r="AVF28" s="82"/>
      <c r="AVG28" s="82"/>
      <c r="AVH28" s="82"/>
      <c r="AVI28" s="82"/>
      <c r="AVJ28" s="82"/>
      <c r="AVK28" s="82"/>
      <c r="AVL28" s="82"/>
      <c r="AVM28" s="82"/>
      <c r="AVN28" s="82"/>
      <c r="AVO28" s="82"/>
      <c r="AVP28" s="82"/>
      <c r="AVQ28" s="82"/>
      <c r="AVR28" s="82"/>
      <c r="AVS28" s="82"/>
      <c r="AVT28" s="82"/>
      <c r="AVU28" s="82"/>
      <c r="AVV28" s="82"/>
      <c r="AVW28" s="82"/>
      <c r="AVX28" s="82"/>
      <c r="AVY28" s="82"/>
      <c r="AVZ28" s="82"/>
      <c r="AWA28" s="82"/>
      <c r="AWB28" s="82"/>
      <c r="AWC28" s="82"/>
      <c r="AWD28" s="82"/>
      <c r="AWE28" s="82"/>
      <c r="AWF28" s="82"/>
      <c r="AWG28" s="82"/>
      <c r="AWH28" s="82"/>
      <c r="AWI28" s="82"/>
      <c r="AWJ28" s="82"/>
      <c r="AWK28" s="82"/>
      <c r="AWL28" s="82"/>
      <c r="AWM28" s="82"/>
      <c r="AWN28" s="82"/>
      <c r="AWO28" s="82"/>
      <c r="AWP28" s="82"/>
      <c r="AWQ28" s="82"/>
      <c r="AWR28" s="82"/>
      <c r="AWS28" s="82"/>
      <c r="AWT28" s="82"/>
      <c r="AWU28" s="82"/>
      <c r="AWV28" s="82"/>
      <c r="AWW28" s="82"/>
      <c r="AWX28" s="82"/>
      <c r="AWY28" s="82"/>
      <c r="AWZ28" s="82"/>
      <c r="AXA28" s="82"/>
      <c r="AXB28" s="82"/>
      <c r="AXC28" s="82"/>
      <c r="AXD28" s="82"/>
      <c r="AXE28" s="82"/>
      <c r="AXF28" s="82"/>
      <c r="AXG28" s="82"/>
      <c r="AXH28" s="82"/>
      <c r="AXI28" s="82"/>
      <c r="AXJ28" s="82"/>
      <c r="AXK28" s="82"/>
      <c r="AXL28" s="82"/>
      <c r="AXM28" s="82"/>
      <c r="AXN28" s="82"/>
      <c r="AXO28" s="82"/>
      <c r="AXP28" s="82"/>
      <c r="AXQ28" s="82"/>
      <c r="AXR28" s="82"/>
      <c r="AXS28" s="82"/>
      <c r="AXT28" s="82"/>
      <c r="AXU28" s="82"/>
      <c r="AXV28" s="82"/>
      <c r="AXW28" s="82"/>
      <c r="AXX28" s="82"/>
      <c r="AXY28" s="82"/>
      <c r="AXZ28" s="82"/>
      <c r="AYA28" s="82"/>
      <c r="AYB28" s="82"/>
      <c r="AYC28" s="82"/>
      <c r="AYD28" s="82"/>
      <c r="AYE28" s="82"/>
      <c r="AYF28" s="82"/>
      <c r="AYG28" s="82"/>
      <c r="AYH28" s="82"/>
      <c r="AYI28" s="82"/>
      <c r="AYJ28" s="82"/>
      <c r="AYK28" s="82"/>
      <c r="AYL28" s="82"/>
      <c r="AYM28" s="82"/>
      <c r="AYN28" s="82"/>
      <c r="AYO28" s="82"/>
      <c r="AYP28" s="82"/>
      <c r="AYQ28" s="82"/>
      <c r="AYR28" s="82"/>
      <c r="AYS28" s="82"/>
      <c r="AYT28" s="82"/>
      <c r="AYU28" s="82"/>
      <c r="AYV28" s="82"/>
      <c r="AYW28" s="82"/>
      <c r="AYX28" s="82"/>
      <c r="AYY28" s="82"/>
      <c r="AYZ28" s="82"/>
      <c r="AZA28" s="82"/>
      <c r="AZB28" s="82"/>
      <c r="AZC28" s="82"/>
      <c r="AZD28" s="82"/>
      <c r="AZE28" s="82"/>
      <c r="AZF28" s="82"/>
      <c r="AZG28" s="82"/>
      <c r="AZH28" s="82"/>
      <c r="AZI28" s="82"/>
      <c r="AZJ28" s="82"/>
      <c r="AZK28" s="82"/>
      <c r="AZL28" s="82"/>
      <c r="AZM28" s="82"/>
      <c r="AZN28" s="82"/>
      <c r="AZO28" s="82"/>
      <c r="AZP28" s="82"/>
      <c r="AZQ28" s="82"/>
      <c r="AZR28" s="82"/>
      <c r="AZS28" s="82"/>
      <c r="AZT28" s="82"/>
      <c r="AZU28" s="82"/>
      <c r="AZV28" s="82"/>
      <c r="AZW28" s="82"/>
      <c r="AZX28" s="82"/>
      <c r="AZY28" s="82"/>
      <c r="AZZ28" s="82"/>
      <c r="BAA28" s="82"/>
      <c r="BAB28" s="82"/>
      <c r="BAC28" s="82"/>
      <c r="BAD28" s="82"/>
      <c r="BAE28" s="82"/>
      <c r="BAF28" s="82"/>
      <c r="BAG28" s="82"/>
      <c r="BAH28" s="82"/>
      <c r="BAI28" s="82"/>
      <c r="BAJ28" s="82"/>
      <c r="BAK28" s="82"/>
      <c r="BAL28" s="82"/>
      <c r="BAM28" s="82"/>
      <c r="BAN28" s="82"/>
      <c r="BAO28" s="82"/>
      <c r="BAP28" s="82"/>
      <c r="BAQ28" s="82"/>
      <c r="BAR28" s="82"/>
      <c r="BAS28" s="82"/>
      <c r="BAT28" s="82"/>
      <c r="BAU28" s="82"/>
      <c r="BAV28" s="82"/>
      <c r="BAW28" s="82"/>
      <c r="BAX28" s="82"/>
      <c r="BAY28" s="82"/>
      <c r="BAZ28" s="82"/>
      <c r="BBA28" s="82"/>
      <c r="BBB28" s="82"/>
      <c r="BBC28" s="82"/>
      <c r="BBD28" s="82"/>
      <c r="BBE28" s="82"/>
      <c r="BBF28" s="82"/>
      <c r="BBG28" s="82"/>
      <c r="BBH28" s="82"/>
      <c r="BBI28" s="82"/>
      <c r="BBJ28" s="82"/>
      <c r="BBK28" s="82"/>
      <c r="BBL28" s="82"/>
      <c r="BBM28" s="82"/>
      <c r="BBN28" s="82"/>
      <c r="BBO28" s="82"/>
      <c r="BBP28" s="82"/>
      <c r="BBQ28" s="82"/>
      <c r="BBR28" s="82"/>
      <c r="BBS28" s="82"/>
      <c r="BBT28" s="82"/>
      <c r="BBU28" s="82"/>
      <c r="BBV28" s="82"/>
      <c r="BBW28" s="82"/>
      <c r="BBX28" s="82"/>
      <c r="BBY28" s="82"/>
      <c r="BBZ28" s="82"/>
      <c r="BCA28" s="82"/>
      <c r="BCB28" s="82"/>
      <c r="BCC28" s="82"/>
      <c r="BCD28" s="82"/>
      <c r="BCE28" s="82"/>
      <c r="BCF28" s="82"/>
      <c r="BCG28" s="82"/>
      <c r="BCH28" s="82"/>
      <c r="BCI28" s="82"/>
      <c r="BCJ28" s="82"/>
      <c r="BCK28" s="82"/>
      <c r="BCL28" s="82"/>
      <c r="BCM28" s="82"/>
      <c r="BCN28" s="82"/>
      <c r="BCO28" s="82"/>
      <c r="BCP28" s="82"/>
      <c r="BCQ28" s="82"/>
      <c r="BCR28" s="82"/>
      <c r="BCS28" s="82"/>
      <c r="BCT28" s="82"/>
      <c r="BCU28" s="82"/>
      <c r="BCV28" s="82"/>
      <c r="BCW28" s="82"/>
      <c r="BCX28" s="82"/>
      <c r="BCY28" s="82"/>
      <c r="BCZ28" s="82"/>
      <c r="BDA28" s="82"/>
      <c r="BDB28" s="82"/>
      <c r="BDC28" s="82"/>
      <c r="BDD28" s="82"/>
      <c r="BDE28" s="82"/>
      <c r="BDF28" s="82"/>
      <c r="BDG28" s="82"/>
      <c r="BDH28" s="82"/>
      <c r="BDI28" s="82"/>
      <c r="BDJ28" s="82"/>
      <c r="BDK28" s="82"/>
      <c r="BDL28" s="82"/>
      <c r="BDM28" s="82"/>
      <c r="BDN28" s="82"/>
      <c r="BDO28" s="82"/>
      <c r="BDP28" s="82"/>
      <c r="BDQ28" s="82"/>
      <c r="BDR28" s="82"/>
      <c r="BDS28" s="82"/>
      <c r="BDT28" s="82"/>
      <c r="BDU28" s="82"/>
      <c r="BDV28" s="82"/>
      <c r="BDW28" s="82"/>
      <c r="BDX28" s="82"/>
      <c r="BDY28" s="82"/>
      <c r="BDZ28" s="82"/>
      <c r="BEA28" s="82"/>
      <c r="BEB28" s="82"/>
      <c r="BEC28" s="82"/>
      <c r="BED28" s="82"/>
      <c r="BEE28" s="82"/>
      <c r="BEF28" s="82"/>
      <c r="BEG28" s="82"/>
      <c r="BEH28" s="82"/>
      <c r="BEI28" s="82"/>
      <c r="BEJ28" s="82"/>
      <c r="BEK28" s="82"/>
      <c r="BEL28" s="82"/>
      <c r="BEM28" s="82"/>
      <c r="BEN28" s="82"/>
      <c r="BEO28" s="82"/>
      <c r="BEP28" s="82"/>
      <c r="BEQ28" s="82"/>
      <c r="BER28" s="82"/>
      <c r="BES28" s="82"/>
      <c r="BET28" s="82"/>
      <c r="BEU28" s="82"/>
      <c r="BEV28" s="82"/>
      <c r="BEW28" s="82"/>
      <c r="BEX28" s="82"/>
      <c r="BEY28" s="82"/>
      <c r="BEZ28" s="82"/>
      <c r="BFA28" s="82"/>
      <c r="BFB28" s="82"/>
      <c r="BFC28" s="82"/>
      <c r="BFD28" s="82"/>
      <c r="BFE28" s="82"/>
      <c r="BFF28" s="82"/>
      <c r="BFG28" s="82"/>
      <c r="BFH28" s="82"/>
      <c r="BFI28" s="82"/>
      <c r="BFJ28" s="82"/>
      <c r="BFK28" s="82"/>
      <c r="BFL28" s="82"/>
      <c r="BFM28" s="82"/>
      <c r="BFN28" s="82"/>
      <c r="BFO28" s="82"/>
      <c r="BFP28" s="82"/>
      <c r="BFQ28" s="82"/>
      <c r="BFR28" s="82"/>
      <c r="BFS28" s="82"/>
      <c r="BFT28" s="82"/>
      <c r="BFU28" s="82"/>
      <c r="BFV28" s="82"/>
      <c r="BFW28" s="82"/>
      <c r="BFX28" s="82"/>
      <c r="BFY28" s="82"/>
      <c r="BFZ28" s="82"/>
      <c r="BGA28" s="82"/>
      <c r="BGB28" s="82"/>
      <c r="BGC28" s="82"/>
      <c r="BGD28" s="82"/>
      <c r="BGE28" s="82"/>
      <c r="BGF28" s="82"/>
      <c r="BGG28" s="82"/>
      <c r="BGH28" s="82"/>
      <c r="BGI28" s="82"/>
      <c r="BGJ28" s="82"/>
      <c r="BGK28" s="82"/>
      <c r="BGL28" s="82"/>
      <c r="BGM28" s="82"/>
      <c r="BGN28" s="82"/>
      <c r="BGO28" s="82"/>
      <c r="BGP28" s="82"/>
      <c r="BGQ28" s="82"/>
      <c r="BGR28" s="82"/>
      <c r="BGS28" s="82"/>
      <c r="BGT28" s="82"/>
      <c r="BGU28" s="82"/>
      <c r="BGV28" s="82"/>
      <c r="BGW28" s="82"/>
      <c r="BGX28" s="82"/>
      <c r="BGY28" s="82"/>
      <c r="BGZ28" s="82"/>
      <c r="BHA28" s="82"/>
      <c r="BHB28" s="82"/>
      <c r="BHC28" s="82"/>
      <c r="BHD28" s="82"/>
      <c r="BHE28" s="82"/>
      <c r="BHF28" s="82"/>
      <c r="BHG28" s="82"/>
      <c r="BHH28" s="82"/>
      <c r="BHI28" s="82"/>
      <c r="BHJ28" s="82"/>
      <c r="BHK28" s="82"/>
      <c r="BHL28" s="82"/>
      <c r="BHM28" s="82"/>
      <c r="BHN28" s="82"/>
      <c r="BHO28" s="82"/>
      <c r="BHP28" s="82"/>
      <c r="BHQ28" s="82"/>
      <c r="BHR28" s="82"/>
      <c r="BHS28" s="82"/>
      <c r="BHT28" s="82"/>
      <c r="BHU28" s="82"/>
      <c r="BHV28" s="82"/>
      <c r="BHW28" s="82"/>
      <c r="BHX28" s="82"/>
      <c r="BHY28" s="82"/>
      <c r="BHZ28" s="82"/>
      <c r="BIA28" s="82"/>
      <c r="BIB28" s="82"/>
      <c r="BIC28" s="82"/>
      <c r="BID28" s="82"/>
      <c r="BIE28" s="82"/>
      <c r="BIF28" s="82"/>
      <c r="BIG28" s="82"/>
      <c r="BIH28" s="82"/>
      <c r="BII28" s="82"/>
      <c r="BIJ28" s="82"/>
      <c r="BIK28" s="82"/>
      <c r="BIL28" s="82"/>
      <c r="BIM28" s="82"/>
      <c r="BIN28" s="82"/>
      <c r="BIO28" s="82"/>
      <c r="BIP28" s="82"/>
      <c r="BIQ28" s="82"/>
      <c r="BIR28" s="82"/>
      <c r="BIS28" s="82"/>
      <c r="BIT28" s="82"/>
      <c r="BIU28" s="82"/>
      <c r="BIV28" s="82"/>
      <c r="BIW28" s="82"/>
      <c r="BIX28" s="82"/>
      <c r="BIY28" s="82"/>
      <c r="BIZ28" s="82"/>
      <c r="BJA28" s="82"/>
      <c r="BJB28" s="82"/>
      <c r="BJC28" s="82"/>
      <c r="BJD28" s="82"/>
      <c r="BJE28" s="82"/>
      <c r="BJF28" s="82"/>
      <c r="BJG28" s="82"/>
      <c r="BJH28" s="82"/>
      <c r="BJI28" s="82"/>
      <c r="BJJ28" s="82"/>
      <c r="BJK28" s="82"/>
      <c r="BJL28" s="82"/>
      <c r="BJM28" s="82"/>
      <c r="BJN28" s="82"/>
      <c r="BJO28" s="82"/>
      <c r="BJP28" s="82"/>
      <c r="BJQ28" s="82"/>
      <c r="BJR28" s="82"/>
      <c r="BJS28" s="82"/>
      <c r="BJT28" s="82"/>
      <c r="BJU28" s="82"/>
      <c r="BJV28" s="82"/>
      <c r="BJW28" s="82"/>
      <c r="BJX28" s="82"/>
      <c r="BJY28" s="82"/>
      <c r="BJZ28" s="82"/>
      <c r="BKA28" s="82"/>
      <c r="BKB28" s="82"/>
      <c r="BKC28" s="82"/>
      <c r="BKD28" s="82"/>
      <c r="BKE28" s="82"/>
      <c r="BKF28" s="82"/>
      <c r="BKG28" s="82"/>
      <c r="BKH28" s="82"/>
      <c r="BKI28" s="82"/>
      <c r="BKJ28" s="82"/>
      <c r="BKK28" s="82"/>
      <c r="BKL28" s="82"/>
      <c r="BKM28" s="82"/>
      <c r="BKN28" s="82"/>
      <c r="BKO28" s="82"/>
      <c r="BKP28" s="82"/>
      <c r="BKQ28" s="82"/>
      <c r="BKR28" s="82"/>
      <c r="BKS28" s="82"/>
      <c r="BKT28" s="82"/>
      <c r="BKU28" s="82"/>
      <c r="BKV28" s="82"/>
      <c r="BKW28" s="82"/>
      <c r="BKX28" s="82"/>
      <c r="BKY28" s="82"/>
      <c r="BKZ28" s="82"/>
      <c r="BLA28" s="82"/>
      <c r="BLB28" s="82"/>
      <c r="BLC28" s="82"/>
      <c r="BLD28" s="82"/>
      <c r="BLE28" s="82"/>
      <c r="BLF28" s="82"/>
      <c r="BLG28" s="82"/>
      <c r="BLH28" s="82"/>
      <c r="BLI28" s="82"/>
      <c r="BLJ28" s="82"/>
      <c r="BLK28" s="82"/>
      <c r="BLL28" s="82"/>
      <c r="BLM28" s="82"/>
      <c r="BLN28" s="82"/>
      <c r="BLO28" s="82"/>
      <c r="BLP28" s="82"/>
      <c r="BLQ28" s="82"/>
      <c r="BLR28" s="82"/>
      <c r="BLS28" s="82"/>
      <c r="BLT28" s="82"/>
      <c r="BLU28" s="82"/>
      <c r="BLV28" s="82"/>
      <c r="BLW28" s="82"/>
      <c r="BLX28" s="82"/>
      <c r="BLY28" s="82"/>
      <c r="BLZ28" s="82"/>
      <c r="BMA28" s="82"/>
      <c r="BMB28" s="82"/>
      <c r="BMC28" s="82"/>
      <c r="BMD28" s="82"/>
      <c r="BME28" s="82"/>
      <c r="BMF28" s="82"/>
      <c r="BMG28" s="82"/>
      <c r="BMH28" s="82"/>
      <c r="BMI28" s="82"/>
      <c r="BMJ28" s="82"/>
      <c r="BMK28" s="82"/>
      <c r="BML28" s="82"/>
      <c r="BMM28" s="82"/>
      <c r="BMN28" s="82"/>
      <c r="BMO28" s="82"/>
      <c r="BMP28" s="82"/>
      <c r="BMQ28" s="82"/>
      <c r="BMR28" s="82"/>
      <c r="BMS28" s="82"/>
      <c r="BMT28" s="82"/>
      <c r="BMU28" s="82"/>
      <c r="BMV28" s="82"/>
      <c r="BMW28" s="82"/>
      <c r="BMX28" s="82"/>
      <c r="BMY28" s="82"/>
      <c r="BMZ28" s="82"/>
      <c r="BNA28" s="82"/>
      <c r="BNB28" s="82"/>
      <c r="BNC28" s="82"/>
      <c r="BND28" s="82"/>
      <c r="BNE28" s="82"/>
      <c r="BNF28" s="82"/>
      <c r="BNG28" s="82"/>
      <c r="BNH28" s="82"/>
      <c r="BNI28" s="82"/>
      <c r="BNJ28" s="82"/>
      <c r="BNK28" s="82"/>
      <c r="BNL28" s="82"/>
      <c r="BNM28" s="82"/>
      <c r="BNN28" s="82"/>
      <c r="BNO28" s="82"/>
      <c r="BNP28" s="82"/>
      <c r="BNQ28" s="82"/>
      <c r="BNR28" s="82"/>
      <c r="BNS28" s="82"/>
      <c r="BNT28" s="82"/>
      <c r="BNU28" s="82"/>
      <c r="BNV28" s="82"/>
      <c r="BNW28" s="82"/>
      <c r="BNX28" s="82"/>
      <c r="BNY28" s="82"/>
      <c r="BNZ28" s="82"/>
      <c r="BOA28" s="82"/>
      <c r="BOB28" s="82"/>
      <c r="BOC28" s="82"/>
      <c r="BOD28" s="82"/>
      <c r="BOE28" s="82"/>
      <c r="BOF28" s="82"/>
      <c r="BOG28" s="82"/>
      <c r="BOH28" s="82"/>
      <c r="BOI28" s="82"/>
      <c r="BOJ28" s="82"/>
      <c r="BOK28" s="82"/>
      <c r="BOL28" s="82"/>
      <c r="BOM28" s="82"/>
      <c r="BON28" s="82"/>
      <c r="BOO28" s="82"/>
      <c r="BOP28" s="82"/>
      <c r="BOQ28" s="82"/>
      <c r="BOR28" s="82"/>
      <c r="BOS28" s="82"/>
      <c r="BOT28" s="82"/>
      <c r="BOU28" s="82"/>
      <c r="BOV28" s="82"/>
      <c r="BOW28" s="82"/>
      <c r="BOX28" s="82"/>
      <c r="BOY28" s="82"/>
      <c r="BOZ28" s="82"/>
      <c r="BPA28" s="82"/>
      <c r="BPB28" s="82"/>
      <c r="BPC28" s="82"/>
      <c r="BPD28" s="82"/>
      <c r="BPE28" s="82"/>
      <c r="BPF28" s="82"/>
      <c r="BPG28" s="82"/>
      <c r="BPH28" s="82"/>
      <c r="BPI28" s="82"/>
      <c r="BPJ28" s="82"/>
      <c r="BPK28" s="82"/>
      <c r="BPL28" s="82"/>
      <c r="BPM28" s="82"/>
      <c r="BPN28" s="82"/>
      <c r="BPO28" s="82"/>
      <c r="BPP28" s="82"/>
      <c r="BPQ28" s="82"/>
      <c r="BPR28" s="82"/>
      <c r="BPS28" s="82"/>
      <c r="BPT28" s="82"/>
      <c r="BPU28" s="82"/>
      <c r="BPV28" s="82"/>
      <c r="BPW28" s="82"/>
      <c r="BPX28" s="82"/>
      <c r="BPY28" s="82"/>
      <c r="BPZ28" s="82"/>
      <c r="BQA28" s="82"/>
      <c r="BQB28" s="82"/>
      <c r="BQC28" s="82"/>
      <c r="BQD28" s="82"/>
      <c r="BQE28" s="82"/>
      <c r="BQF28" s="82"/>
      <c r="BQG28" s="82"/>
      <c r="BQH28" s="82"/>
      <c r="BQI28" s="82"/>
      <c r="BQJ28" s="82"/>
      <c r="BQK28" s="82"/>
      <c r="BQL28" s="82"/>
      <c r="BQM28" s="82"/>
      <c r="BQN28" s="82"/>
      <c r="BQO28" s="82"/>
      <c r="BQP28" s="82"/>
      <c r="BQQ28" s="82"/>
      <c r="BQR28" s="82"/>
      <c r="BQS28" s="82"/>
      <c r="BQT28" s="82"/>
      <c r="BQU28" s="82"/>
      <c r="BQV28" s="82"/>
      <c r="BQW28" s="82"/>
      <c r="BQX28" s="82"/>
      <c r="BQY28" s="82"/>
      <c r="BQZ28" s="82"/>
      <c r="BRA28" s="82"/>
      <c r="BRB28" s="82"/>
      <c r="BRC28" s="82"/>
      <c r="BRD28" s="82"/>
      <c r="BRE28" s="82"/>
      <c r="BRF28" s="82"/>
      <c r="BRG28" s="82"/>
      <c r="BRH28" s="82"/>
      <c r="BRI28" s="82"/>
      <c r="BRJ28" s="82"/>
      <c r="BRK28" s="82"/>
      <c r="BRL28" s="82"/>
      <c r="BRM28" s="82"/>
      <c r="BRN28" s="82"/>
      <c r="BRO28" s="82"/>
      <c r="BRP28" s="82"/>
      <c r="BRQ28" s="82"/>
      <c r="BRR28" s="82"/>
      <c r="BRS28" s="82"/>
      <c r="BRT28" s="82"/>
      <c r="BRU28" s="82"/>
      <c r="BRV28" s="82"/>
      <c r="BRW28" s="82"/>
      <c r="BRX28" s="82"/>
      <c r="BRY28" s="82"/>
      <c r="BRZ28" s="82"/>
      <c r="BSA28" s="82"/>
      <c r="BSB28" s="82"/>
      <c r="BSC28" s="82"/>
      <c r="BSD28" s="82"/>
      <c r="BSE28" s="82"/>
      <c r="BSF28" s="82"/>
      <c r="BSG28" s="82"/>
      <c r="BSH28" s="82"/>
      <c r="BSI28" s="82"/>
      <c r="BSJ28" s="82"/>
      <c r="BSK28" s="82"/>
      <c r="BSL28" s="82"/>
      <c r="BSM28" s="82"/>
      <c r="BSN28" s="82"/>
      <c r="BSO28" s="82"/>
      <c r="BSP28" s="82"/>
      <c r="BSQ28" s="82"/>
      <c r="BSR28" s="82"/>
      <c r="BSS28" s="82"/>
      <c r="BST28" s="82"/>
      <c r="BSU28" s="82"/>
      <c r="BSV28" s="82"/>
      <c r="BSW28" s="82"/>
      <c r="BSX28" s="82"/>
      <c r="BSY28" s="82"/>
      <c r="BSZ28" s="82"/>
      <c r="BTA28" s="82"/>
      <c r="BTB28" s="82"/>
      <c r="BTC28" s="82"/>
      <c r="BTD28" s="82"/>
      <c r="BTE28" s="82"/>
      <c r="BTF28" s="82"/>
      <c r="BTG28" s="82"/>
      <c r="BTH28" s="82"/>
      <c r="BTI28" s="82"/>
      <c r="BTJ28" s="82"/>
      <c r="BTK28" s="82"/>
      <c r="BTL28" s="82"/>
      <c r="BTM28" s="82"/>
      <c r="BTN28" s="82"/>
      <c r="BTO28" s="82"/>
      <c r="BTP28" s="82"/>
      <c r="BTQ28" s="82"/>
      <c r="BTR28" s="82"/>
      <c r="BTS28" s="82"/>
      <c r="BTT28" s="82"/>
      <c r="BTU28" s="82"/>
      <c r="BTV28" s="82"/>
      <c r="BTW28" s="82"/>
      <c r="BTX28" s="82"/>
      <c r="BTY28" s="82"/>
      <c r="BTZ28" s="82"/>
      <c r="BUA28" s="82"/>
      <c r="BUB28" s="82"/>
      <c r="BUC28" s="82"/>
      <c r="BUD28" s="82"/>
      <c r="BUE28" s="82"/>
      <c r="BUF28" s="82"/>
      <c r="BUG28" s="82"/>
      <c r="BUH28" s="82"/>
      <c r="BUI28" s="82"/>
      <c r="BUJ28" s="82"/>
      <c r="BUK28" s="82"/>
      <c r="BUL28" s="82"/>
      <c r="BUM28" s="82"/>
      <c r="BUN28" s="82"/>
      <c r="BUO28" s="82"/>
      <c r="BUP28" s="82"/>
      <c r="BUQ28" s="82"/>
      <c r="BUR28" s="82"/>
      <c r="BUS28" s="82"/>
      <c r="BUT28" s="82"/>
      <c r="BUU28" s="82"/>
      <c r="BUV28" s="82"/>
      <c r="BUW28" s="82"/>
      <c r="BUX28" s="82"/>
      <c r="BUY28" s="82"/>
      <c r="BUZ28" s="82"/>
      <c r="BVA28" s="82"/>
      <c r="BVB28" s="82"/>
      <c r="BVC28" s="82"/>
      <c r="BVD28" s="82"/>
      <c r="BVE28" s="82"/>
      <c r="BVF28" s="82"/>
      <c r="BVG28" s="82"/>
      <c r="BVH28" s="82"/>
      <c r="BVI28" s="82"/>
      <c r="BVJ28" s="82"/>
      <c r="BVK28" s="82"/>
      <c r="BVL28" s="82"/>
      <c r="BVM28" s="82"/>
      <c r="BVN28" s="82"/>
      <c r="BVO28" s="82"/>
      <c r="BVP28" s="82"/>
      <c r="BVQ28" s="82"/>
      <c r="BVR28" s="82"/>
      <c r="BVS28" s="82"/>
      <c r="BVT28" s="82"/>
      <c r="BVU28" s="82"/>
      <c r="BVV28" s="82"/>
      <c r="BVW28" s="82"/>
      <c r="BVX28" s="82"/>
      <c r="BVY28" s="82"/>
      <c r="BVZ28" s="82"/>
      <c r="BWA28" s="82"/>
      <c r="BWB28" s="82"/>
      <c r="BWC28" s="82"/>
      <c r="BWD28" s="82"/>
      <c r="BWE28" s="82"/>
      <c r="BWF28" s="82"/>
      <c r="BWG28" s="82"/>
      <c r="BWH28" s="82"/>
      <c r="BWI28" s="82"/>
      <c r="BWJ28" s="82"/>
      <c r="BWK28" s="82"/>
      <c r="BWL28" s="82"/>
      <c r="BWM28" s="82"/>
      <c r="BWN28" s="82"/>
      <c r="BWO28" s="82"/>
      <c r="BWP28" s="82"/>
      <c r="BWQ28" s="82"/>
      <c r="BWR28" s="82"/>
      <c r="BWS28" s="82"/>
      <c r="BWT28" s="82"/>
      <c r="BWU28" s="82"/>
      <c r="BWV28" s="82"/>
      <c r="BWW28" s="82"/>
      <c r="BWX28" s="82"/>
      <c r="BWY28" s="82"/>
      <c r="BWZ28" s="82"/>
      <c r="BXA28" s="82"/>
      <c r="BXB28" s="82"/>
      <c r="BXC28" s="82"/>
      <c r="BXD28" s="82"/>
      <c r="BXE28" s="82"/>
      <c r="BXF28" s="82"/>
      <c r="BXG28" s="82"/>
      <c r="BXH28" s="82"/>
      <c r="BXI28" s="82"/>
      <c r="BXJ28" s="82"/>
      <c r="BXK28" s="82"/>
      <c r="BXL28" s="82"/>
      <c r="BXM28" s="82"/>
      <c r="BXN28" s="82"/>
      <c r="BXO28" s="82"/>
      <c r="BXP28" s="82"/>
      <c r="BXQ28" s="82"/>
      <c r="BXR28" s="82"/>
      <c r="BXS28" s="82"/>
      <c r="BXT28" s="82"/>
      <c r="BXU28" s="82"/>
      <c r="BXV28" s="82"/>
      <c r="BXW28" s="82"/>
      <c r="BXX28" s="82"/>
      <c r="BXY28" s="82"/>
      <c r="BXZ28" s="82"/>
      <c r="BYA28" s="82"/>
      <c r="BYB28" s="82"/>
      <c r="BYC28" s="82"/>
      <c r="BYD28" s="82"/>
      <c r="BYE28" s="82"/>
      <c r="BYF28" s="82"/>
      <c r="BYG28" s="82"/>
      <c r="BYH28" s="82"/>
      <c r="BYI28" s="82"/>
      <c r="BYJ28" s="82"/>
      <c r="BYK28" s="82"/>
      <c r="BYL28" s="82"/>
      <c r="BYM28" s="82"/>
      <c r="BYN28" s="82"/>
      <c r="BYO28" s="82"/>
      <c r="BYP28" s="82"/>
      <c r="BYQ28" s="82"/>
      <c r="BYR28" s="82"/>
      <c r="BYS28" s="82"/>
      <c r="BYT28" s="82"/>
      <c r="BYU28" s="82"/>
      <c r="BYV28" s="82"/>
      <c r="BYW28" s="82"/>
      <c r="BYX28" s="82"/>
      <c r="BYY28" s="82"/>
      <c r="BYZ28" s="82"/>
      <c r="BZA28" s="82"/>
      <c r="BZB28" s="82"/>
      <c r="BZC28" s="82"/>
      <c r="BZD28" s="82"/>
      <c r="BZE28" s="82"/>
      <c r="BZF28" s="82"/>
      <c r="BZG28" s="82"/>
      <c r="BZH28" s="82"/>
      <c r="BZI28" s="82"/>
      <c r="BZJ28" s="82"/>
      <c r="BZK28" s="82"/>
      <c r="BZL28" s="82"/>
      <c r="BZM28" s="82"/>
      <c r="BZN28" s="82"/>
      <c r="BZO28" s="82"/>
      <c r="BZP28" s="82"/>
      <c r="BZQ28" s="82"/>
      <c r="BZR28" s="82"/>
      <c r="BZS28" s="82"/>
      <c r="BZT28" s="82"/>
      <c r="BZU28" s="82"/>
      <c r="BZV28" s="82"/>
      <c r="BZW28" s="82"/>
      <c r="BZX28" s="82"/>
      <c r="BZY28" s="82"/>
      <c r="BZZ28" s="82"/>
      <c r="CAA28" s="82"/>
      <c r="CAB28" s="82"/>
      <c r="CAC28" s="82"/>
      <c r="CAD28" s="82"/>
      <c r="CAE28" s="82"/>
      <c r="CAF28" s="82"/>
      <c r="CAG28" s="82"/>
      <c r="CAH28" s="82"/>
      <c r="CAI28" s="82"/>
      <c r="CAJ28" s="82"/>
      <c r="CAK28" s="82"/>
      <c r="CAL28" s="82"/>
      <c r="CAM28" s="82"/>
      <c r="CAN28" s="82"/>
      <c r="CAO28" s="82"/>
      <c r="CAP28" s="82"/>
      <c r="CAQ28" s="82"/>
      <c r="CAR28" s="82"/>
      <c r="CAS28" s="82"/>
      <c r="CAT28" s="82"/>
      <c r="CAU28" s="82"/>
      <c r="CAV28" s="82"/>
      <c r="CAW28" s="82"/>
      <c r="CAX28" s="82"/>
      <c r="CAY28" s="82"/>
      <c r="CAZ28" s="82"/>
      <c r="CBA28" s="82"/>
      <c r="CBB28" s="82"/>
      <c r="CBC28" s="82"/>
      <c r="CBD28" s="82"/>
      <c r="CBE28" s="82"/>
      <c r="CBF28" s="82"/>
      <c r="CBG28" s="82"/>
      <c r="CBH28" s="82"/>
      <c r="CBI28" s="82"/>
      <c r="CBJ28" s="82"/>
      <c r="CBK28" s="82"/>
      <c r="CBL28" s="82"/>
      <c r="CBM28" s="82"/>
      <c r="CBN28" s="82"/>
      <c r="CBO28" s="82"/>
      <c r="CBP28" s="82"/>
      <c r="CBQ28" s="82"/>
      <c r="CBR28" s="82"/>
      <c r="CBS28" s="82"/>
      <c r="CBT28" s="82"/>
      <c r="CBU28" s="82"/>
      <c r="CBV28" s="82"/>
      <c r="CBW28" s="82"/>
      <c r="CBX28" s="82"/>
      <c r="CBY28" s="82"/>
      <c r="CBZ28" s="82"/>
      <c r="CCA28" s="82"/>
      <c r="CCB28" s="82"/>
      <c r="CCC28" s="82"/>
      <c r="CCD28" s="82"/>
      <c r="CCE28" s="82"/>
      <c r="CCF28" s="82"/>
      <c r="CCG28" s="82"/>
      <c r="CCH28" s="82"/>
      <c r="CCI28" s="82"/>
      <c r="CCJ28" s="82"/>
      <c r="CCK28" s="82"/>
      <c r="CCL28" s="82"/>
      <c r="CCM28" s="82"/>
      <c r="CCN28" s="82"/>
      <c r="CCO28" s="82"/>
      <c r="CCP28" s="82"/>
      <c r="CCQ28" s="82"/>
      <c r="CCR28" s="82"/>
      <c r="CCS28" s="82"/>
      <c r="CCT28" s="82"/>
      <c r="CCU28" s="82"/>
      <c r="CCV28" s="82"/>
      <c r="CCW28" s="82"/>
      <c r="CCX28" s="82"/>
      <c r="CCY28" s="82"/>
      <c r="CCZ28" s="82"/>
      <c r="CDA28" s="82"/>
      <c r="CDB28" s="82"/>
      <c r="CDC28" s="82"/>
      <c r="CDD28" s="82"/>
      <c r="CDE28" s="82"/>
      <c r="CDF28" s="82"/>
      <c r="CDG28" s="82"/>
      <c r="CDH28" s="82"/>
      <c r="CDI28" s="82"/>
      <c r="CDJ28" s="82"/>
      <c r="CDK28" s="82"/>
      <c r="CDL28" s="82"/>
      <c r="CDM28" s="82"/>
      <c r="CDN28" s="82"/>
      <c r="CDO28" s="82"/>
      <c r="CDP28" s="82"/>
      <c r="CDQ28" s="82"/>
      <c r="CDR28" s="82"/>
      <c r="CDS28" s="82"/>
      <c r="CDT28" s="82"/>
      <c r="CDU28" s="82"/>
      <c r="CDV28" s="82"/>
      <c r="CDW28" s="82"/>
      <c r="CDX28" s="82"/>
      <c r="CDY28" s="82"/>
      <c r="CDZ28" s="82"/>
      <c r="CEA28" s="82"/>
      <c r="CEB28" s="82"/>
      <c r="CEC28" s="82"/>
      <c r="CED28" s="82"/>
      <c r="CEE28" s="82"/>
      <c r="CEF28" s="82"/>
      <c r="CEG28" s="82"/>
      <c r="CEH28" s="82"/>
      <c r="CEI28" s="82"/>
      <c r="CEJ28" s="82"/>
      <c r="CEK28" s="82"/>
      <c r="CEL28" s="82"/>
      <c r="CEM28" s="82"/>
      <c r="CEN28" s="82"/>
      <c r="CEO28" s="82"/>
      <c r="CEP28" s="82"/>
      <c r="CEQ28" s="82"/>
      <c r="CER28" s="82"/>
      <c r="CES28" s="82"/>
      <c r="CET28" s="82"/>
      <c r="CEU28" s="82"/>
      <c r="CEV28" s="82"/>
      <c r="CEW28" s="82"/>
      <c r="CEX28" s="82"/>
      <c r="CEY28" s="82"/>
      <c r="CEZ28" s="82"/>
      <c r="CFA28" s="82"/>
      <c r="CFB28" s="82"/>
      <c r="CFC28" s="82"/>
      <c r="CFD28" s="82"/>
      <c r="CFE28" s="82"/>
      <c r="CFF28" s="82"/>
      <c r="CFG28" s="82"/>
      <c r="CFH28" s="82"/>
      <c r="CFI28" s="82"/>
      <c r="CFJ28" s="82"/>
      <c r="CFK28" s="82"/>
      <c r="CFL28" s="82"/>
      <c r="CFM28" s="82"/>
      <c r="CFN28" s="82"/>
      <c r="CFO28" s="82"/>
      <c r="CFP28" s="82"/>
      <c r="CFQ28" s="82"/>
      <c r="CFR28" s="82"/>
      <c r="CFS28" s="82"/>
      <c r="CFT28" s="82"/>
      <c r="CFU28" s="82"/>
      <c r="CFV28" s="82"/>
      <c r="CFW28" s="82"/>
      <c r="CFX28" s="82"/>
      <c r="CFY28" s="82"/>
      <c r="CFZ28" s="82"/>
      <c r="CGA28" s="82"/>
      <c r="CGB28" s="82"/>
      <c r="CGC28" s="82"/>
      <c r="CGD28" s="82"/>
      <c r="CGE28" s="82"/>
      <c r="CGF28" s="82"/>
      <c r="CGG28" s="82"/>
      <c r="CGH28" s="82"/>
      <c r="CGI28" s="82"/>
      <c r="CGJ28" s="82"/>
      <c r="CGK28" s="82"/>
      <c r="CGL28" s="82"/>
      <c r="CGM28" s="82"/>
      <c r="CGN28" s="82"/>
      <c r="CGO28" s="82"/>
      <c r="CGP28" s="82"/>
      <c r="CGQ28" s="82"/>
      <c r="CGR28" s="82"/>
      <c r="CGS28" s="82"/>
      <c r="CGT28" s="82"/>
      <c r="CGU28" s="82"/>
      <c r="CGV28" s="82"/>
      <c r="CGW28" s="82"/>
      <c r="CGX28" s="82"/>
      <c r="CGY28" s="82"/>
      <c r="CGZ28" s="82"/>
      <c r="CHA28" s="82"/>
      <c r="CHB28" s="82"/>
      <c r="CHC28" s="82"/>
      <c r="CHD28" s="82"/>
      <c r="CHE28" s="82"/>
      <c r="CHF28" s="82"/>
      <c r="CHG28" s="82"/>
      <c r="CHH28" s="82"/>
      <c r="CHI28" s="82"/>
      <c r="CHJ28" s="82"/>
      <c r="CHK28" s="82"/>
      <c r="CHL28" s="82"/>
      <c r="CHM28" s="82"/>
      <c r="CHN28" s="82"/>
      <c r="CHO28" s="82"/>
      <c r="CHP28" s="82"/>
      <c r="CHQ28" s="82"/>
      <c r="CHR28" s="82"/>
      <c r="CHS28" s="82"/>
      <c r="CHT28" s="82"/>
      <c r="CHU28" s="82"/>
      <c r="CHV28" s="82"/>
      <c r="CHW28" s="82"/>
      <c r="CHX28" s="82"/>
      <c r="CHY28" s="82"/>
      <c r="CHZ28" s="82"/>
      <c r="CIA28" s="82"/>
      <c r="CIB28" s="82"/>
      <c r="CIC28" s="82"/>
      <c r="CID28" s="82"/>
      <c r="CIE28" s="82"/>
      <c r="CIF28" s="82"/>
      <c r="CIG28" s="82"/>
      <c r="CIH28" s="82"/>
      <c r="CII28" s="82"/>
      <c r="CIJ28" s="82"/>
      <c r="CIK28" s="82"/>
      <c r="CIL28" s="82"/>
      <c r="CIM28" s="82"/>
      <c r="CIN28" s="82"/>
      <c r="CIO28" s="82"/>
      <c r="CIP28" s="82"/>
      <c r="CIQ28" s="82"/>
      <c r="CIR28" s="82"/>
      <c r="CIS28" s="82"/>
      <c r="CIT28" s="82"/>
      <c r="CIU28" s="82"/>
      <c r="CIV28" s="82"/>
      <c r="CIW28" s="82"/>
      <c r="CIX28" s="82"/>
      <c r="CIY28" s="82"/>
      <c r="CIZ28" s="82"/>
      <c r="CJA28" s="82"/>
      <c r="CJB28" s="82"/>
      <c r="CJC28" s="82"/>
      <c r="CJD28" s="82"/>
      <c r="CJE28" s="82"/>
      <c r="CJF28" s="82"/>
      <c r="CJG28" s="82"/>
      <c r="CJH28" s="82"/>
      <c r="CJI28" s="82"/>
      <c r="CJJ28" s="82"/>
      <c r="CJK28" s="82"/>
      <c r="CJL28" s="82"/>
      <c r="CJM28" s="82"/>
      <c r="CJN28" s="82"/>
      <c r="CJO28" s="82"/>
      <c r="CJP28" s="82"/>
      <c r="CJQ28" s="82"/>
      <c r="CJR28" s="82"/>
      <c r="CJS28" s="82"/>
      <c r="CJT28" s="82"/>
      <c r="CJU28" s="82"/>
      <c r="CJV28" s="82"/>
      <c r="CJW28" s="82"/>
      <c r="CJX28" s="82"/>
      <c r="CJY28" s="82"/>
      <c r="CJZ28" s="82"/>
      <c r="CKA28" s="82"/>
      <c r="CKB28" s="82"/>
      <c r="CKC28" s="82"/>
      <c r="CKD28" s="82"/>
      <c r="CKE28" s="82"/>
      <c r="CKF28" s="82"/>
      <c r="CKG28" s="82"/>
      <c r="CKH28" s="82"/>
      <c r="CKI28" s="82"/>
      <c r="CKJ28" s="82"/>
      <c r="CKK28" s="82"/>
      <c r="CKL28" s="82"/>
      <c r="CKM28" s="82"/>
      <c r="CKN28" s="82"/>
      <c r="CKO28" s="82"/>
      <c r="CKP28" s="82"/>
      <c r="CKQ28" s="82"/>
      <c r="CKR28" s="82"/>
      <c r="CKS28" s="82"/>
      <c r="CKT28" s="82"/>
      <c r="CKU28" s="82"/>
      <c r="CKV28" s="82"/>
      <c r="CKW28" s="82"/>
      <c r="CKX28" s="82"/>
      <c r="CKY28" s="82"/>
      <c r="CKZ28" s="82"/>
      <c r="CLA28" s="82"/>
      <c r="CLB28" s="82"/>
      <c r="CLC28" s="82"/>
      <c r="CLD28" s="82"/>
      <c r="CLE28" s="82"/>
      <c r="CLF28" s="82"/>
      <c r="CLG28" s="82"/>
      <c r="CLH28" s="82"/>
      <c r="CLI28" s="82"/>
      <c r="CLJ28" s="82"/>
      <c r="CLK28" s="82"/>
      <c r="CLL28" s="82"/>
      <c r="CLM28" s="82"/>
      <c r="CLN28" s="82"/>
      <c r="CLO28" s="82"/>
      <c r="CLP28" s="82"/>
      <c r="CLQ28" s="82"/>
      <c r="CLR28" s="82"/>
      <c r="CLS28" s="82"/>
      <c r="CLT28" s="82"/>
      <c r="CLU28" s="82"/>
      <c r="CLV28" s="82"/>
      <c r="CLW28" s="82"/>
      <c r="CLX28" s="82"/>
      <c r="CLY28" s="82"/>
      <c r="CLZ28" s="82"/>
      <c r="CMA28" s="82"/>
      <c r="CMB28" s="82"/>
      <c r="CMC28" s="82"/>
      <c r="CMD28" s="82"/>
      <c r="CME28" s="82"/>
      <c r="CMF28" s="82"/>
      <c r="CMG28" s="82"/>
      <c r="CMH28" s="82"/>
      <c r="CMI28" s="82"/>
      <c r="CMJ28" s="82"/>
      <c r="CMK28" s="82"/>
      <c r="CML28" s="82"/>
      <c r="CMM28" s="82"/>
      <c r="CMN28" s="82"/>
      <c r="CMO28" s="82"/>
      <c r="CMP28" s="82"/>
      <c r="CMQ28" s="82"/>
      <c r="CMR28" s="82"/>
      <c r="CMS28" s="82"/>
      <c r="CMT28" s="82"/>
      <c r="CMU28" s="82"/>
      <c r="CMV28" s="82"/>
      <c r="CMW28" s="82"/>
      <c r="CMX28" s="82"/>
      <c r="CMY28" s="82"/>
      <c r="CMZ28" s="82"/>
      <c r="CNA28" s="82"/>
      <c r="CNB28" s="82"/>
      <c r="CNC28" s="82"/>
      <c r="CND28" s="82"/>
      <c r="CNE28" s="82"/>
      <c r="CNF28" s="82"/>
      <c r="CNG28" s="82"/>
      <c r="CNH28" s="82"/>
      <c r="CNI28" s="82"/>
      <c r="CNJ28" s="82"/>
      <c r="CNK28" s="82"/>
      <c r="CNL28" s="82"/>
      <c r="CNM28" s="82"/>
      <c r="CNN28" s="82"/>
      <c r="CNO28" s="82"/>
      <c r="CNP28" s="82"/>
      <c r="CNQ28" s="82"/>
      <c r="CNR28" s="82"/>
      <c r="CNS28" s="82"/>
      <c r="CNT28" s="82"/>
      <c r="CNU28" s="82"/>
      <c r="CNV28" s="82"/>
      <c r="CNW28" s="82"/>
      <c r="CNX28" s="82"/>
      <c r="CNY28" s="82"/>
      <c r="CNZ28" s="82"/>
      <c r="COA28" s="82"/>
      <c r="COB28" s="82"/>
      <c r="COC28" s="82"/>
      <c r="COD28" s="82"/>
      <c r="COE28" s="82"/>
      <c r="COF28" s="82"/>
      <c r="COG28" s="82"/>
      <c r="COH28" s="82"/>
      <c r="COI28" s="82"/>
      <c r="COJ28" s="82"/>
      <c r="COK28" s="82"/>
      <c r="COL28" s="82"/>
      <c r="COM28" s="82"/>
      <c r="CON28" s="82"/>
      <c r="COO28" s="82"/>
      <c r="COP28" s="82"/>
      <c r="COQ28" s="82"/>
      <c r="COR28" s="82"/>
      <c r="COS28" s="82"/>
      <c r="COT28" s="82"/>
      <c r="COU28" s="82"/>
      <c r="COV28" s="82"/>
      <c r="COW28" s="82"/>
      <c r="COX28" s="82"/>
      <c r="COY28" s="82"/>
      <c r="COZ28" s="82"/>
      <c r="CPA28" s="82"/>
      <c r="CPB28" s="82"/>
      <c r="CPC28" s="82"/>
      <c r="CPD28" s="82"/>
      <c r="CPE28" s="82"/>
      <c r="CPF28" s="82"/>
      <c r="CPG28" s="82"/>
      <c r="CPH28" s="82"/>
      <c r="CPI28" s="82"/>
      <c r="CPJ28" s="82"/>
      <c r="CPK28" s="82"/>
      <c r="CPL28" s="82"/>
      <c r="CPM28" s="82"/>
      <c r="CPN28" s="82"/>
      <c r="CPO28" s="82"/>
      <c r="CPP28" s="82"/>
      <c r="CPQ28" s="82"/>
      <c r="CPR28" s="82"/>
      <c r="CPS28" s="82"/>
      <c r="CPT28" s="82"/>
      <c r="CPU28" s="82"/>
      <c r="CPV28" s="82"/>
      <c r="CPW28" s="82"/>
      <c r="CPX28" s="82"/>
      <c r="CPY28" s="82"/>
      <c r="CPZ28" s="82"/>
      <c r="CQA28" s="82"/>
      <c r="CQB28" s="82"/>
      <c r="CQC28" s="82"/>
      <c r="CQD28" s="82"/>
      <c r="CQE28" s="82"/>
      <c r="CQF28" s="82"/>
      <c r="CQG28" s="82"/>
      <c r="CQH28" s="82"/>
      <c r="CQI28" s="82"/>
      <c r="CQJ28" s="82"/>
      <c r="CQK28" s="82"/>
      <c r="CQL28" s="82"/>
      <c r="CQM28" s="82"/>
      <c r="CQN28" s="82"/>
      <c r="CQO28" s="82"/>
      <c r="CQP28" s="82"/>
      <c r="CQQ28" s="82"/>
      <c r="CQR28" s="82"/>
      <c r="CQS28" s="82"/>
      <c r="CQT28" s="82"/>
      <c r="CQU28" s="82"/>
      <c r="CQV28" s="82"/>
      <c r="CQW28" s="82"/>
      <c r="CQX28" s="82"/>
      <c r="CQY28" s="82"/>
      <c r="CQZ28" s="82"/>
      <c r="CRA28" s="82"/>
      <c r="CRB28" s="82"/>
      <c r="CRC28" s="82"/>
      <c r="CRD28" s="82"/>
      <c r="CRE28" s="82"/>
      <c r="CRF28" s="82"/>
      <c r="CRG28" s="82"/>
      <c r="CRH28" s="82"/>
      <c r="CRI28" s="82"/>
      <c r="CRJ28" s="82"/>
      <c r="CRK28" s="82"/>
      <c r="CRL28" s="82"/>
      <c r="CRM28" s="82"/>
      <c r="CRN28" s="82"/>
      <c r="CRO28" s="82"/>
      <c r="CRP28" s="82"/>
      <c r="CRQ28" s="82"/>
      <c r="CRR28" s="82"/>
      <c r="CRS28" s="82"/>
      <c r="CRT28" s="82"/>
      <c r="CRU28" s="82"/>
      <c r="CRV28" s="82"/>
      <c r="CRW28" s="82"/>
      <c r="CRX28" s="82"/>
      <c r="CRY28" s="82"/>
      <c r="CRZ28" s="82"/>
      <c r="CSA28" s="82"/>
      <c r="CSB28" s="82"/>
      <c r="CSC28" s="82"/>
      <c r="CSD28" s="82"/>
      <c r="CSE28" s="82"/>
      <c r="CSF28" s="82"/>
      <c r="CSG28" s="82"/>
      <c r="CSH28" s="82"/>
      <c r="CSI28" s="82"/>
      <c r="CSJ28" s="82"/>
      <c r="CSK28" s="82"/>
      <c r="CSL28" s="82"/>
      <c r="CSM28" s="82"/>
      <c r="CSN28" s="82"/>
      <c r="CSO28" s="82"/>
      <c r="CSP28" s="82"/>
      <c r="CSQ28" s="82"/>
      <c r="CSR28" s="82"/>
      <c r="CSS28" s="82"/>
      <c r="CST28" s="82"/>
      <c r="CSU28" s="82"/>
      <c r="CSV28" s="82"/>
      <c r="CSW28" s="82"/>
      <c r="CSX28" s="82"/>
      <c r="CSY28" s="82"/>
      <c r="CSZ28" s="82"/>
      <c r="CTA28" s="82"/>
      <c r="CTB28" s="82"/>
      <c r="CTC28" s="82"/>
      <c r="CTD28" s="82"/>
      <c r="CTE28" s="82"/>
      <c r="CTF28" s="82"/>
      <c r="CTG28" s="82"/>
      <c r="CTH28" s="82"/>
      <c r="CTI28" s="82"/>
      <c r="CTJ28" s="82"/>
      <c r="CTK28" s="82"/>
      <c r="CTL28" s="82"/>
      <c r="CTM28" s="82"/>
      <c r="CTN28" s="82"/>
      <c r="CTO28" s="82"/>
      <c r="CTP28" s="82"/>
      <c r="CTQ28" s="82"/>
      <c r="CTR28" s="82"/>
      <c r="CTS28" s="82"/>
      <c r="CTT28" s="82"/>
      <c r="CTU28" s="82"/>
      <c r="CTV28" s="82"/>
      <c r="CTW28" s="82"/>
      <c r="CTX28" s="82"/>
      <c r="CTY28" s="82"/>
      <c r="CTZ28" s="82"/>
      <c r="CUA28" s="82"/>
      <c r="CUB28" s="82"/>
      <c r="CUC28" s="82"/>
      <c r="CUD28" s="82"/>
      <c r="CUE28" s="82"/>
      <c r="CUF28" s="82"/>
      <c r="CUG28" s="82"/>
      <c r="CUH28" s="82"/>
      <c r="CUI28" s="82"/>
      <c r="CUJ28" s="82"/>
      <c r="CUK28" s="82"/>
      <c r="CUL28" s="82"/>
      <c r="CUM28" s="82"/>
      <c r="CUN28" s="82"/>
      <c r="CUO28" s="82"/>
      <c r="CUP28" s="82"/>
      <c r="CUQ28" s="82"/>
      <c r="CUR28" s="82"/>
      <c r="CUS28" s="82"/>
      <c r="CUT28" s="82"/>
      <c r="CUU28" s="82"/>
      <c r="CUV28" s="82"/>
      <c r="CUW28" s="82"/>
      <c r="CUX28" s="82"/>
      <c r="CUY28" s="82"/>
      <c r="CUZ28" s="82"/>
      <c r="CVA28" s="82"/>
      <c r="CVB28" s="82"/>
      <c r="CVC28" s="82"/>
      <c r="CVD28" s="82"/>
      <c r="CVE28" s="82"/>
      <c r="CVF28" s="82"/>
      <c r="CVG28" s="82"/>
      <c r="CVH28" s="82"/>
      <c r="CVI28" s="82"/>
      <c r="CVJ28" s="82"/>
      <c r="CVK28" s="82"/>
      <c r="CVL28" s="82"/>
      <c r="CVM28" s="82"/>
      <c r="CVN28" s="82"/>
      <c r="CVO28" s="82"/>
      <c r="CVP28" s="82"/>
      <c r="CVQ28" s="82"/>
      <c r="CVR28" s="82"/>
      <c r="CVS28" s="82"/>
      <c r="CVT28" s="82"/>
      <c r="CVU28" s="82"/>
      <c r="CVV28" s="82"/>
      <c r="CVW28" s="82"/>
      <c r="CVX28" s="82"/>
      <c r="CVY28" s="82"/>
      <c r="CVZ28" s="82"/>
      <c r="CWA28" s="82"/>
      <c r="CWB28" s="82"/>
      <c r="CWC28" s="82"/>
      <c r="CWD28" s="82"/>
      <c r="CWE28" s="82"/>
      <c r="CWF28" s="82"/>
      <c r="CWG28" s="82"/>
      <c r="CWH28" s="82"/>
      <c r="CWI28" s="82"/>
      <c r="CWJ28" s="82"/>
      <c r="CWK28" s="82"/>
      <c r="CWL28" s="82"/>
      <c r="CWM28" s="82"/>
      <c r="CWN28" s="82"/>
      <c r="CWO28" s="82"/>
      <c r="CWP28" s="82"/>
      <c r="CWQ28" s="82"/>
      <c r="CWR28" s="82"/>
      <c r="CWS28" s="82"/>
      <c r="CWT28" s="82"/>
      <c r="CWU28" s="82"/>
      <c r="CWV28" s="82"/>
      <c r="CWW28" s="82"/>
      <c r="CWX28" s="82"/>
      <c r="CWY28" s="82"/>
      <c r="CWZ28" s="82"/>
      <c r="CXA28" s="82"/>
      <c r="CXB28" s="82"/>
      <c r="CXC28" s="82"/>
      <c r="CXD28" s="82"/>
      <c r="CXE28" s="82"/>
      <c r="CXF28" s="82"/>
      <c r="CXG28" s="82"/>
      <c r="CXH28" s="82"/>
      <c r="CXI28" s="82"/>
      <c r="CXJ28" s="82"/>
      <c r="CXK28" s="82"/>
      <c r="CXL28" s="82"/>
      <c r="CXM28" s="82"/>
      <c r="CXN28" s="82"/>
      <c r="CXO28" s="82"/>
      <c r="CXP28" s="82"/>
      <c r="CXQ28" s="82"/>
      <c r="CXR28" s="82"/>
      <c r="CXS28" s="82"/>
      <c r="CXT28" s="82"/>
      <c r="CXU28" s="82"/>
      <c r="CXV28" s="82"/>
      <c r="CXW28" s="82"/>
      <c r="CXX28" s="82"/>
      <c r="CXY28" s="82"/>
      <c r="CXZ28" s="82"/>
      <c r="CYA28" s="82"/>
      <c r="CYB28" s="82"/>
      <c r="CYC28" s="82"/>
      <c r="CYD28" s="82"/>
      <c r="CYE28" s="82"/>
      <c r="CYF28" s="82"/>
      <c r="CYG28" s="82"/>
      <c r="CYH28" s="82"/>
      <c r="CYI28" s="82"/>
      <c r="CYJ28" s="82"/>
      <c r="CYK28" s="82"/>
      <c r="CYL28" s="82"/>
      <c r="CYM28" s="82"/>
      <c r="CYN28" s="82"/>
      <c r="CYO28" s="82"/>
      <c r="CYP28" s="82"/>
      <c r="CYQ28" s="82"/>
      <c r="CYR28" s="82"/>
      <c r="CYS28" s="82"/>
      <c r="CYT28" s="82"/>
      <c r="CYU28" s="82"/>
      <c r="CYV28" s="82"/>
      <c r="CYW28" s="82"/>
      <c r="CYX28" s="82"/>
      <c r="CYY28" s="82"/>
      <c r="CYZ28" s="82"/>
      <c r="CZA28" s="82"/>
      <c r="CZB28" s="82"/>
      <c r="CZC28" s="82"/>
      <c r="CZD28" s="82"/>
      <c r="CZE28" s="82"/>
      <c r="CZF28" s="82"/>
      <c r="CZG28" s="82"/>
      <c r="CZH28" s="82"/>
      <c r="CZI28" s="82"/>
      <c r="CZJ28" s="82"/>
      <c r="CZK28" s="82"/>
      <c r="CZL28" s="82"/>
      <c r="CZM28" s="82"/>
      <c r="CZN28" s="82"/>
      <c r="CZO28" s="82"/>
      <c r="CZP28" s="82"/>
      <c r="CZQ28" s="82"/>
      <c r="CZR28" s="82"/>
      <c r="CZS28" s="82"/>
      <c r="CZT28" s="82"/>
      <c r="CZU28" s="82"/>
      <c r="CZV28" s="82"/>
      <c r="CZW28" s="82"/>
      <c r="CZX28" s="82"/>
      <c r="CZY28" s="82"/>
      <c r="CZZ28" s="82"/>
      <c r="DAA28" s="82"/>
      <c r="DAB28" s="82"/>
      <c r="DAC28" s="82"/>
      <c r="DAD28" s="82"/>
      <c r="DAE28" s="82"/>
      <c r="DAF28" s="82"/>
      <c r="DAG28" s="82"/>
      <c r="DAH28" s="82"/>
      <c r="DAI28" s="82"/>
      <c r="DAJ28" s="82"/>
      <c r="DAK28" s="82"/>
      <c r="DAL28" s="82"/>
      <c r="DAM28" s="82"/>
      <c r="DAN28" s="82"/>
      <c r="DAO28" s="82"/>
      <c r="DAP28" s="82"/>
      <c r="DAQ28" s="82"/>
      <c r="DAR28" s="82"/>
      <c r="DAS28" s="82"/>
      <c r="DAT28" s="82"/>
      <c r="DAU28" s="82"/>
      <c r="DAV28" s="82"/>
      <c r="DAW28" s="82"/>
      <c r="DAX28" s="82"/>
      <c r="DAY28" s="82"/>
      <c r="DAZ28" s="82"/>
      <c r="DBA28" s="82"/>
      <c r="DBB28" s="82"/>
      <c r="DBC28" s="82"/>
      <c r="DBD28" s="82"/>
      <c r="DBE28" s="82"/>
      <c r="DBF28" s="82"/>
      <c r="DBG28" s="82"/>
      <c r="DBH28" s="82"/>
      <c r="DBI28" s="82"/>
      <c r="DBJ28" s="82"/>
      <c r="DBK28" s="82"/>
      <c r="DBL28" s="82"/>
      <c r="DBM28" s="82"/>
      <c r="DBN28" s="82"/>
      <c r="DBO28" s="82"/>
      <c r="DBP28" s="82"/>
      <c r="DBQ28" s="82"/>
      <c r="DBR28" s="82"/>
      <c r="DBS28" s="82"/>
      <c r="DBT28" s="82"/>
      <c r="DBU28" s="82"/>
      <c r="DBV28" s="82"/>
      <c r="DBW28" s="82"/>
      <c r="DBX28" s="82"/>
      <c r="DBY28" s="82"/>
      <c r="DBZ28" s="82"/>
      <c r="DCA28" s="82"/>
      <c r="DCB28" s="82"/>
      <c r="DCC28" s="82"/>
      <c r="DCD28" s="82"/>
      <c r="DCE28" s="82"/>
      <c r="DCF28" s="82"/>
      <c r="DCG28" s="82"/>
      <c r="DCH28" s="82"/>
      <c r="DCI28" s="82"/>
      <c r="DCJ28" s="82"/>
      <c r="DCK28" s="82"/>
      <c r="DCL28" s="82"/>
      <c r="DCM28" s="82"/>
      <c r="DCN28" s="82"/>
      <c r="DCO28" s="82"/>
      <c r="DCP28" s="82"/>
      <c r="DCQ28" s="82"/>
      <c r="DCR28" s="82"/>
      <c r="DCS28" s="82"/>
      <c r="DCT28" s="82"/>
      <c r="DCU28" s="82"/>
      <c r="DCV28" s="82"/>
      <c r="DCW28" s="82"/>
      <c r="DCX28" s="82"/>
      <c r="DCY28" s="82"/>
      <c r="DCZ28" s="82"/>
      <c r="DDA28" s="82"/>
      <c r="DDB28" s="82"/>
      <c r="DDC28" s="82"/>
      <c r="DDD28" s="82"/>
      <c r="DDE28" s="82"/>
      <c r="DDF28" s="82"/>
      <c r="DDG28" s="82"/>
      <c r="DDH28" s="82"/>
      <c r="DDI28" s="82"/>
      <c r="DDJ28" s="82"/>
      <c r="DDK28" s="82"/>
      <c r="DDL28" s="82"/>
      <c r="DDM28" s="82"/>
      <c r="DDN28" s="82"/>
      <c r="DDO28" s="82"/>
      <c r="DDP28" s="82"/>
      <c r="DDQ28" s="82"/>
      <c r="DDR28" s="82"/>
      <c r="DDS28" s="82"/>
      <c r="DDT28" s="82"/>
      <c r="DDU28" s="82"/>
      <c r="DDV28" s="82"/>
      <c r="DDW28" s="82"/>
      <c r="DDX28" s="82"/>
      <c r="DDY28" s="82"/>
      <c r="DDZ28" s="82"/>
      <c r="DEA28" s="82"/>
      <c r="DEB28" s="82"/>
      <c r="DEC28" s="82"/>
      <c r="DED28" s="82"/>
      <c r="DEE28" s="82"/>
      <c r="DEF28" s="82"/>
      <c r="DEG28" s="82"/>
      <c r="DEH28" s="82"/>
      <c r="DEI28" s="82"/>
      <c r="DEJ28" s="82"/>
      <c r="DEK28" s="82"/>
      <c r="DEL28" s="82"/>
      <c r="DEM28" s="82"/>
      <c r="DEN28" s="82"/>
      <c r="DEO28" s="82"/>
      <c r="DEP28" s="82"/>
      <c r="DEQ28" s="82"/>
      <c r="DER28" s="82"/>
      <c r="DES28" s="82"/>
      <c r="DET28" s="82"/>
      <c r="DEU28" s="82"/>
      <c r="DEV28" s="82"/>
      <c r="DEW28" s="82"/>
      <c r="DEX28" s="82"/>
      <c r="DEY28" s="82"/>
      <c r="DEZ28" s="82"/>
      <c r="DFA28" s="82"/>
      <c r="DFB28" s="82"/>
      <c r="DFC28" s="82"/>
      <c r="DFD28" s="82"/>
      <c r="DFE28" s="82"/>
      <c r="DFF28" s="82"/>
      <c r="DFG28" s="82"/>
      <c r="DFH28" s="82"/>
      <c r="DFI28" s="82"/>
      <c r="DFJ28" s="82"/>
      <c r="DFK28" s="82"/>
      <c r="DFL28" s="82"/>
      <c r="DFM28" s="82"/>
      <c r="DFN28" s="82"/>
      <c r="DFO28" s="82"/>
      <c r="DFP28" s="82"/>
      <c r="DFQ28" s="82"/>
      <c r="DFR28" s="82"/>
      <c r="DFS28" s="82"/>
      <c r="DFT28" s="82"/>
      <c r="DFU28" s="82"/>
      <c r="DFV28" s="82"/>
      <c r="DFW28" s="82"/>
      <c r="DFX28" s="82"/>
      <c r="DFY28" s="82"/>
      <c r="DFZ28" s="82"/>
      <c r="DGA28" s="82"/>
      <c r="DGB28" s="82"/>
      <c r="DGC28" s="82"/>
      <c r="DGD28" s="82"/>
      <c r="DGE28" s="82"/>
      <c r="DGF28" s="82"/>
      <c r="DGG28" s="82"/>
      <c r="DGH28" s="82"/>
      <c r="DGI28" s="82"/>
      <c r="DGJ28" s="82"/>
      <c r="DGK28" s="82"/>
      <c r="DGL28" s="82"/>
      <c r="DGM28" s="82"/>
      <c r="DGN28" s="82"/>
      <c r="DGO28" s="82"/>
      <c r="DGP28" s="82"/>
      <c r="DGQ28" s="82"/>
      <c r="DGR28" s="82"/>
      <c r="DGS28" s="82"/>
      <c r="DGT28" s="82"/>
      <c r="DGU28" s="82"/>
      <c r="DGV28" s="82"/>
      <c r="DGW28" s="82"/>
      <c r="DGX28" s="82"/>
      <c r="DGY28" s="82"/>
      <c r="DGZ28" s="82"/>
      <c r="DHA28" s="82"/>
      <c r="DHB28" s="82"/>
      <c r="DHC28" s="82"/>
      <c r="DHD28" s="82"/>
      <c r="DHE28" s="82"/>
      <c r="DHF28" s="82"/>
      <c r="DHG28" s="82"/>
      <c r="DHH28" s="82"/>
      <c r="DHI28" s="82"/>
      <c r="DHJ28" s="82"/>
      <c r="DHK28" s="82"/>
      <c r="DHL28" s="82"/>
      <c r="DHM28" s="82"/>
      <c r="DHN28" s="82"/>
      <c r="DHO28" s="82"/>
      <c r="DHP28" s="82"/>
      <c r="DHQ28" s="82"/>
      <c r="DHR28" s="82"/>
      <c r="DHS28" s="82"/>
      <c r="DHT28" s="82"/>
      <c r="DHU28" s="82"/>
      <c r="DHV28" s="82"/>
      <c r="DHW28" s="82"/>
      <c r="DHX28" s="82"/>
      <c r="DHY28" s="82"/>
      <c r="DHZ28" s="82"/>
      <c r="DIA28" s="82"/>
      <c r="DIB28" s="82"/>
      <c r="DIC28" s="82"/>
      <c r="DID28" s="82"/>
      <c r="DIE28" s="82"/>
      <c r="DIF28" s="82"/>
      <c r="DIG28" s="82"/>
      <c r="DIH28" s="82"/>
      <c r="DII28" s="82"/>
      <c r="DIJ28" s="82"/>
      <c r="DIK28" s="82"/>
      <c r="DIL28" s="82"/>
      <c r="DIM28" s="82"/>
      <c r="DIN28" s="82"/>
      <c r="DIO28" s="82"/>
      <c r="DIP28" s="82"/>
      <c r="DIQ28" s="82"/>
      <c r="DIR28" s="82"/>
      <c r="DIS28" s="82"/>
      <c r="DIT28" s="82"/>
      <c r="DIU28" s="82"/>
      <c r="DIV28" s="82"/>
      <c r="DIW28" s="82"/>
      <c r="DIX28" s="82"/>
      <c r="DIY28" s="82"/>
      <c r="DIZ28" s="82"/>
      <c r="DJA28" s="82"/>
      <c r="DJB28" s="82"/>
      <c r="DJC28" s="82"/>
      <c r="DJD28" s="82"/>
      <c r="DJE28" s="82"/>
      <c r="DJF28" s="82"/>
      <c r="DJG28" s="82"/>
      <c r="DJH28" s="82"/>
      <c r="DJI28" s="82"/>
      <c r="DJJ28" s="82"/>
      <c r="DJK28" s="82"/>
      <c r="DJL28" s="82"/>
      <c r="DJM28" s="82"/>
      <c r="DJN28" s="82"/>
      <c r="DJO28" s="82"/>
      <c r="DJP28" s="82"/>
      <c r="DJQ28" s="82"/>
      <c r="DJR28" s="82"/>
      <c r="DJS28" s="82"/>
      <c r="DJT28" s="82"/>
      <c r="DJU28" s="82"/>
      <c r="DJV28" s="82"/>
      <c r="DJW28" s="82"/>
      <c r="DJX28" s="82"/>
      <c r="DJY28" s="82"/>
      <c r="DJZ28" s="82"/>
      <c r="DKA28" s="82"/>
      <c r="DKB28" s="82"/>
      <c r="DKC28" s="82"/>
      <c r="DKD28" s="82"/>
      <c r="DKE28" s="82"/>
      <c r="DKF28" s="82"/>
      <c r="DKG28" s="82"/>
      <c r="DKH28" s="82"/>
      <c r="DKI28" s="82"/>
      <c r="DKJ28" s="82"/>
      <c r="DKK28" s="82"/>
      <c r="DKL28" s="82"/>
      <c r="DKM28" s="82"/>
      <c r="DKN28" s="82"/>
      <c r="DKO28" s="82"/>
      <c r="DKP28" s="82"/>
      <c r="DKQ28" s="82"/>
      <c r="DKR28" s="82"/>
      <c r="DKS28" s="82"/>
      <c r="DKT28" s="82"/>
      <c r="DKU28" s="82"/>
      <c r="DKV28" s="82"/>
      <c r="DKW28" s="82"/>
      <c r="DKX28" s="82"/>
      <c r="DKY28" s="82"/>
      <c r="DKZ28" s="82"/>
      <c r="DLA28" s="82"/>
      <c r="DLB28" s="82"/>
      <c r="DLC28" s="82"/>
      <c r="DLD28" s="82"/>
      <c r="DLE28" s="82"/>
      <c r="DLF28" s="82"/>
      <c r="DLG28" s="82"/>
      <c r="DLH28" s="82"/>
      <c r="DLI28" s="82"/>
      <c r="DLJ28" s="82"/>
      <c r="DLK28" s="82"/>
      <c r="DLL28" s="82"/>
      <c r="DLM28" s="82"/>
      <c r="DLN28" s="82"/>
      <c r="DLO28" s="82"/>
      <c r="DLP28" s="82"/>
      <c r="DLQ28" s="82"/>
      <c r="DLR28" s="82"/>
      <c r="DLS28" s="82"/>
      <c r="DLT28" s="82"/>
      <c r="DLU28" s="82"/>
      <c r="DLV28" s="82"/>
      <c r="DLW28" s="82"/>
      <c r="DLX28" s="82"/>
      <c r="DLY28" s="82"/>
      <c r="DLZ28" s="82"/>
      <c r="DMA28" s="82"/>
      <c r="DMB28" s="82"/>
      <c r="DMC28" s="82"/>
      <c r="DMD28" s="82"/>
      <c r="DME28" s="82"/>
      <c r="DMF28" s="82"/>
      <c r="DMG28" s="82"/>
      <c r="DMH28" s="82"/>
      <c r="DMI28" s="82"/>
      <c r="DMJ28" s="82"/>
      <c r="DMK28" s="82"/>
      <c r="DML28" s="82"/>
      <c r="DMM28" s="82"/>
      <c r="DMN28" s="82"/>
      <c r="DMO28" s="82"/>
      <c r="DMP28" s="82"/>
      <c r="DMQ28" s="82"/>
      <c r="DMR28" s="82"/>
      <c r="DMS28" s="82"/>
      <c r="DMT28" s="82"/>
      <c r="DMU28" s="82"/>
      <c r="DMV28" s="82"/>
      <c r="DMW28" s="82"/>
      <c r="DMX28" s="82"/>
      <c r="DMY28" s="82"/>
      <c r="DMZ28" s="82"/>
      <c r="DNA28" s="82"/>
      <c r="DNB28" s="82"/>
      <c r="DNC28" s="82"/>
      <c r="DND28" s="82"/>
      <c r="DNE28" s="82"/>
      <c r="DNF28" s="82"/>
      <c r="DNG28" s="82"/>
      <c r="DNH28" s="82"/>
      <c r="DNI28" s="82"/>
      <c r="DNJ28" s="82"/>
      <c r="DNK28" s="82"/>
      <c r="DNL28" s="82"/>
      <c r="DNM28" s="82"/>
      <c r="DNN28" s="82"/>
      <c r="DNO28" s="82"/>
      <c r="DNP28" s="82"/>
      <c r="DNQ28" s="82"/>
      <c r="DNR28" s="82"/>
      <c r="DNS28" s="82"/>
      <c r="DNT28" s="82"/>
      <c r="DNU28" s="82"/>
      <c r="DNV28" s="82"/>
      <c r="DNW28" s="82"/>
      <c r="DNX28" s="82"/>
      <c r="DNY28" s="82"/>
      <c r="DNZ28" s="82"/>
      <c r="DOA28" s="82"/>
      <c r="DOB28" s="82"/>
      <c r="DOC28" s="82"/>
      <c r="DOD28" s="82"/>
      <c r="DOE28" s="82"/>
      <c r="DOF28" s="82"/>
      <c r="DOG28" s="82"/>
      <c r="DOH28" s="82"/>
      <c r="DOI28" s="82"/>
      <c r="DOJ28" s="82"/>
      <c r="DOK28" s="82"/>
      <c r="DOL28" s="82"/>
      <c r="DOM28" s="82"/>
      <c r="DON28" s="82"/>
      <c r="DOO28" s="82"/>
      <c r="DOP28" s="82"/>
      <c r="DOQ28" s="82"/>
      <c r="DOR28" s="82"/>
      <c r="DOS28" s="82"/>
      <c r="DOT28" s="82"/>
      <c r="DOU28" s="82"/>
      <c r="DOV28" s="82"/>
      <c r="DOW28" s="82"/>
      <c r="DOX28" s="82"/>
      <c r="DOY28" s="82"/>
      <c r="DOZ28" s="82"/>
      <c r="DPA28" s="82"/>
      <c r="DPB28" s="82"/>
      <c r="DPC28" s="82"/>
      <c r="DPD28" s="82"/>
      <c r="DPE28" s="82"/>
      <c r="DPF28" s="82"/>
      <c r="DPG28" s="82"/>
      <c r="DPH28" s="82"/>
      <c r="DPI28" s="82"/>
      <c r="DPJ28" s="82"/>
      <c r="DPK28" s="82"/>
      <c r="DPL28" s="82"/>
      <c r="DPM28" s="82"/>
      <c r="DPN28" s="82"/>
      <c r="DPO28" s="82"/>
      <c r="DPP28" s="82"/>
      <c r="DPQ28" s="82"/>
      <c r="DPR28" s="82"/>
      <c r="DPS28" s="82"/>
      <c r="DPT28" s="82"/>
      <c r="DPU28" s="82"/>
      <c r="DPV28" s="82"/>
      <c r="DPW28" s="82"/>
      <c r="DPX28" s="82"/>
      <c r="DPY28" s="82"/>
      <c r="DPZ28" s="82"/>
      <c r="DQA28" s="82"/>
      <c r="DQB28" s="82"/>
      <c r="DQC28" s="82"/>
      <c r="DQD28" s="82"/>
      <c r="DQE28" s="82"/>
      <c r="DQF28" s="82"/>
      <c r="DQG28" s="82"/>
      <c r="DQH28" s="82"/>
      <c r="DQI28" s="82"/>
      <c r="DQJ28" s="82"/>
      <c r="DQK28" s="82"/>
      <c r="DQL28" s="82"/>
      <c r="DQM28" s="82"/>
      <c r="DQN28" s="82"/>
      <c r="DQO28" s="82"/>
      <c r="DQP28" s="82"/>
      <c r="DQQ28" s="82"/>
      <c r="DQR28" s="82"/>
      <c r="DQS28" s="82"/>
      <c r="DQT28" s="82"/>
      <c r="DQU28" s="82"/>
      <c r="DQV28" s="82"/>
      <c r="DQW28" s="82"/>
      <c r="DQX28" s="82"/>
      <c r="DQY28" s="82"/>
      <c r="DQZ28" s="82"/>
      <c r="DRA28" s="82"/>
      <c r="DRB28" s="82"/>
      <c r="DRC28" s="82"/>
      <c r="DRD28" s="82"/>
      <c r="DRE28" s="82"/>
      <c r="DRF28" s="82"/>
      <c r="DRG28" s="82"/>
      <c r="DRH28" s="82"/>
      <c r="DRI28" s="82"/>
      <c r="DRJ28" s="82"/>
      <c r="DRK28" s="82"/>
      <c r="DRL28" s="82"/>
      <c r="DRM28" s="82"/>
      <c r="DRN28" s="82"/>
      <c r="DRO28" s="82"/>
      <c r="DRP28" s="82"/>
      <c r="DRQ28" s="82"/>
      <c r="DRR28" s="82"/>
      <c r="DRS28" s="82"/>
      <c r="DRT28" s="82"/>
      <c r="DRU28" s="82"/>
      <c r="DRV28" s="82"/>
      <c r="DRW28" s="82"/>
      <c r="DRX28" s="82"/>
      <c r="DRY28" s="82"/>
      <c r="DRZ28" s="82"/>
      <c r="DSA28" s="82"/>
      <c r="DSB28" s="82"/>
      <c r="DSC28" s="82"/>
      <c r="DSD28" s="82"/>
      <c r="DSE28" s="82"/>
      <c r="DSF28" s="82"/>
      <c r="DSG28" s="82"/>
      <c r="DSH28" s="82"/>
      <c r="DSI28" s="82"/>
      <c r="DSJ28" s="82"/>
      <c r="DSK28" s="82"/>
      <c r="DSL28" s="82"/>
      <c r="DSM28" s="82"/>
      <c r="DSN28" s="82"/>
      <c r="DSO28" s="82"/>
      <c r="DSP28" s="82"/>
      <c r="DSQ28" s="82"/>
      <c r="DSR28" s="82"/>
      <c r="DSS28" s="82"/>
      <c r="DST28" s="82"/>
      <c r="DSU28" s="82"/>
      <c r="DSV28" s="82"/>
      <c r="DSW28" s="82"/>
      <c r="DSX28" s="82"/>
      <c r="DSY28" s="82"/>
      <c r="DSZ28" s="82"/>
      <c r="DTA28" s="82"/>
      <c r="DTB28" s="82"/>
      <c r="DTC28" s="82"/>
      <c r="DTD28" s="82"/>
      <c r="DTE28" s="82"/>
      <c r="DTF28" s="82"/>
      <c r="DTG28" s="82"/>
      <c r="DTH28" s="82"/>
      <c r="DTI28" s="82"/>
      <c r="DTJ28" s="82"/>
      <c r="DTK28" s="82"/>
      <c r="DTL28" s="82"/>
      <c r="DTM28" s="82"/>
      <c r="DTN28" s="82"/>
      <c r="DTO28" s="82"/>
      <c r="DTP28" s="82"/>
      <c r="DTQ28" s="82"/>
      <c r="DTR28" s="82"/>
      <c r="DTS28" s="82"/>
      <c r="DTT28" s="82"/>
      <c r="DTU28" s="82"/>
      <c r="DTV28" s="82"/>
      <c r="DTW28" s="82"/>
      <c r="DTX28" s="82"/>
      <c r="DTY28" s="82"/>
      <c r="DTZ28" s="82"/>
      <c r="DUA28" s="82"/>
      <c r="DUB28" s="82"/>
      <c r="DUC28" s="82"/>
      <c r="DUD28" s="82"/>
      <c r="DUE28" s="82"/>
      <c r="DUF28" s="82"/>
      <c r="DUG28" s="82"/>
      <c r="DUH28" s="82"/>
      <c r="DUI28" s="82"/>
      <c r="DUJ28" s="82"/>
      <c r="DUK28" s="82"/>
      <c r="DUL28" s="82"/>
      <c r="DUM28" s="82"/>
      <c r="DUN28" s="82"/>
      <c r="DUO28" s="82"/>
      <c r="DUP28" s="82"/>
      <c r="DUQ28" s="82"/>
      <c r="DUR28" s="82"/>
      <c r="DUS28" s="82"/>
      <c r="DUT28" s="82"/>
      <c r="DUU28" s="82"/>
      <c r="DUV28" s="82"/>
      <c r="DUW28" s="82"/>
      <c r="DUX28" s="82"/>
      <c r="DUY28" s="82"/>
      <c r="DUZ28" s="82"/>
      <c r="DVA28" s="82"/>
      <c r="DVB28" s="82"/>
      <c r="DVC28" s="82"/>
      <c r="DVD28" s="82"/>
      <c r="DVE28" s="82"/>
      <c r="DVF28" s="82"/>
      <c r="DVG28" s="82"/>
      <c r="DVH28" s="82"/>
      <c r="DVI28" s="82"/>
      <c r="DVJ28" s="82"/>
      <c r="DVK28" s="82"/>
      <c r="DVL28" s="82"/>
      <c r="DVM28" s="82"/>
      <c r="DVN28" s="82"/>
      <c r="DVO28" s="82"/>
      <c r="DVP28" s="82"/>
      <c r="DVQ28" s="82"/>
      <c r="DVR28" s="82"/>
      <c r="DVS28" s="82"/>
      <c r="DVT28" s="82"/>
      <c r="DVU28" s="82"/>
      <c r="DVV28" s="82"/>
      <c r="DVW28" s="82"/>
      <c r="DVX28" s="82"/>
      <c r="DVY28" s="82"/>
      <c r="DVZ28" s="82"/>
      <c r="DWA28" s="82"/>
      <c r="DWB28" s="82"/>
      <c r="DWC28" s="82"/>
      <c r="DWD28" s="82"/>
      <c r="DWE28" s="82"/>
      <c r="DWF28" s="82"/>
      <c r="DWG28" s="82"/>
      <c r="DWH28" s="82"/>
      <c r="DWI28" s="82"/>
      <c r="DWJ28" s="82"/>
      <c r="DWK28" s="82"/>
      <c r="DWL28" s="82"/>
      <c r="DWM28" s="82"/>
      <c r="DWN28" s="82"/>
      <c r="DWO28" s="82"/>
      <c r="DWP28" s="82"/>
      <c r="DWQ28" s="82"/>
      <c r="DWR28" s="82"/>
      <c r="DWS28" s="82"/>
      <c r="DWT28" s="82"/>
      <c r="DWU28" s="82"/>
      <c r="DWV28" s="82"/>
      <c r="DWW28" s="82"/>
      <c r="DWX28" s="82"/>
      <c r="DWY28" s="82"/>
      <c r="DWZ28" s="82"/>
      <c r="DXA28" s="82"/>
      <c r="DXB28" s="82"/>
      <c r="DXC28" s="82"/>
      <c r="DXD28" s="82"/>
      <c r="DXE28" s="82"/>
      <c r="DXF28" s="82"/>
      <c r="DXG28" s="82"/>
      <c r="DXH28" s="82"/>
      <c r="DXI28" s="82"/>
      <c r="DXJ28" s="82"/>
      <c r="DXK28" s="82"/>
      <c r="DXL28" s="82"/>
      <c r="DXM28" s="82"/>
      <c r="DXN28" s="82"/>
      <c r="DXO28" s="82"/>
      <c r="DXP28" s="82"/>
      <c r="DXQ28" s="82"/>
      <c r="DXR28" s="82"/>
      <c r="DXS28" s="82"/>
      <c r="DXT28" s="82"/>
      <c r="DXU28" s="82"/>
      <c r="DXV28" s="82"/>
      <c r="DXW28" s="82"/>
      <c r="DXX28" s="82"/>
      <c r="DXY28" s="82"/>
      <c r="DXZ28" s="82"/>
      <c r="DYA28" s="82"/>
      <c r="DYB28" s="82"/>
      <c r="DYC28" s="82"/>
      <c r="DYD28" s="82"/>
      <c r="DYE28" s="82"/>
      <c r="DYF28" s="82"/>
      <c r="DYG28" s="82"/>
      <c r="DYH28" s="82"/>
      <c r="DYI28" s="82"/>
      <c r="DYJ28" s="82"/>
      <c r="DYK28" s="82"/>
      <c r="DYL28" s="82"/>
      <c r="DYM28" s="82"/>
      <c r="DYN28" s="82"/>
      <c r="DYO28" s="82"/>
      <c r="DYP28" s="82"/>
      <c r="DYQ28" s="82"/>
      <c r="DYR28" s="82"/>
      <c r="DYS28" s="82"/>
      <c r="DYT28" s="82"/>
      <c r="DYU28" s="82"/>
      <c r="DYV28" s="82"/>
      <c r="DYW28" s="82"/>
      <c r="DYX28" s="82"/>
      <c r="DYY28" s="82"/>
      <c r="DYZ28" s="82"/>
      <c r="DZA28" s="82"/>
      <c r="DZB28" s="82"/>
      <c r="DZC28" s="82"/>
      <c r="DZD28" s="82"/>
      <c r="DZE28" s="82"/>
      <c r="DZF28" s="82"/>
      <c r="DZG28" s="82"/>
      <c r="DZH28" s="82"/>
      <c r="DZI28" s="82"/>
      <c r="DZJ28" s="82"/>
      <c r="DZK28" s="82"/>
      <c r="DZL28" s="82"/>
      <c r="DZM28" s="82"/>
      <c r="DZN28" s="82"/>
      <c r="DZO28" s="82"/>
      <c r="DZP28" s="82"/>
      <c r="DZQ28" s="82"/>
      <c r="DZR28" s="82"/>
      <c r="DZS28" s="82"/>
      <c r="DZT28" s="82"/>
      <c r="DZU28" s="82"/>
      <c r="DZV28" s="82"/>
      <c r="DZW28" s="82"/>
      <c r="DZX28" s="82"/>
      <c r="DZY28" s="82"/>
      <c r="DZZ28" s="82"/>
      <c r="EAA28" s="82"/>
      <c r="EAB28" s="82"/>
      <c r="EAC28" s="82"/>
      <c r="EAD28" s="82"/>
      <c r="EAE28" s="82"/>
      <c r="EAF28" s="82"/>
      <c r="EAG28" s="82"/>
      <c r="EAH28" s="82"/>
      <c r="EAI28" s="82"/>
      <c r="EAJ28" s="82"/>
      <c r="EAK28" s="82"/>
      <c r="EAL28" s="82"/>
      <c r="EAM28" s="82"/>
      <c r="EAN28" s="82"/>
      <c r="EAO28" s="82"/>
      <c r="EAP28" s="82"/>
      <c r="EAQ28" s="82"/>
      <c r="EAR28" s="82"/>
      <c r="EAS28" s="82"/>
      <c r="EAT28" s="82"/>
      <c r="EAU28" s="82"/>
      <c r="EAV28" s="82"/>
      <c r="EAW28" s="82"/>
      <c r="EAX28" s="82"/>
      <c r="EAY28" s="82"/>
      <c r="EAZ28" s="82"/>
      <c r="EBA28" s="82"/>
      <c r="EBB28" s="82"/>
      <c r="EBC28" s="82"/>
      <c r="EBD28" s="82"/>
      <c r="EBE28" s="82"/>
      <c r="EBF28" s="82"/>
      <c r="EBG28" s="82"/>
      <c r="EBH28" s="82"/>
      <c r="EBI28" s="82"/>
      <c r="EBJ28" s="82"/>
      <c r="EBK28" s="82"/>
      <c r="EBL28" s="82"/>
      <c r="EBM28" s="82"/>
      <c r="EBN28" s="82"/>
      <c r="EBO28" s="82"/>
      <c r="EBP28" s="82"/>
      <c r="EBQ28" s="82"/>
      <c r="EBR28" s="82"/>
      <c r="EBS28" s="82"/>
      <c r="EBT28" s="82"/>
      <c r="EBU28" s="82"/>
      <c r="EBV28" s="82"/>
      <c r="EBW28" s="82"/>
      <c r="EBX28" s="82"/>
      <c r="EBY28" s="82"/>
      <c r="EBZ28" s="82"/>
      <c r="ECA28" s="82"/>
      <c r="ECB28" s="82"/>
      <c r="ECC28" s="82"/>
      <c r="ECD28" s="82"/>
      <c r="ECE28" s="82"/>
      <c r="ECF28" s="82"/>
      <c r="ECG28" s="82"/>
      <c r="ECH28" s="82"/>
      <c r="ECI28" s="82"/>
      <c r="ECJ28" s="82"/>
      <c r="ECK28" s="82"/>
      <c r="ECL28" s="82"/>
      <c r="ECM28" s="82"/>
      <c r="ECN28" s="82"/>
      <c r="ECO28" s="82"/>
      <c r="ECP28" s="82"/>
      <c r="ECQ28" s="82"/>
      <c r="ECR28" s="82"/>
      <c r="ECS28" s="82"/>
      <c r="ECT28" s="82"/>
      <c r="ECU28" s="82"/>
      <c r="ECV28" s="82"/>
      <c r="ECW28" s="82"/>
      <c r="ECX28" s="82"/>
      <c r="ECY28" s="82"/>
      <c r="ECZ28" s="82"/>
      <c r="EDA28" s="82"/>
      <c r="EDB28" s="82"/>
      <c r="EDC28" s="82"/>
      <c r="EDD28" s="82"/>
      <c r="EDE28" s="82"/>
      <c r="EDF28" s="82"/>
      <c r="EDG28" s="82"/>
      <c r="EDH28" s="82"/>
      <c r="EDI28" s="82"/>
      <c r="EDJ28" s="82"/>
      <c r="EDK28" s="82"/>
      <c r="EDL28" s="82"/>
      <c r="EDM28" s="82"/>
      <c r="EDN28" s="82"/>
      <c r="EDO28" s="82"/>
      <c r="EDP28" s="82"/>
      <c r="EDQ28" s="82"/>
      <c r="EDR28" s="82"/>
      <c r="EDS28" s="82"/>
      <c r="EDT28" s="82"/>
      <c r="EDU28" s="82"/>
      <c r="EDV28" s="82"/>
      <c r="EDW28" s="82"/>
      <c r="EDX28" s="82"/>
      <c r="EDY28" s="82"/>
      <c r="EDZ28" s="82"/>
      <c r="EEA28" s="82"/>
      <c r="EEB28" s="82"/>
      <c r="EEC28" s="82"/>
      <c r="EED28" s="82"/>
      <c r="EEE28" s="82"/>
      <c r="EEF28" s="82"/>
      <c r="EEG28" s="82"/>
      <c r="EEH28" s="82"/>
      <c r="EEI28" s="82"/>
      <c r="EEJ28" s="82"/>
      <c r="EEK28" s="82"/>
      <c r="EEL28" s="82"/>
      <c r="EEM28" s="82"/>
      <c r="EEN28" s="82"/>
      <c r="EEO28" s="82"/>
      <c r="EEP28" s="82"/>
      <c r="EEQ28" s="82"/>
      <c r="EER28" s="82"/>
      <c r="EES28" s="82"/>
      <c r="EET28" s="82"/>
      <c r="EEU28" s="82"/>
      <c r="EEV28" s="82"/>
      <c r="EEW28" s="82"/>
      <c r="EEX28" s="82"/>
      <c r="EEY28" s="82"/>
      <c r="EEZ28" s="82"/>
      <c r="EFA28" s="82"/>
      <c r="EFB28" s="82"/>
      <c r="EFC28" s="82"/>
      <c r="EFD28" s="82"/>
      <c r="EFE28" s="82"/>
      <c r="EFF28" s="82"/>
      <c r="EFG28" s="82"/>
      <c r="EFH28" s="82"/>
      <c r="EFI28" s="82"/>
      <c r="EFJ28" s="82"/>
      <c r="EFK28" s="82"/>
      <c r="EFL28" s="82"/>
      <c r="EFM28" s="82"/>
      <c r="EFN28" s="82"/>
      <c r="EFO28" s="82"/>
      <c r="EFP28" s="82"/>
      <c r="EFQ28" s="82"/>
      <c r="EFR28" s="82"/>
      <c r="EFS28" s="82"/>
      <c r="EFT28" s="82"/>
      <c r="EFU28" s="82"/>
      <c r="EFV28" s="82"/>
      <c r="EFW28" s="82"/>
      <c r="EFX28" s="82"/>
      <c r="EFY28" s="82"/>
      <c r="EFZ28" s="82"/>
      <c r="EGA28" s="82"/>
      <c r="EGB28" s="82"/>
      <c r="EGC28" s="82"/>
      <c r="EGD28" s="82"/>
      <c r="EGE28" s="82"/>
      <c r="EGF28" s="82"/>
      <c r="EGG28" s="82"/>
      <c r="EGH28" s="82"/>
      <c r="EGI28" s="82"/>
      <c r="EGJ28" s="82"/>
      <c r="EGK28" s="82"/>
      <c r="EGL28" s="82"/>
      <c r="EGM28" s="82"/>
      <c r="EGN28" s="82"/>
      <c r="EGO28" s="82"/>
      <c r="EGP28" s="82"/>
      <c r="EGQ28" s="82"/>
      <c r="EGR28" s="82"/>
      <c r="EGS28" s="82"/>
      <c r="EGT28" s="82"/>
      <c r="EGU28" s="82"/>
      <c r="EGV28" s="82"/>
      <c r="EGW28" s="82"/>
      <c r="EGX28" s="82"/>
      <c r="EGY28" s="82"/>
      <c r="EGZ28" s="82"/>
      <c r="EHA28" s="82"/>
      <c r="EHB28" s="82"/>
      <c r="EHC28" s="82"/>
      <c r="EHD28" s="82"/>
      <c r="EHE28" s="82"/>
      <c r="EHF28" s="82"/>
      <c r="EHG28" s="82"/>
      <c r="EHH28" s="82"/>
      <c r="EHI28" s="82"/>
      <c r="EHJ28" s="82"/>
      <c r="EHK28" s="82"/>
      <c r="EHL28" s="82"/>
      <c r="EHM28" s="82"/>
      <c r="EHN28" s="82"/>
      <c r="EHO28" s="82"/>
      <c r="EHP28" s="82"/>
      <c r="EHQ28" s="82"/>
      <c r="EHR28" s="82"/>
      <c r="EHS28" s="82"/>
      <c r="EHT28" s="82"/>
      <c r="EHU28" s="82"/>
      <c r="EHV28" s="82"/>
      <c r="EHW28" s="82"/>
      <c r="EHX28" s="82"/>
      <c r="EHY28" s="82"/>
      <c r="EHZ28" s="82"/>
      <c r="EIA28" s="82"/>
      <c r="EIB28" s="82"/>
      <c r="EIC28" s="82"/>
      <c r="EID28" s="82"/>
      <c r="EIE28" s="82"/>
      <c r="EIF28" s="82"/>
      <c r="EIG28" s="82"/>
      <c r="EIH28" s="82"/>
      <c r="EII28" s="82"/>
      <c r="EIJ28" s="82"/>
      <c r="EIK28" s="82"/>
      <c r="EIL28" s="82"/>
      <c r="EIM28" s="82"/>
      <c r="EIN28" s="82"/>
      <c r="EIO28" s="82"/>
      <c r="EIP28" s="82"/>
      <c r="EIQ28" s="82"/>
      <c r="EIR28" s="82"/>
      <c r="EIS28" s="82"/>
      <c r="EIT28" s="82"/>
      <c r="EIU28" s="82"/>
      <c r="EIV28" s="82"/>
      <c r="EIW28" s="82"/>
      <c r="EIX28" s="82"/>
      <c r="EIY28" s="82"/>
      <c r="EIZ28" s="82"/>
      <c r="EJA28" s="82"/>
      <c r="EJB28" s="82"/>
      <c r="EJC28" s="82"/>
      <c r="EJD28" s="82"/>
      <c r="EJE28" s="82"/>
      <c r="EJF28" s="82"/>
      <c r="EJG28" s="82"/>
      <c r="EJH28" s="82"/>
      <c r="EJI28" s="82"/>
      <c r="EJJ28" s="82"/>
      <c r="EJK28" s="82"/>
      <c r="EJL28" s="82"/>
      <c r="EJM28" s="82"/>
      <c r="EJN28" s="82"/>
      <c r="EJO28" s="82"/>
      <c r="EJP28" s="82"/>
      <c r="EJQ28" s="82"/>
      <c r="EJR28" s="82"/>
      <c r="EJS28" s="82"/>
      <c r="EJT28" s="82"/>
      <c r="EJU28" s="82"/>
      <c r="EJV28" s="82"/>
      <c r="EJW28" s="82"/>
      <c r="EJX28" s="82"/>
      <c r="EJY28" s="82"/>
      <c r="EJZ28" s="82"/>
      <c r="EKA28" s="82"/>
      <c r="EKB28" s="82"/>
      <c r="EKC28" s="82"/>
      <c r="EKD28" s="82"/>
      <c r="EKE28" s="82"/>
      <c r="EKF28" s="82"/>
      <c r="EKG28" s="82"/>
      <c r="EKH28" s="82"/>
      <c r="EKI28" s="82"/>
      <c r="EKJ28" s="82"/>
      <c r="EKK28" s="82"/>
      <c r="EKL28" s="82"/>
      <c r="EKM28" s="82"/>
      <c r="EKN28" s="82"/>
      <c r="EKO28" s="82"/>
      <c r="EKP28" s="82"/>
      <c r="EKQ28" s="82"/>
      <c r="EKR28" s="82"/>
      <c r="EKS28" s="82"/>
      <c r="EKT28" s="82"/>
      <c r="EKU28" s="82"/>
      <c r="EKV28" s="82"/>
      <c r="EKW28" s="82"/>
      <c r="EKX28" s="82"/>
      <c r="EKY28" s="82"/>
      <c r="EKZ28" s="82"/>
      <c r="ELA28" s="82"/>
      <c r="ELB28" s="82"/>
      <c r="ELC28" s="82"/>
      <c r="ELD28" s="82"/>
      <c r="ELE28" s="82"/>
      <c r="ELF28" s="82"/>
      <c r="ELG28" s="82"/>
      <c r="ELH28" s="82"/>
      <c r="ELI28" s="82"/>
      <c r="ELJ28" s="82"/>
      <c r="ELK28" s="82"/>
      <c r="ELL28" s="82"/>
      <c r="ELM28" s="82"/>
      <c r="ELN28" s="82"/>
      <c r="ELO28" s="82"/>
      <c r="ELP28" s="82"/>
      <c r="ELQ28" s="82"/>
      <c r="ELR28" s="82"/>
      <c r="ELS28" s="82"/>
      <c r="ELT28" s="82"/>
      <c r="ELU28" s="82"/>
      <c r="ELV28" s="82"/>
      <c r="ELW28" s="82"/>
      <c r="ELX28" s="82"/>
      <c r="ELY28" s="82"/>
      <c r="ELZ28" s="82"/>
      <c r="EMA28" s="82"/>
      <c r="EMB28" s="82"/>
      <c r="EMC28" s="82"/>
      <c r="EMD28" s="82"/>
      <c r="EME28" s="82"/>
      <c r="EMF28" s="82"/>
      <c r="EMG28" s="82"/>
      <c r="EMH28" s="82"/>
      <c r="EMI28" s="82"/>
      <c r="EMJ28" s="82"/>
      <c r="EMK28" s="82"/>
      <c r="EML28" s="82"/>
      <c r="EMM28" s="82"/>
      <c r="EMN28" s="82"/>
      <c r="EMO28" s="82"/>
      <c r="EMP28" s="82"/>
      <c r="EMQ28" s="82"/>
      <c r="EMR28" s="82"/>
      <c r="EMS28" s="82"/>
      <c r="EMT28" s="82"/>
      <c r="EMU28" s="82"/>
      <c r="EMV28" s="82"/>
      <c r="EMW28" s="82"/>
      <c r="EMX28" s="82"/>
      <c r="EMY28" s="82"/>
      <c r="EMZ28" s="82"/>
      <c r="ENA28" s="82"/>
      <c r="ENB28" s="82"/>
      <c r="ENC28" s="82"/>
      <c r="END28" s="82"/>
      <c r="ENE28" s="82"/>
      <c r="ENF28" s="82"/>
      <c r="ENG28" s="82"/>
      <c r="ENH28" s="82"/>
      <c r="ENI28" s="82"/>
      <c r="ENJ28" s="82"/>
      <c r="ENK28" s="82"/>
      <c r="ENL28" s="82"/>
      <c r="ENM28" s="82"/>
      <c r="ENN28" s="82"/>
      <c r="ENO28" s="82"/>
      <c r="ENP28" s="82"/>
      <c r="ENQ28" s="82"/>
      <c r="ENR28" s="82"/>
      <c r="ENS28" s="82"/>
      <c r="ENT28" s="82"/>
      <c r="ENU28" s="82"/>
      <c r="ENV28" s="82"/>
      <c r="ENW28" s="82"/>
      <c r="ENX28" s="82"/>
      <c r="ENY28" s="82"/>
      <c r="ENZ28" s="82"/>
      <c r="EOA28" s="82"/>
      <c r="EOB28" s="82"/>
      <c r="EOC28" s="82"/>
      <c r="EOD28" s="82"/>
      <c r="EOE28" s="82"/>
      <c r="EOF28" s="82"/>
      <c r="EOG28" s="82"/>
      <c r="EOH28" s="82"/>
      <c r="EOI28" s="82"/>
      <c r="EOJ28" s="82"/>
      <c r="EOK28" s="82"/>
      <c r="EOL28" s="82"/>
      <c r="EOM28" s="82"/>
      <c r="EON28" s="82"/>
      <c r="EOO28" s="82"/>
      <c r="EOP28" s="82"/>
      <c r="EOQ28" s="82"/>
      <c r="EOR28" s="82"/>
      <c r="EOS28" s="82"/>
      <c r="EOT28" s="82"/>
      <c r="EOU28" s="82"/>
      <c r="EOV28" s="82"/>
      <c r="EOW28" s="82"/>
      <c r="EOX28" s="82"/>
      <c r="EOY28" s="82"/>
      <c r="EOZ28" s="82"/>
      <c r="EPA28" s="82"/>
      <c r="EPB28" s="82"/>
      <c r="EPC28" s="82"/>
      <c r="EPD28" s="82"/>
      <c r="EPE28" s="82"/>
      <c r="EPF28" s="82"/>
      <c r="EPG28" s="82"/>
      <c r="EPH28" s="82"/>
      <c r="EPI28" s="82"/>
      <c r="EPJ28" s="82"/>
      <c r="EPK28" s="82"/>
      <c r="EPL28" s="82"/>
      <c r="EPM28" s="82"/>
      <c r="EPN28" s="82"/>
      <c r="EPO28" s="82"/>
      <c r="EPP28" s="82"/>
      <c r="EPQ28" s="82"/>
      <c r="EPR28" s="82"/>
      <c r="EPS28" s="82"/>
      <c r="EPT28" s="82"/>
      <c r="EPU28" s="82"/>
      <c r="EPV28" s="82"/>
      <c r="EPW28" s="82"/>
      <c r="EPX28" s="82"/>
      <c r="EPY28" s="82"/>
      <c r="EPZ28" s="82"/>
      <c r="EQA28" s="82"/>
      <c r="EQB28" s="82"/>
      <c r="EQC28" s="82"/>
      <c r="EQD28" s="82"/>
      <c r="EQE28" s="82"/>
      <c r="EQF28" s="82"/>
      <c r="EQG28" s="82"/>
      <c r="EQH28" s="82"/>
      <c r="EQI28" s="82"/>
      <c r="EQJ28" s="82"/>
      <c r="EQK28" s="82"/>
      <c r="EQL28" s="82"/>
      <c r="EQM28" s="82"/>
      <c r="EQN28" s="82"/>
      <c r="EQO28" s="82"/>
      <c r="EQP28" s="82"/>
      <c r="EQQ28" s="82"/>
      <c r="EQR28" s="82"/>
      <c r="EQS28" s="82"/>
      <c r="EQT28" s="82"/>
      <c r="EQU28" s="82"/>
      <c r="EQV28" s="82"/>
      <c r="EQW28" s="82"/>
      <c r="EQX28" s="82"/>
      <c r="EQY28" s="82"/>
      <c r="EQZ28" s="82"/>
      <c r="ERA28" s="82"/>
      <c r="ERB28" s="82"/>
      <c r="ERC28" s="82"/>
      <c r="ERD28" s="82"/>
      <c r="ERE28" s="82"/>
      <c r="ERF28" s="82"/>
      <c r="ERG28" s="82"/>
      <c r="ERH28" s="82"/>
      <c r="ERI28" s="82"/>
      <c r="ERJ28" s="82"/>
      <c r="ERK28" s="82"/>
      <c r="ERL28" s="82"/>
      <c r="ERM28" s="82"/>
      <c r="ERN28" s="82"/>
      <c r="ERO28" s="82"/>
      <c r="ERP28" s="82"/>
      <c r="ERQ28" s="82"/>
      <c r="ERR28" s="82"/>
      <c r="ERS28" s="82"/>
      <c r="ERT28" s="82"/>
      <c r="ERU28" s="82"/>
      <c r="ERV28" s="82"/>
      <c r="ERW28" s="82"/>
      <c r="ERX28" s="82"/>
      <c r="ERY28" s="82"/>
      <c r="ERZ28" s="82"/>
      <c r="ESA28" s="82"/>
      <c r="ESB28" s="82"/>
      <c r="ESC28" s="82"/>
      <c r="ESD28" s="82"/>
      <c r="ESE28" s="82"/>
      <c r="ESF28" s="82"/>
      <c r="ESG28" s="82"/>
      <c r="ESH28" s="82"/>
      <c r="ESI28" s="82"/>
      <c r="ESJ28" s="82"/>
      <c r="ESK28" s="82"/>
      <c r="ESL28" s="82"/>
      <c r="ESM28" s="82"/>
      <c r="ESN28" s="82"/>
      <c r="ESO28" s="82"/>
      <c r="ESP28" s="82"/>
      <c r="ESQ28" s="82"/>
      <c r="ESR28" s="82"/>
      <c r="ESS28" s="82"/>
      <c r="EST28" s="82"/>
      <c r="ESU28" s="82"/>
      <c r="ESV28" s="82"/>
      <c r="ESW28" s="82"/>
      <c r="ESX28" s="82"/>
      <c r="ESY28" s="82"/>
      <c r="ESZ28" s="82"/>
      <c r="ETA28" s="82"/>
      <c r="ETB28" s="82"/>
      <c r="ETC28" s="82"/>
      <c r="ETD28" s="82"/>
      <c r="ETE28" s="82"/>
      <c r="ETF28" s="82"/>
      <c r="ETG28" s="82"/>
      <c r="ETH28" s="82"/>
      <c r="ETI28" s="82"/>
      <c r="ETJ28" s="82"/>
      <c r="ETK28" s="82"/>
      <c r="ETL28" s="82"/>
      <c r="ETM28" s="82"/>
      <c r="ETN28" s="82"/>
      <c r="ETO28" s="82"/>
      <c r="ETP28" s="82"/>
      <c r="ETQ28" s="82"/>
      <c r="ETR28" s="82"/>
      <c r="ETS28" s="82"/>
      <c r="ETT28" s="82"/>
      <c r="ETU28" s="82"/>
      <c r="ETV28" s="82"/>
      <c r="ETW28" s="82"/>
      <c r="ETX28" s="82"/>
      <c r="ETY28" s="82"/>
      <c r="ETZ28" s="82"/>
      <c r="EUA28" s="82"/>
      <c r="EUB28" s="82"/>
      <c r="EUC28" s="82"/>
      <c r="EUD28" s="82"/>
      <c r="EUE28" s="82"/>
      <c r="EUF28" s="82"/>
      <c r="EUG28" s="82"/>
      <c r="EUH28" s="82"/>
      <c r="EUI28" s="82"/>
      <c r="EUJ28" s="82"/>
      <c r="EUK28" s="82"/>
      <c r="EUL28" s="82"/>
      <c r="EUM28" s="82"/>
      <c r="EUN28" s="82"/>
      <c r="EUO28" s="82"/>
      <c r="EUP28" s="82"/>
      <c r="EUQ28" s="82"/>
      <c r="EUR28" s="82"/>
      <c r="EUS28" s="82"/>
      <c r="EUT28" s="82"/>
      <c r="EUU28" s="82"/>
      <c r="EUV28" s="82"/>
      <c r="EUW28" s="82"/>
      <c r="EUX28" s="82"/>
      <c r="EUY28" s="82"/>
      <c r="EUZ28" s="82"/>
      <c r="EVA28" s="82"/>
      <c r="EVB28" s="82"/>
      <c r="EVC28" s="82"/>
      <c r="EVD28" s="82"/>
      <c r="EVE28" s="82"/>
      <c r="EVF28" s="82"/>
      <c r="EVG28" s="82"/>
      <c r="EVH28" s="82"/>
      <c r="EVI28" s="82"/>
      <c r="EVJ28" s="82"/>
      <c r="EVK28" s="82"/>
      <c r="EVL28" s="82"/>
      <c r="EVM28" s="82"/>
      <c r="EVN28" s="82"/>
      <c r="EVO28" s="82"/>
      <c r="EVP28" s="82"/>
      <c r="EVQ28" s="82"/>
      <c r="EVR28" s="82"/>
      <c r="EVS28" s="82"/>
      <c r="EVT28" s="82"/>
      <c r="EVU28" s="82"/>
      <c r="EVV28" s="82"/>
      <c r="EVW28" s="82"/>
      <c r="EVX28" s="82"/>
      <c r="EVY28" s="82"/>
      <c r="EVZ28" s="82"/>
      <c r="EWA28" s="82"/>
      <c r="EWB28" s="82"/>
      <c r="EWC28" s="82"/>
      <c r="EWD28" s="82"/>
      <c r="EWE28" s="82"/>
      <c r="EWF28" s="82"/>
      <c r="EWG28" s="82"/>
      <c r="EWH28" s="82"/>
      <c r="EWI28" s="82"/>
      <c r="EWJ28" s="82"/>
      <c r="EWK28" s="82"/>
      <c r="EWL28" s="82"/>
      <c r="EWM28" s="82"/>
      <c r="EWN28" s="82"/>
      <c r="EWO28" s="82"/>
      <c r="EWP28" s="82"/>
      <c r="EWQ28" s="82"/>
      <c r="EWR28" s="82"/>
      <c r="EWS28" s="82"/>
      <c r="EWT28" s="82"/>
      <c r="EWU28" s="82"/>
      <c r="EWV28" s="82"/>
      <c r="EWW28" s="82"/>
      <c r="EWX28" s="82"/>
      <c r="EWY28" s="82"/>
      <c r="EWZ28" s="82"/>
      <c r="EXA28" s="82"/>
      <c r="EXB28" s="82"/>
      <c r="EXC28" s="82"/>
      <c r="EXD28" s="82"/>
      <c r="EXE28" s="82"/>
      <c r="EXF28" s="82"/>
      <c r="EXG28" s="82"/>
      <c r="EXH28" s="82"/>
      <c r="EXI28" s="82"/>
      <c r="EXJ28" s="82"/>
      <c r="EXK28" s="82"/>
      <c r="EXL28" s="82"/>
      <c r="EXM28" s="82"/>
      <c r="EXN28" s="82"/>
      <c r="EXO28" s="82"/>
      <c r="EXP28" s="82"/>
      <c r="EXQ28" s="82"/>
      <c r="EXR28" s="82"/>
      <c r="EXS28" s="82"/>
      <c r="EXT28" s="82"/>
      <c r="EXU28" s="82"/>
      <c r="EXV28" s="82"/>
      <c r="EXW28" s="82"/>
      <c r="EXX28" s="82"/>
      <c r="EXY28" s="82"/>
      <c r="EXZ28" s="82"/>
      <c r="EYA28" s="82"/>
      <c r="EYB28" s="82"/>
      <c r="EYC28" s="82"/>
      <c r="EYD28" s="82"/>
      <c r="EYE28" s="82"/>
      <c r="EYF28" s="82"/>
      <c r="EYG28" s="82"/>
      <c r="EYH28" s="82"/>
      <c r="EYI28" s="82"/>
      <c r="EYJ28" s="82"/>
      <c r="EYK28" s="82"/>
      <c r="EYL28" s="82"/>
      <c r="EYM28" s="82"/>
      <c r="EYN28" s="82"/>
      <c r="EYO28" s="82"/>
      <c r="EYP28" s="82"/>
      <c r="EYQ28" s="82"/>
      <c r="EYR28" s="82"/>
      <c r="EYS28" s="82"/>
      <c r="EYT28" s="82"/>
      <c r="EYU28" s="82"/>
      <c r="EYV28" s="82"/>
      <c r="EYW28" s="82"/>
      <c r="EYX28" s="82"/>
      <c r="EYY28" s="82"/>
      <c r="EYZ28" s="82"/>
      <c r="EZA28" s="82"/>
      <c r="EZB28" s="82"/>
      <c r="EZC28" s="82"/>
      <c r="EZD28" s="82"/>
      <c r="EZE28" s="82"/>
      <c r="EZF28" s="82"/>
      <c r="EZG28" s="82"/>
      <c r="EZH28" s="82"/>
      <c r="EZI28" s="82"/>
      <c r="EZJ28" s="82"/>
      <c r="EZK28" s="82"/>
      <c r="EZL28" s="82"/>
      <c r="EZM28" s="82"/>
      <c r="EZN28" s="82"/>
      <c r="EZO28" s="82"/>
      <c r="EZP28" s="82"/>
      <c r="EZQ28" s="82"/>
      <c r="EZR28" s="82"/>
      <c r="EZS28" s="82"/>
      <c r="EZT28" s="82"/>
      <c r="EZU28" s="82"/>
      <c r="EZV28" s="82"/>
      <c r="EZW28" s="82"/>
      <c r="EZX28" s="82"/>
      <c r="EZY28" s="82"/>
      <c r="EZZ28" s="82"/>
      <c r="FAA28" s="82"/>
      <c r="FAB28" s="82"/>
      <c r="FAC28" s="82"/>
      <c r="FAD28" s="82"/>
      <c r="FAE28" s="82"/>
      <c r="FAF28" s="82"/>
      <c r="FAG28" s="82"/>
      <c r="FAH28" s="82"/>
      <c r="FAI28" s="82"/>
      <c r="FAJ28" s="82"/>
      <c r="FAK28" s="82"/>
      <c r="FAL28" s="82"/>
      <c r="FAM28" s="82"/>
      <c r="FAN28" s="82"/>
      <c r="FAO28" s="82"/>
      <c r="FAP28" s="82"/>
      <c r="FAQ28" s="82"/>
      <c r="FAR28" s="82"/>
      <c r="FAS28" s="82"/>
      <c r="FAT28" s="82"/>
      <c r="FAU28" s="82"/>
      <c r="FAV28" s="82"/>
      <c r="FAW28" s="82"/>
      <c r="FAX28" s="82"/>
      <c r="FAY28" s="82"/>
      <c r="FAZ28" s="82"/>
      <c r="FBA28" s="82"/>
      <c r="FBB28" s="82"/>
      <c r="FBC28" s="82"/>
      <c r="FBD28" s="82"/>
      <c r="FBE28" s="82"/>
      <c r="FBF28" s="82"/>
      <c r="FBG28" s="82"/>
      <c r="FBH28" s="82"/>
      <c r="FBI28" s="82"/>
      <c r="FBJ28" s="82"/>
      <c r="FBK28" s="82"/>
      <c r="FBL28" s="82"/>
      <c r="FBM28" s="82"/>
      <c r="FBN28" s="82"/>
      <c r="FBO28" s="82"/>
      <c r="FBP28" s="82"/>
      <c r="FBQ28" s="82"/>
      <c r="FBR28" s="82"/>
      <c r="FBS28" s="82"/>
      <c r="FBT28" s="82"/>
      <c r="FBU28" s="82"/>
      <c r="FBV28" s="82"/>
      <c r="FBW28" s="82"/>
      <c r="FBX28" s="82"/>
      <c r="FBY28" s="82"/>
      <c r="FBZ28" s="82"/>
      <c r="FCA28" s="82"/>
      <c r="FCB28" s="82"/>
      <c r="FCC28" s="82"/>
      <c r="FCD28" s="82"/>
      <c r="FCE28" s="82"/>
      <c r="FCF28" s="82"/>
      <c r="FCG28" s="82"/>
      <c r="FCH28" s="82"/>
      <c r="FCI28" s="82"/>
      <c r="FCJ28" s="82"/>
      <c r="FCK28" s="82"/>
      <c r="FCL28" s="82"/>
      <c r="FCM28" s="82"/>
      <c r="FCN28" s="82"/>
      <c r="FCO28" s="82"/>
      <c r="FCP28" s="82"/>
      <c r="FCQ28" s="82"/>
      <c r="FCR28" s="82"/>
      <c r="FCS28" s="82"/>
      <c r="FCT28" s="82"/>
      <c r="FCU28" s="82"/>
      <c r="FCV28" s="82"/>
      <c r="FCW28" s="82"/>
      <c r="FCX28" s="82"/>
      <c r="FCY28" s="82"/>
      <c r="FCZ28" s="82"/>
      <c r="FDA28" s="82"/>
      <c r="FDB28" s="82"/>
      <c r="FDC28" s="82"/>
      <c r="FDD28" s="82"/>
      <c r="FDE28" s="82"/>
      <c r="FDF28" s="82"/>
      <c r="FDG28" s="82"/>
      <c r="FDH28" s="82"/>
      <c r="FDI28" s="82"/>
      <c r="FDJ28" s="82"/>
      <c r="FDK28" s="82"/>
      <c r="FDL28" s="82"/>
      <c r="FDM28" s="82"/>
      <c r="FDN28" s="82"/>
      <c r="FDO28" s="82"/>
      <c r="FDP28" s="82"/>
      <c r="FDQ28" s="82"/>
      <c r="FDR28" s="82"/>
      <c r="FDS28" s="82"/>
      <c r="FDT28" s="82"/>
      <c r="FDU28" s="82"/>
      <c r="FDV28" s="82"/>
      <c r="FDW28" s="82"/>
      <c r="FDX28" s="82"/>
      <c r="FDY28" s="82"/>
      <c r="FDZ28" s="82"/>
      <c r="FEA28" s="82"/>
      <c r="FEB28" s="82"/>
      <c r="FEC28" s="82"/>
      <c r="FED28" s="82"/>
      <c r="FEE28" s="82"/>
      <c r="FEF28" s="82"/>
      <c r="FEG28" s="82"/>
      <c r="FEH28" s="82"/>
      <c r="FEI28" s="82"/>
      <c r="FEJ28" s="82"/>
      <c r="FEK28" s="82"/>
      <c r="FEL28" s="82"/>
      <c r="FEM28" s="82"/>
      <c r="FEN28" s="82"/>
      <c r="FEO28" s="82"/>
      <c r="FEP28" s="82"/>
      <c r="FEQ28" s="82"/>
      <c r="FER28" s="82"/>
      <c r="FES28" s="82"/>
      <c r="FET28" s="82"/>
      <c r="FEU28" s="82"/>
      <c r="FEV28" s="82"/>
      <c r="FEW28" s="82"/>
      <c r="FEX28" s="82"/>
      <c r="FEY28" s="82"/>
      <c r="FEZ28" s="82"/>
      <c r="FFA28" s="82"/>
      <c r="FFB28" s="82"/>
      <c r="FFC28" s="82"/>
      <c r="FFD28" s="82"/>
      <c r="FFE28" s="82"/>
      <c r="FFF28" s="82"/>
      <c r="FFG28" s="82"/>
      <c r="FFH28" s="82"/>
      <c r="FFI28" s="82"/>
      <c r="FFJ28" s="82"/>
      <c r="FFK28" s="82"/>
      <c r="FFL28" s="82"/>
      <c r="FFM28" s="82"/>
      <c r="FFN28" s="82"/>
      <c r="FFO28" s="82"/>
      <c r="FFP28" s="82"/>
      <c r="FFQ28" s="82"/>
      <c r="FFR28" s="82"/>
      <c r="FFS28" s="82"/>
      <c r="FFT28" s="82"/>
      <c r="FFU28" s="82"/>
      <c r="FFV28" s="82"/>
      <c r="FFW28" s="82"/>
      <c r="FFX28" s="82"/>
      <c r="FFY28" s="82"/>
      <c r="FFZ28" s="82"/>
      <c r="FGA28" s="82"/>
      <c r="FGB28" s="82"/>
      <c r="FGC28" s="82"/>
      <c r="FGD28" s="82"/>
      <c r="FGE28" s="82"/>
      <c r="FGF28" s="82"/>
      <c r="FGG28" s="82"/>
      <c r="FGH28" s="82"/>
      <c r="FGI28" s="82"/>
      <c r="FGJ28" s="82"/>
      <c r="FGK28" s="82"/>
      <c r="FGL28" s="82"/>
      <c r="FGM28" s="82"/>
      <c r="FGN28" s="82"/>
      <c r="FGO28" s="82"/>
      <c r="FGP28" s="82"/>
      <c r="FGQ28" s="82"/>
      <c r="FGR28" s="82"/>
      <c r="FGS28" s="82"/>
      <c r="FGT28" s="82"/>
      <c r="FGU28" s="82"/>
      <c r="FGV28" s="82"/>
      <c r="FGW28" s="82"/>
      <c r="FGX28" s="82"/>
      <c r="FGY28" s="82"/>
      <c r="FGZ28" s="82"/>
      <c r="FHA28" s="82"/>
      <c r="FHB28" s="82"/>
      <c r="FHC28" s="82"/>
      <c r="FHD28" s="82"/>
      <c r="FHE28" s="82"/>
      <c r="FHF28" s="82"/>
      <c r="FHG28" s="82"/>
      <c r="FHH28" s="82"/>
      <c r="FHI28" s="82"/>
      <c r="FHJ28" s="82"/>
      <c r="FHK28" s="82"/>
      <c r="FHL28" s="82"/>
      <c r="FHM28" s="82"/>
      <c r="FHN28" s="82"/>
      <c r="FHO28" s="82"/>
      <c r="FHP28" s="82"/>
      <c r="FHQ28" s="82"/>
      <c r="FHR28" s="82"/>
      <c r="FHS28" s="82"/>
      <c r="FHT28" s="82"/>
      <c r="FHU28" s="82"/>
      <c r="FHV28" s="82"/>
      <c r="FHW28" s="82"/>
      <c r="FHX28" s="82"/>
      <c r="FHY28" s="82"/>
      <c r="FHZ28" s="82"/>
      <c r="FIA28" s="82"/>
      <c r="FIB28" s="82"/>
      <c r="FIC28" s="82"/>
      <c r="FID28" s="82"/>
      <c r="FIE28" s="82"/>
      <c r="FIF28" s="82"/>
      <c r="FIG28" s="82"/>
      <c r="FIH28" s="82"/>
      <c r="FII28" s="82"/>
      <c r="FIJ28" s="82"/>
      <c r="FIK28" s="82"/>
      <c r="FIL28" s="82"/>
      <c r="FIM28" s="82"/>
      <c r="FIN28" s="82"/>
      <c r="FIO28" s="82"/>
      <c r="FIP28" s="82"/>
      <c r="FIQ28" s="82"/>
      <c r="FIR28" s="82"/>
      <c r="FIS28" s="82"/>
      <c r="FIT28" s="82"/>
      <c r="FIU28" s="82"/>
      <c r="FIV28" s="82"/>
      <c r="FIW28" s="82"/>
      <c r="FIX28" s="82"/>
      <c r="FIY28" s="82"/>
      <c r="FIZ28" s="82"/>
      <c r="FJA28" s="82"/>
      <c r="FJB28" s="82"/>
      <c r="FJC28" s="82"/>
      <c r="FJD28" s="82"/>
      <c r="FJE28" s="82"/>
      <c r="FJF28" s="82"/>
      <c r="FJG28" s="82"/>
      <c r="FJH28" s="82"/>
      <c r="FJI28" s="82"/>
      <c r="FJJ28" s="82"/>
      <c r="FJK28" s="82"/>
      <c r="FJL28" s="82"/>
      <c r="FJM28" s="82"/>
      <c r="FJN28" s="82"/>
      <c r="FJO28" s="82"/>
      <c r="FJP28" s="82"/>
      <c r="FJQ28" s="82"/>
      <c r="FJR28" s="82"/>
      <c r="FJS28" s="82"/>
      <c r="FJT28" s="82"/>
      <c r="FJU28" s="82"/>
      <c r="FJV28" s="82"/>
      <c r="FJW28" s="82"/>
      <c r="FJX28" s="82"/>
      <c r="FJY28" s="82"/>
      <c r="FJZ28" s="82"/>
      <c r="FKA28" s="82"/>
      <c r="FKB28" s="82"/>
      <c r="FKC28" s="82"/>
      <c r="FKD28" s="82"/>
      <c r="FKE28" s="82"/>
      <c r="FKF28" s="82"/>
      <c r="FKG28" s="82"/>
      <c r="FKH28" s="82"/>
      <c r="FKI28" s="82"/>
      <c r="FKJ28" s="82"/>
      <c r="FKK28" s="82"/>
      <c r="FKL28" s="82"/>
      <c r="FKM28" s="82"/>
      <c r="FKN28" s="82"/>
      <c r="FKO28" s="82"/>
      <c r="FKP28" s="82"/>
      <c r="FKQ28" s="82"/>
      <c r="FKR28" s="82"/>
      <c r="FKS28" s="82"/>
      <c r="FKT28" s="82"/>
      <c r="FKU28" s="82"/>
      <c r="FKV28" s="82"/>
      <c r="FKW28" s="82"/>
      <c r="FKX28" s="82"/>
      <c r="FKY28" s="82"/>
      <c r="FKZ28" s="82"/>
      <c r="FLA28" s="82"/>
      <c r="FLB28" s="82"/>
      <c r="FLC28" s="82"/>
      <c r="FLD28" s="82"/>
      <c r="FLE28" s="82"/>
      <c r="FLF28" s="82"/>
      <c r="FLG28" s="82"/>
      <c r="FLH28" s="82"/>
      <c r="FLI28" s="82"/>
      <c r="FLJ28" s="82"/>
      <c r="FLK28" s="82"/>
      <c r="FLL28" s="82"/>
      <c r="FLM28" s="82"/>
      <c r="FLN28" s="82"/>
      <c r="FLO28" s="82"/>
      <c r="FLP28" s="82"/>
      <c r="FLQ28" s="82"/>
      <c r="FLR28" s="82"/>
      <c r="FLS28" s="82"/>
      <c r="FLT28" s="82"/>
      <c r="FLU28" s="82"/>
      <c r="FLV28" s="82"/>
      <c r="FLW28" s="82"/>
      <c r="FLX28" s="82"/>
      <c r="FLY28" s="82"/>
      <c r="FLZ28" s="82"/>
      <c r="FMA28" s="82"/>
      <c r="FMB28" s="82"/>
      <c r="FMC28" s="82"/>
      <c r="FMD28" s="82"/>
      <c r="FME28" s="82"/>
      <c r="FMF28" s="82"/>
      <c r="FMG28" s="82"/>
      <c r="FMH28" s="82"/>
      <c r="FMI28" s="82"/>
      <c r="FMJ28" s="82"/>
      <c r="FMK28" s="82"/>
      <c r="FML28" s="82"/>
      <c r="FMM28" s="82"/>
      <c r="FMN28" s="82"/>
      <c r="FMO28" s="82"/>
      <c r="FMP28" s="82"/>
      <c r="FMQ28" s="82"/>
      <c r="FMR28" s="82"/>
      <c r="FMS28" s="82"/>
      <c r="FMT28" s="82"/>
      <c r="FMU28" s="82"/>
      <c r="FMV28" s="82"/>
      <c r="FMW28" s="82"/>
      <c r="FMX28" s="82"/>
      <c r="FMY28" s="82"/>
      <c r="FMZ28" s="82"/>
      <c r="FNA28" s="82"/>
      <c r="FNB28" s="82"/>
      <c r="FNC28" s="82"/>
      <c r="FND28" s="82"/>
      <c r="FNE28" s="82"/>
      <c r="FNF28" s="82"/>
      <c r="FNG28" s="82"/>
      <c r="FNH28" s="82"/>
      <c r="FNI28" s="82"/>
      <c r="FNJ28" s="82"/>
      <c r="FNK28" s="82"/>
      <c r="FNL28" s="82"/>
      <c r="FNM28" s="82"/>
      <c r="FNN28" s="82"/>
      <c r="FNO28" s="82"/>
      <c r="FNP28" s="82"/>
      <c r="FNQ28" s="82"/>
      <c r="FNR28" s="82"/>
      <c r="FNS28" s="82"/>
      <c r="FNT28" s="82"/>
      <c r="FNU28" s="82"/>
      <c r="FNV28" s="82"/>
      <c r="FNW28" s="82"/>
      <c r="FNX28" s="82"/>
      <c r="FNY28" s="82"/>
      <c r="FNZ28" s="82"/>
      <c r="FOA28" s="82"/>
      <c r="FOB28" s="82"/>
      <c r="FOC28" s="82"/>
      <c r="FOD28" s="82"/>
      <c r="FOE28" s="82"/>
      <c r="FOF28" s="82"/>
      <c r="FOG28" s="82"/>
      <c r="FOH28" s="82"/>
      <c r="FOI28" s="82"/>
      <c r="FOJ28" s="82"/>
      <c r="FOK28" s="82"/>
      <c r="FOL28" s="82"/>
      <c r="FOM28" s="82"/>
      <c r="FON28" s="82"/>
      <c r="FOO28" s="82"/>
      <c r="FOP28" s="82"/>
      <c r="FOQ28" s="82"/>
      <c r="FOR28" s="82"/>
      <c r="FOS28" s="82"/>
      <c r="FOT28" s="82"/>
      <c r="FOU28" s="82"/>
      <c r="FOV28" s="82"/>
      <c r="FOW28" s="82"/>
      <c r="FOX28" s="82"/>
      <c r="FOY28" s="82"/>
      <c r="FOZ28" s="82"/>
      <c r="FPA28" s="82"/>
      <c r="FPB28" s="82"/>
      <c r="FPC28" s="82"/>
      <c r="FPD28" s="82"/>
      <c r="FPE28" s="82"/>
      <c r="FPF28" s="82"/>
      <c r="FPG28" s="82"/>
      <c r="FPH28" s="82"/>
      <c r="FPI28" s="82"/>
      <c r="FPJ28" s="82"/>
      <c r="FPK28" s="82"/>
      <c r="FPL28" s="82"/>
      <c r="FPM28" s="82"/>
      <c r="FPN28" s="82"/>
      <c r="FPO28" s="82"/>
      <c r="FPP28" s="82"/>
      <c r="FPQ28" s="82"/>
      <c r="FPR28" s="82"/>
      <c r="FPS28" s="82"/>
      <c r="FPT28" s="82"/>
      <c r="FPU28" s="82"/>
      <c r="FPV28" s="82"/>
      <c r="FPW28" s="82"/>
      <c r="FPX28" s="82"/>
      <c r="FPY28" s="82"/>
      <c r="FPZ28" s="82"/>
      <c r="FQA28" s="82"/>
      <c r="FQB28" s="82"/>
      <c r="FQC28" s="82"/>
      <c r="FQD28" s="82"/>
      <c r="FQE28" s="82"/>
      <c r="FQF28" s="82"/>
      <c r="FQG28" s="82"/>
      <c r="FQH28" s="82"/>
      <c r="FQI28" s="82"/>
      <c r="FQJ28" s="82"/>
      <c r="FQK28" s="82"/>
      <c r="FQL28" s="82"/>
      <c r="FQM28" s="82"/>
      <c r="FQN28" s="82"/>
      <c r="FQO28" s="82"/>
      <c r="FQP28" s="82"/>
      <c r="FQQ28" s="82"/>
      <c r="FQR28" s="82"/>
      <c r="FQS28" s="82"/>
      <c r="FQT28" s="82"/>
      <c r="FQU28" s="82"/>
      <c r="FQV28" s="82"/>
      <c r="FQW28" s="82"/>
      <c r="FQX28" s="82"/>
      <c r="FQY28" s="82"/>
      <c r="FQZ28" s="82"/>
      <c r="FRA28" s="82"/>
      <c r="FRB28" s="82"/>
      <c r="FRC28" s="82"/>
      <c r="FRD28" s="82"/>
      <c r="FRE28" s="82"/>
      <c r="FRF28" s="82"/>
      <c r="FRG28" s="82"/>
      <c r="FRH28" s="82"/>
      <c r="FRI28" s="82"/>
      <c r="FRJ28" s="82"/>
      <c r="FRK28" s="82"/>
      <c r="FRL28" s="82"/>
      <c r="FRM28" s="82"/>
      <c r="FRN28" s="82"/>
      <c r="FRO28" s="82"/>
      <c r="FRP28" s="82"/>
      <c r="FRQ28" s="82"/>
      <c r="FRR28" s="82"/>
      <c r="FRS28" s="82"/>
      <c r="FRT28" s="82"/>
      <c r="FRU28" s="82"/>
      <c r="FRV28" s="82"/>
      <c r="FRW28" s="82"/>
      <c r="FRX28" s="82"/>
      <c r="FRY28" s="82"/>
      <c r="FRZ28" s="82"/>
      <c r="FSA28" s="82"/>
      <c r="FSB28" s="82"/>
      <c r="FSC28" s="82"/>
      <c r="FSD28" s="82"/>
      <c r="FSE28" s="82"/>
      <c r="FSF28" s="82"/>
      <c r="FSG28" s="82"/>
      <c r="FSH28" s="82"/>
      <c r="FSI28" s="82"/>
      <c r="FSJ28" s="82"/>
      <c r="FSK28" s="82"/>
      <c r="FSL28" s="82"/>
      <c r="FSM28" s="82"/>
      <c r="FSN28" s="82"/>
      <c r="FSO28" s="82"/>
      <c r="FSP28" s="82"/>
      <c r="FSQ28" s="82"/>
      <c r="FSR28" s="82"/>
      <c r="FSS28" s="82"/>
      <c r="FST28" s="82"/>
      <c r="FSU28" s="82"/>
      <c r="FSV28" s="82"/>
      <c r="FSW28" s="82"/>
      <c r="FSX28" s="82"/>
      <c r="FSY28" s="82"/>
      <c r="FSZ28" s="82"/>
      <c r="FTA28" s="82"/>
      <c r="FTB28" s="82"/>
      <c r="FTC28" s="82"/>
      <c r="FTD28" s="82"/>
      <c r="FTE28" s="82"/>
      <c r="FTF28" s="82"/>
      <c r="FTG28" s="82"/>
      <c r="FTH28" s="82"/>
      <c r="FTI28" s="82"/>
      <c r="FTJ28" s="82"/>
      <c r="FTK28" s="82"/>
      <c r="FTL28" s="82"/>
      <c r="FTM28" s="82"/>
      <c r="FTN28" s="82"/>
      <c r="FTO28" s="82"/>
      <c r="FTP28" s="82"/>
      <c r="FTQ28" s="82"/>
      <c r="FTR28" s="82"/>
      <c r="FTS28" s="82"/>
      <c r="FTT28" s="82"/>
      <c r="FTU28" s="82"/>
      <c r="FTV28" s="82"/>
      <c r="FTW28" s="82"/>
      <c r="FTX28" s="82"/>
      <c r="FTY28" s="82"/>
      <c r="FTZ28" s="82"/>
      <c r="FUA28" s="82"/>
      <c r="FUB28" s="82"/>
      <c r="FUC28" s="82"/>
      <c r="FUD28" s="82"/>
      <c r="FUE28" s="82"/>
      <c r="FUF28" s="82"/>
      <c r="FUG28" s="82"/>
      <c r="FUH28" s="82"/>
      <c r="FUI28" s="82"/>
      <c r="FUJ28" s="82"/>
      <c r="FUK28" s="82"/>
      <c r="FUL28" s="82"/>
      <c r="FUM28" s="82"/>
      <c r="FUN28" s="82"/>
      <c r="FUO28" s="82"/>
      <c r="FUP28" s="82"/>
      <c r="FUQ28" s="82"/>
      <c r="FUR28" s="82"/>
      <c r="FUS28" s="82"/>
      <c r="FUT28" s="82"/>
      <c r="FUU28" s="82"/>
      <c r="FUV28" s="82"/>
      <c r="FUW28" s="82"/>
      <c r="FUX28" s="82"/>
      <c r="FUY28" s="82"/>
      <c r="FUZ28" s="82"/>
      <c r="FVA28" s="82"/>
      <c r="FVB28" s="82"/>
      <c r="FVC28" s="82"/>
      <c r="FVD28" s="82"/>
      <c r="FVE28" s="82"/>
      <c r="FVF28" s="82"/>
      <c r="FVG28" s="82"/>
      <c r="FVH28" s="82"/>
      <c r="FVI28" s="82"/>
      <c r="FVJ28" s="82"/>
      <c r="FVK28" s="82"/>
      <c r="FVL28" s="82"/>
      <c r="FVM28" s="82"/>
      <c r="FVN28" s="82"/>
      <c r="FVO28" s="82"/>
      <c r="FVP28" s="82"/>
      <c r="FVQ28" s="82"/>
      <c r="FVR28" s="82"/>
      <c r="FVS28" s="82"/>
      <c r="FVT28" s="82"/>
      <c r="FVU28" s="82"/>
      <c r="FVV28" s="82"/>
      <c r="FVW28" s="82"/>
      <c r="FVX28" s="82"/>
      <c r="FVY28" s="82"/>
      <c r="FVZ28" s="82"/>
      <c r="FWA28" s="82"/>
      <c r="FWB28" s="82"/>
      <c r="FWC28" s="82"/>
      <c r="FWD28" s="82"/>
      <c r="FWE28" s="82"/>
      <c r="FWF28" s="82"/>
      <c r="FWG28" s="82"/>
      <c r="FWH28" s="82"/>
      <c r="FWI28" s="82"/>
      <c r="FWJ28" s="82"/>
      <c r="FWK28" s="82"/>
      <c r="FWL28" s="82"/>
      <c r="FWM28" s="82"/>
      <c r="FWN28" s="82"/>
      <c r="FWO28" s="82"/>
      <c r="FWP28" s="82"/>
      <c r="FWQ28" s="82"/>
      <c r="FWR28" s="82"/>
      <c r="FWS28" s="82"/>
      <c r="FWT28" s="82"/>
      <c r="FWU28" s="82"/>
      <c r="FWV28" s="82"/>
      <c r="FWW28" s="82"/>
      <c r="FWX28" s="82"/>
      <c r="FWY28" s="82"/>
      <c r="FWZ28" s="82"/>
      <c r="FXA28" s="82"/>
      <c r="FXB28" s="82"/>
      <c r="FXC28" s="82"/>
      <c r="FXD28" s="82"/>
      <c r="FXE28" s="82"/>
      <c r="FXF28" s="82"/>
      <c r="FXG28" s="82"/>
      <c r="FXH28" s="82"/>
      <c r="FXI28" s="82"/>
      <c r="FXJ28" s="82"/>
      <c r="FXK28" s="82"/>
      <c r="FXL28" s="82"/>
      <c r="FXM28" s="82"/>
      <c r="FXN28" s="82"/>
      <c r="FXO28" s="82"/>
      <c r="FXP28" s="82"/>
      <c r="FXQ28" s="82"/>
      <c r="FXR28" s="82"/>
      <c r="FXS28" s="82"/>
      <c r="FXT28" s="82"/>
      <c r="FXU28" s="82"/>
      <c r="FXV28" s="82"/>
      <c r="FXW28" s="82"/>
      <c r="FXX28" s="82"/>
      <c r="FXY28" s="82"/>
      <c r="FXZ28" s="82"/>
      <c r="FYA28" s="82"/>
      <c r="FYB28" s="82"/>
      <c r="FYC28" s="82"/>
      <c r="FYD28" s="82"/>
      <c r="FYE28" s="82"/>
      <c r="FYF28" s="82"/>
      <c r="FYG28" s="82"/>
      <c r="FYH28" s="82"/>
      <c r="FYI28" s="82"/>
      <c r="FYJ28" s="82"/>
      <c r="FYK28" s="82"/>
      <c r="FYL28" s="82"/>
      <c r="FYM28" s="82"/>
      <c r="FYN28" s="82"/>
      <c r="FYO28" s="82"/>
      <c r="FYP28" s="82"/>
      <c r="FYQ28" s="82"/>
      <c r="FYR28" s="82"/>
      <c r="FYS28" s="82"/>
      <c r="FYT28" s="82"/>
      <c r="FYU28" s="82"/>
      <c r="FYV28" s="82"/>
      <c r="FYW28" s="82"/>
      <c r="FYX28" s="82"/>
      <c r="FYY28" s="82"/>
      <c r="FYZ28" s="82"/>
      <c r="FZA28" s="82"/>
      <c r="FZB28" s="82"/>
      <c r="FZC28" s="82"/>
      <c r="FZD28" s="82"/>
      <c r="FZE28" s="82"/>
      <c r="FZF28" s="82"/>
      <c r="FZG28" s="82"/>
      <c r="FZH28" s="82"/>
      <c r="FZI28" s="82"/>
      <c r="FZJ28" s="82"/>
      <c r="FZK28" s="82"/>
      <c r="FZL28" s="82"/>
      <c r="FZM28" s="82"/>
      <c r="FZN28" s="82"/>
      <c r="FZO28" s="82"/>
      <c r="FZP28" s="82"/>
      <c r="FZQ28" s="82"/>
      <c r="FZR28" s="82"/>
      <c r="FZS28" s="82"/>
      <c r="FZT28" s="82"/>
      <c r="FZU28" s="82"/>
      <c r="FZV28" s="82"/>
      <c r="FZW28" s="82"/>
      <c r="FZX28" s="82"/>
      <c r="FZY28" s="82"/>
      <c r="FZZ28" s="82"/>
      <c r="GAA28" s="82"/>
      <c r="GAB28" s="82"/>
      <c r="GAC28" s="82"/>
      <c r="GAD28" s="82"/>
      <c r="GAE28" s="82"/>
      <c r="GAF28" s="82"/>
      <c r="GAG28" s="82"/>
      <c r="GAH28" s="82"/>
      <c r="GAI28" s="82"/>
      <c r="GAJ28" s="82"/>
      <c r="GAK28" s="82"/>
      <c r="GAL28" s="82"/>
      <c r="GAM28" s="82"/>
      <c r="GAN28" s="82"/>
      <c r="GAO28" s="82"/>
      <c r="GAP28" s="82"/>
      <c r="GAQ28" s="82"/>
      <c r="GAR28" s="82"/>
      <c r="GAS28" s="82"/>
      <c r="GAT28" s="82"/>
      <c r="GAU28" s="82"/>
      <c r="GAV28" s="82"/>
      <c r="GAW28" s="82"/>
      <c r="GAX28" s="82"/>
      <c r="GAY28" s="82"/>
      <c r="GAZ28" s="82"/>
      <c r="GBA28" s="82"/>
      <c r="GBB28" s="82"/>
      <c r="GBC28" s="82"/>
      <c r="GBD28" s="82"/>
      <c r="GBE28" s="82"/>
      <c r="GBF28" s="82"/>
      <c r="GBG28" s="82"/>
      <c r="GBH28" s="82"/>
      <c r="GBI28" s="82"/>
      <c r="GBJ28" s="82"/>
      <c r="GBK28" s="82"/>
      <c r="GBL28" s="82"/>
      <c r="GBM28" s="82"/>
      <c r="GBN28" s="82"/>
      <c r="GBO28" s="82"/>
      <c r="GBP28" s="82"/>
      <c r="GBQ28" s="82"/>
      <c r="GBR28" s="82"/>
      <c r="GBS28" s="82"/>
      <c r="GBT28" s="82"/>
      <c r="GBU28" s="82"/>
      <c r="GBV28" s="82"/>
      <c r="GBW28" s="82"/>
      <c r="GBX28" s="82"/>
      <c r="GBY28" s="82"/>
      <c r="GBZ28" s="82"/>
      <c r="GCA28" s="82"/>
      <c r="GCB28" s="82"/>
      <c r="GCC28" s="82"/>
      <c r="GCD28" s="82"/>
      <c r="GCE28" s="82"/>
      <c r="GCF28" s="82"/>
      <c r="GCG28" s="82"/>
      <c r="GCH28" s="82"/>
      <c r="GCI28" s="82"/>
      <c r="GCJ28" s="82"/>
      <c r="GCK28" s="82"/>
      <c r="GCL28" s="82"/>
      <c r="GCM28" s="82"/>
      <c r="GCN28" s="82"/>
      <c r="GCO28" s="82"/>
      <c r="GCP28" s="82"/>
      <c r="GCQ28" s="82"/>
      <c r="GCR28" s="82"/>
      <c r="GCS28" s="82"/>
      <c r="GCT28" s="82"/>
      <c r="GCU28" s="82"/>
      <c r="GCV28" s="82"/>
      <c r="GCW28" s="82"/>
      <c r="GCX28" s="82"/>
      <c r="GCY28" s="82"/>
      <c r="GCZ28" s="82"/>
      <c r="GDA28" s="82"/>
      <c r="GDB28" s="82"/>
      <c r="GDC28" s="82"/>
      <c r="GDD28" s="82"/>
      <c r="GDE28" s="82"/>
      <c r="GDF28" s="82"/>
      <c r="GDG28" s="82"/>
      <c r="GDH28" s="82"/>
      <c r="GDI28" s="82"/>
      <c r="GDJ28" s="82"/>
      <c r="GDK28" s="82"/>
      <c r="GDL28" s="82"/>
      <c r="GDM28" s="82"/>
      <c r="GDN28" s="82"/>
      <c r="GDO28" s="82"/>
      <c r="GDP28" s="82"/>
      <c r="GDQ28" s="82"/>
      <c r="GDR28" s="82"/>
      <c r="GDS28" s="82"/>
      <c r="GDT28" s="82"/>
      <c r="GDU28" s="82"/>
      <c r="GDV28" s="82"/>
      <c r="GDW28" s="82"/>
      <c r="GDX28" s="82"/>
      <c r="GDY28" s="82"/>
      <c r="GDZ28" s="82"/>
      <c r="GEA28" s="82"/>
      <c r="GEB28" s="82"/>
      <c r="GEC28" s="82"/>
      <c r="GED28" s="82"/>
      <c r="GEE28" s="82"/>
      <c r="GEF28" s="82"/>
      <c r="GEG28" s="82"/>
      <c r="GEH28" s="82"/>
      <c r="GEI28" s="82"/>
      <c r="GEJ28" s="82"/>
      <c r="GEK28" s="82"/>
      <c r="GEL28" s="82"/>
      <c r="GEM28" s="82"/>
      <c r="GEN28" s="82"/>
      <c r="GEO28" s="82"/>
      <c r="GEP28" s="82"/>
      <c r="GEQ28" s="82"/>
      <c r="GER28" s="82"/>
      <c r="GES28" s="82"/>
      <c r="GET28" s="82"/>
      <c r="GEU28" s="82"/>
      <c r="GEV28" s="82"/>
      <c r="GEW28" s="82"/>
      <c r="GEX28" s="82"/>
      <c r="GEY28" s="82"/>
      <c r="GEZ28" s="82"/>
      <c r="GFA28" s="82"/>
      <c r="GFB28" s="82"/>
      <c r="GFC28" s="82"/>
      <c r="GFD28" s="82"/>
      <c r="GFE28" s="82"/>
      <c r="GFF28" s="82"/>
      <c r="GFG28" s="82"/>
      <c r="GFH28" s="82"/>
      <c r="GFI28" s="82"/>
      <c r="GFJ28" s="82"/>
      <c r="GFK28" s="82"/>
      <c r="GFL28" s="82"/>
      <c r="GFM28" s="82"/>
      <c r="GFN28" s="82"/>
      <c r="GFO28" s="82"/>
      <c r="GFP28" s="82"/>
      <c r="GFQ28" s="82"/>
      <c r="GFR28" s="82"/>
      <c r="GFS28" s="82"/>
      <c r="GFT28" s="82"/>
      <c r="GFU28" s="82"/>
      <c r="GFV28" s="82"/>
      <c r="GFW28" s="82"/>
      <c r="GFX28" s="82"/>
      <c r="GFY28" s="82"/>
      <c r="GFZ28" s="82"/>
      <c r="GGA28" s="82"/>
      <c r="GGB28" s="82"/>
      <c r="GGC28" s="82"/>
      <c r="GGD28" s="82"/>
      <c r="GGE28" s="82"/>
      <c r="GGF28" s="82"/>
      <c r="GGG28" s="82"/>
      <c r="GGH28" s="82"/>
      <c r="GGI28" s="82"/>
      <c r="GGJ28" s="82"/>
      <c r="GGK28" s="82"/>
      <c r="GGL28" s="82"/>
      <c r="GGM28" s="82"/>
      <c r="GGN28" s="82"/>
      <c r="GGO28" s="82"/>
      <c r="GGP28" s="82"/>
      <c r="GGQ28" s="82"/>
      <c r="GGR28" s="82"/>
      <c r="GGS28" s="82"/>
      <c r="GGT28" s="82"/>
      <c r="GGU28" s="82"/>
      <c r="GGV28" s="82"/>
      <c r="GGW28" s="82"/>
      <c r="GGX28" s="82"/>
      <c r="GGY28" s="82"/>
      <c r="GGZ28" s="82"/>
      <c r="GHA28" s="82"/>
      <c r="GHB28" s="82"/>
      <c r="GHC28" s="82"/>
      <c r="GHD28" s="82"/>
      <c r="GHE28" s="82"/>
      <c r="GHF28" s="82"/>
      <c r="GHG28" s="82"/>
      <c r="GHH28" s="82"/>
      <c r="GHI28" s="82"/>
      <c r="GHJ28" s="82"/>
      <c r="GHK28" s="82"/>
      <c r="GHL28" s="82"/>
      <c r="GHM28" s="82"/>
      <c r="GHN28" s="82"/>
      <c r="GHO28" s="82"/>
      <c r="GHP28" s="82"/>
      <c r="GHQ28" s="82"/>
      <c r="GHR28" s="82"/>
      <c r="GHS28" s="82"/>
      <c r="GHT28" s="82"/>
      <c r="GHU28" s="82"/>
      <c r="GHV28" s="82"/>
      <c r="GHW28" s="82"/>
      <c r="GHX28" s="82"/>
      <c r="GHY28" s="82"/>
      <c r="GHZ28" s="82"/>
      <c r="GIA28" s="82"/>
      <c r="GIB28" s="82"/>
      <c r="GIC28" s="82"/>
      <c r="GID28" s="82"/>
      <c r="GIE28" s="82"/>
      <c r="GIF28" s="82"/>
      <c r="GIG28" s="82"/>
      <c r="GIH28" s="82"/>
      <c r="GII28" s="82"/>
      <c r="GIJ28" s="82"/>
      <c r="GIK28" s="82"/>
      <c r="GIL28" s="82"/>
      <c r="GIM28" s="82"/>
      <c r="GIN28" s="82"/>
      <c r="GIO28" s="82"/>
      <c r="GIP28" s="82"/>
      <c r="GIQ28" s="82"/>
      <c r="GIR28" s="82"/>
      <c r="GIS28" s="82"/>
      <c r="GIT28" s="82"/>
      <c r="GIU28" s="82"/>
      <c r="GIV28" s="82"/>
      <c r="GIW28" s="82"/>
      <c r="GIX28" s="82"/>
      <c r="GIY28" s="82"/>
      <c r="GIZ28" s="82"/>
      <c r="GJA28" s="82"/>
      <c r="GJB28" s="82"/>
      <c r="GJC28" s="82"/>
      <c r="GJD28" s="82"/>
      <c r="GJE28" s="82"/>
      <c r="GJF28" s="82"/>
      <c r="GJG28" s="82"/>
      <c r="GJH28" s="82"/>
      <c r="GJI28" s="82"/>
      <c r="GJJ28" s="82"/>
      <c r="GJK28" s="82"/>
      <c r="GJL28" s="82"/>
      <c r="GJM28" s="82"/>
      <c r="GJN28" s="82"/>
      <c r="GJO28" s="82"/>
      <c r="GJP28" s="82"/>
      <c r="GJQ28" s="82"/>
      <c r="GJR28" s="82"/>
      <c r="GJS28" s="82"/>
      <c r="GJT28" s="82"/>
      <c r="GJU28" s="82"/>
      <c r="GJV28" s="82"/>
      <c r="GJW28" s="82"/>
      <c r="GJX28" s="82"/>
      <c r="GJY28" s="82"/>
      <c r="GJZ28" s="82"/>
      <c r="GKA28" s="82"/>
      <c r="GKB28" s="82"/>
      <c r="GKC28" s="82"/>
      <c r="GKD28" s="82"/>
      <c r="GKE28" s="82"/>
      <c r="GKF28" s="82"/>
      <c r="GKG28" s="82"/>
      <c r="GKH28" s="82"/>
      <c r="GKI28" s="82"/>
      <c r="GKJ28" s="82"/>
      <c r="GKK28" s="82"/>
      <c r="GKL28" s="82"/>
      <c r="GKM28" s="82"/>
      <c r="GKN28" s="82"/>
      <c r="GKO28" s="82"/>
      <c r="GKP28" s="82"/>
      <c r="GKQ28" s="82"/>
      <c r="GKR28" s="82"/>
      <c r="GKS28" s="82"/>
      <c r="GKT28" s="82"/>
      <c r="GKU28" s="82"/>
      <c r="GKV28" s="82"/>
      <c r="GKW28" s="82"/>
      <c r="GKX28" s="82"/>
      <c r="GKY28" s="82"/>
      <c r="GKZ28" s="82"/>
      <c r="GLA28" s="82"/>
      <c r="GLB28" s="82"/>
      <c r="GLC28" s="82"/>
      <c r="GLD28" s="82"/>
      <c r="GLE28" s="82"/>
      <c r="GLF28" s="82"/>
      <c r="GLG28" s="82"/>
      <c r="GLH28" s="82"/>
      <c r="GLI28" s="82"/>
      <c r="GLJ28" s="82"/>
      <c r="GLK28" s="82"/>
      <c r="GLL28" s="82"/>
      <c r="GLM28" s="82"/>
      <c r="GLN28" s="82"/>
      <c r="GLO28" s="82"/>
      <c r="GLP28" s="82"/>
      <c r="GLQ28" s="82"/>
      <c r="GLR28" s="82"/>
      <c r="GLS28" s="82"/>
      <c r="GLT28" s="82"/>
      <c r="GLU28" s="82"/>
      <c r="GLV28" s="82"/>
      <c r="GLW28" s="82"/>
      <c r="GLX28" s="82"/>
      <c r="GLY28" s="82"/>
      <c r="GLZ28" s="82"/>
      <c r="GMA28" s="82"/>
      <c r="GMB28" s="82"/>
      <c r="GMC28" s="82"/>
      <c r="GMD28" s="82"/>
      <c r="GME28" s="82"/>
      <c r="GMF28" s="82"/>
      <c r="GMG28" s="82"/>
      <c r="GMH28" s="82"/>
      <c r="GMI28" s="82"/>
      <c r="GMJ28" s="82"/>
      <c r="GMK28" s="82"/>
      <c r="GML28" s="82"/>
      <c r="GMM28" s="82"/>
      <c r="GMN28" s="82"/>
      <c r="GMO28" s="82"/>
      <c r="GMP28" s="82"/>
      <c r="GMQ28" s="82"/>
      <c r="GMR28" s="82"/>
      <c r="GMS28" s="82"/>
      <c r="GMT28" s="82"/>
      <c r="GMU28" s="82"/>
      <c r="GMV28" s="82"/>
      <c r="GMW28" s="82"/>
      <c r="GMX28" s="82"/>
      <c r="GMY28" s="82"/>
      <c r="GMZ28" s="82"/>
      <c r="GNA28" s="82"/>
      <c r="GNB28" s="82"/>
      <c r="GNC28" s="82"/>
      <c r="GND28" s="82"/>
      <c r="GNE28" s="82"/>
      <c r="GNF28" s="82"/>
      <c r="GNG28" s="82"/>
      <c r="GNH28" s="82"/>
      <c r="GNI28" s="82"/>
      <c r="GNJ28" s="82"/>
      <c r="GNK28" s="82"/>
      <c r="GNL28" s="82"/>
      <c r="GNM28" s="82"/>
      <c r="GNN28" s="82"/>
      <c r="GNO28" s="82"/>
      <c r="GNP28" s="82"/>
      <c r="GNQ28" s="82"/>
      <c r="GNR28" s="82"/>
      <c r="GNS28" s="82"/>
      <c r="GNT28" s="82"/>
      <c r="GNU28" s="82"/>
      <c r="GNV28" s="82"/>
      <c r="GNW28" s="82"/>
      <c r="GNX28" s="82"/>
      <c r="GNY28" s="82"/>
      <c r="GNZ28" s="82"/>
      <c r="GOA28" s="82"/>
      <c r="GOB28" s="82"/>
      <c r="GOC28" s="82"/>
      <c r="GOD28" s="82"/>
      <c r="GOE28" s="82"/>
      <c r="GOF28" s="82"/>
      <c r="GOG28" s="82"/>
      <c r="GOH28" s="82"/>
      <c r="GOI28" s="82"/>
      <c r="GOJ28" s="82"/>
      <c r="GOK28" s="82"/>
      <c r="GOL28" s="82"/>
      <c r="GOM28" s="82"/>
      <c r="GON28" s="82"/>
      <c r="GOO28" s="82"/>
      <c r="GOP28" s="82"/>
      <c r="GOQ28" s="82"/>
      <c r="GOR28" s="82"/>
      <c r="GOS28" s="82"/>
      <c r="GOT28" s="82"/>
      <c r="GOU28" s="82"/>
      <c r="GOV28" s="82"/>
      <c r="GOW28" s="82"/>
      <c r="GOX28" s="82"/>
      <c r="GOY28" s="82"/>
      <c r="GOZ28" s="82"/>
      <c r="GPA28" s="82"/>
      <c r="GPB28" s="82"/>
      <c r="GPC28" s="82"/>
      <c r="GPD28" s="82"/>
      <c r="GPE28" s="82"/>
      <c r="GPF28" s="82"/>
      <c r="GPG28" s="82"/>
      <c r="GPH28" s="82"/>
      <c r="GPI28" s="82"/>
      <c r="GPJ28" s="82"/>
      <c r="GPK28" s="82"/>
      <c r="GPL28" s="82"/>
      <c r="GPM28" s="82"/>
      <c r="GPN28" s="82"/>
      <c r="GPO28" s="82"/>
      <c r="GPP28" s="82"/>
      <c r="GPQ28" s="82"/>
      <c r="GPR28" s="82"/>
      <c r="GPS28" s="82"/>
      <c r="GPT28" s="82"/>
      <c r="GPU28" s="82"/>
      <c r="GPV28" s="82"/>
      <c r="GPW28" s="82"/>
      <c r="GPX28" s="82"/>
      <c r="GPY28" s="82"/>
      <c r="GPZ28" s="82"/>
      <c r="GQA28" s="82"/>
      <c r="GQB28" s="82"/>
      <c r="GQC28" s="82"/>
      <c r="GQD28" s="82"/>
      <c r="GQE28" s="82"/>
      <c r="GQF28" s="82"/>
      <c r="GQG28" s="82"/>
      <c r="GQH28" s="82"/>
      <c r="GQI28" s="82"/>
      <c r="GQJ28" s="82"/>
      <c r="GQK28" s="82"/>
      <c r="GQL28" s="82"/>
      <c r="GQM28" s="82"/>
      <c r="GQN28" s="82"/>
      <c r="GQO28" s="82"/>
      <c r="GQP28" s="82"/>
      <c r="GQQ28" s="82"/>
      <c r="GQR28" s="82"/>
      <c r="GQS28" s="82"/>
      <c r="GQT28" s="82"/>
      <c r="GQU28" s="82"/>
      <c r="GQV28" s="82"/>
      <c r="GQW28" s="82"/>
      <c r="GQX28" s="82"/>
      <c r="GQY28" s="82"/>
      <c r="GQZ28" s="82"/>
      <c r="GRA28" s="82"/>
      <c r="GRB28" s="82"/>
      <c r="GRC28" s="82"/>
      <c r="GRD28" s="82"/>
      <c r="GRE28" s="82"/>
      <c r="GRF28" s="82"/>
      <c r="GRG28" s="82"/>
      <c r="GRH28" s="82"/>
      <c r="GRI28" s="82"/>
      <c r="GRJ28" s="82"/>
      <c r="GRK28" s="82"/>
      <c r="GRL28" s="82"/>
      <c r="GRM28" s="82"/>
      <c r="GRN28" s="82"/>
      <c r="GRO28" s="82"/>
      <c r="GRP28" s="82"/>
      <c r="GRQ28" s="82"/>
      <c r="GRR28" s="82"/>
      <c r="GRS28" s="82"/>
      <c r="GRT28" s="82"/>
      <c r="GRU28" s="82"/>
      <c r="GRV28" s="82"/>
      <c r="GRW28" s="82"/>
      <c r="GRX28" s="82"/>
      <c r="GRY28" s="82"/>
      <c r="GRZ28" s="82"/>
      <c r="GSA28" s="82"/>
      <c r="GSB28" s="82"/>
      <c r="GSC28" s="82"/>
      <c r="GSD28" s="82"/>
      <c r="GSE28" s="82"/>
      <c r="GSF28" s="82"/>
      <c r="GSG28" s="82"/>
      <c r="GSH28" s="82"/>
      <c r="GSI28" s="82"/>
      <c r="GSJ28" s="82"/>
      <c r="GSK28" s="82"/>
      <c r="GSL28" s="82"/>
      <c r="GSM28" s="82"/>
      <c r="GSN28" s="82"/>
      <c r="GSO28" s="82"/>
      <c r="GSP28" s="82"/>
      <c r="GSQ28" s="82"/>
      <c r="GSR28" s="82"/>
      <c r="GSS28" s="82"/>
      <c r="GST28" s="82"/>
      <c r="GSU28" s="82"/>
      <c r="GSV28" s="82"/>
      <c r="GSW28" s="82"/>
      <c r="GSX28" s="82"/>
      <c r="GSY28" s="82"/>
      <c r="GSZ28" s="82"/>
      <c r="GTA28" s="82"/>
      <c r="GTB28" s="82"/>
      <c r="GTC28" s="82"/>
      <c r="GTD28" s="82"/>
      <c r="GTE28" s="82"/>
      <c r="GTF28" s="82"/>
      <c r="GTG28" s="82"/>
      <c r="GTH28" s="82"/>
      <c r="GTI28" s="82"/>
      <c r="GTJ28" s="82"/>
      <c r="GTK28" s="82"/>
      <c r="GTL28" s="82"/>
      <c r="GTM28" s="82"/>
      <c r="GTN28" s="82"/>
      <c r="GTO28" s="82"/>
      <c r="GTP28" s="82"/>
      <c r="GTQ28" s="82"/>
      <c r="GTR28" s="82"/>
      <c r="GTS28" s="82"/>
      <c r="GTT28" s="82"/>
      <c r="GTU28" s="82"/>
      <c r="GTV28" s="82"/>
      <c r="GTW28" s="82"/>
      <c r="GTX28" s="82"/>
      <c r="GTY28" s="82"/>
      <c r="GTZ28" s="82"/>
      <c r="GUA28" s="82"/>
      <c r="GUB28" s="82"/>
      <c r="GUC28" s="82"/>
      <c r="GUD28" s="82"/>
      <c r="GUE28" s="82"/>
      <c r="GUF28" s="82"/>
      <c r="GUG28" s="82"/>
      <c r="GUH28" s="82"/>
      <c r="GUI28" s="82"/>
      <c r="GUJ28" s="82"/>
      <c r="GUK28" s="82"/>
      <c r="GUL28" s="82"/>
      <c r="GUM28" s="82"/>
      <c r="GUN28" s="82"/>
      <c r="GUO28" s="82"/>
      <c r="GUP28" s="82"/>
      <c r="GUQ28" s="82"/>
      <c r="GUR28" s="82"/>
      <c r="GUS28" s="82"/>
      <c r="GUT28" s="82"/>
      <c r="GUU28" s="82"/>
      <c r="GUV28" s="82"/>
      <c r="GUW28" s="82"/>
      <c r="GUX28" s="82"/>
      <c r="GUY28" s="82"/>
      <c r="GUZ28" s="82"/>
      <c r="GVA28" s="82"/>
      <c r="GVB28" s="82"/>
      <c r="GVC28" s="82"/>
      <c r="GVD28" s="82"/>
      <c r="GVE28" s="82"/>
      <c r="GVF28" s="82"/>
      <c r="GVG28" s="82"/>
      <c r="GVH28" s="82"/>
      <c r="GVI28" s="82"/>
      <c r="GVJ28" s="82"/>
      <c r="GVK28" s="82"/>
      <c r="GVL28" s="82"/>
      <c r="GVM28" s="82"/>
      <c r="GVN28" s="82"/>
      <c r="GVO28" s="82"/>
      <c r="GVP28" s="82"/>
      <c r="GVQ28" s="82"/>
      <c r="GVR28" s="82"/>
      <c r="GVS28" s="82"/>
      <c r="GVT28" s="82"/>
      <c r="GVU28" s="82"/>
      <c r="GVV28" s="82"/>
      <c r="GVW28" s="82"/>
      <c r="GVX28" s="82"/>
      <c r="GVY28" s="82"/>
      <c r="GVZ28" s="82"/>
      <c r="GWA28" s="82"/>
      <c r="GWB28" s="82"/>
      <c r="GWC28" s="82"/>
      <c r="GWD28" s="82"/>
      <c r="GWE28" s="82"/>
      <c r="GWF28" s="82"/>
      <c r="GWG28" s="82"/>
      <c r="GWH28" s="82"/>
      <c r="GWI28" s="82"/>
      <c r="GWJ28" s="82"/>
      <c r="GWK28" s="82"/>
      <c r="GWL28" s="82"/>
      <c r="GWM28" s="82"/>
      <c r="GWN28" s="82"/>
      <c r="GWO28" s="82"/>
      <c r="GWP28" s="82"/>
      <c r="GWQ28" s="82"/>
      <c r="GWR28" s="82"/>
      <c r="GWS28" s="82"/>
      <c r="GWT28" s="82"/>
      <c r="GWU28" s="82"/>
      <c r="GWV28" s="82"/>
      <c r="GWW28" s="82"/>
      <c r="GWX28" s="82"/>
      <c r="GWY28" s="82"/>
      <c r="GWZ28" s="82"/>
      <c r="GXA28" s="82"/>
      <c r="GXB28" s="82"/>
      <c r="GXC28" s="82"/>
      <c r="GXD28" s="82"/>
      <c r="GXE28" s="82"/>
      <c r="GXF28" s="82"/>
      <c r="GXG28" s="82"/>
      <c r="GXH28" s="82"/>
      <c r="GXI28" s="82"/>
      <c r="GXJ28" s="82"/>
      <c r="GXK28" s="82"/>
      <c r="GXL28" s="82"/>
      <c r="GXM28" s="82"/>
      <c r="GXN28" s="82"/>
      <c r="GXO28" s="82"/>
      <c r="GXP28" s="82"/>
      <c r="GXQ28" s="82"/>
      <c r="GXR28" s="82"/>
      <c r="GXS28" s="82"/>
      <c r="GXT28" s="82"/>
      <c r="GXU28" s="82"/>
      <c r="GXV28" s="82"/>
      <c r="GXW28" s="82"/>
      <c r="GXX28" s="82"/>
      <c r="GXY28" s="82"/>
      <c r="GXZ28" s="82"/>
      <c r="GYA28" s="82"/>
      <c r="GYB28" s="82"/>
      <c r="GYC28" s="82"/>
      <c r="GYD28" s="82"/>
      <c r="GYE28" s="82"/>
      <c r="GYF28" s="82"/>
      <c r="GYG28" s="82"/>
      <c r="GYH28" s="82"/>
      <c r="GYI28" s="82"/>
      <c r="GYJ28" s="82"/>
      <c r="GYK28" s="82"/>
      <c r="GYL28" s="82"/>
      <c r="GYM28" s="82"/>
      <c r="GYN28" s="82"/>
      <c r="GYO28" s="82"/>
      <c r="GYP28" s="82"/>
      <c r="GYQ28" s="82"/>
      <c r="GYR28" s="82"/>
      <c r="GYS28" s="82"/>
      <c r="GYT28" s="82"/>
      <c r="GYU28" s="82"/>
      <c r="GYV28" s="82"/>
      <c r="GYW28" s="82"/>
      <c r="GYX28" s="82"/>
      <c r="GYY28" s="82"/>
      <c r="GYZ28" s="82"/>
      <c r="GZA28" s="82"/>
      <c r="GZB28" s="82"/>
      <c r="GZC28" s="82"/>
      <c r="GZD28" s="82"/>
      <c r="GZE28" s="82"/>
      <c r="GZF28" s="82"/>
      <c r="GZG28" s="82"/>
      <c r="GZH28" s="82"/>
      <c r="GZI28" s="82"/>
      <c r="GZJ28" s="82"/>
      <c r="GZK28" s="82"/>
      <c r="GZL28" s="82"/>
      <c r="GZM28" s="82"/>
      <c r="GZN28" s="82"/>
      <c r="GZO28" s="82"/>
      <c r="GZP28" s="82"/>
      <c r="GZQ28" s="82"/>
      <c r="GZR28" s="82"/>
      <c r="GZS28" s="82"/>
      <c r="GZT28" s="82"/>
      <c r="GZU28" s="82"/>
      <c r="GZV28" s="82"/>
      <c r="GZW28" s="82"/>
      <c r="GZX28" s="82"/>
      <c r="GZY28" s="82"/>
      <c r="GZZ28" s="82"/>
      <c r="HAA28" s="82"/>
      <c r="HAB28" s="82"/>
      <c r="HAC28" s="82"/>
      <c r="HAD28" s="82"/>
      <c r="HAE28" s="82"/>
      <c r="HAF28" s="82"/>
      <c r="HAG28" s="82"/>
      <c r="HAH28" s="82"/>
      <c r="HAI28" s="82"/>
      <c r="HAJ28" s="82"/>
      <c r="HAK28" s="82"/>
      <c r="HAL28" s="82"/>
      <c r="HAM28" s="82"/>
      <c r="HAN28" s="82"/>
      <c r="HAO28" s="82"/>
      <c r="HAP28" s="82"/>
      <c r="HAQ28" s="82"/>
      <c r="HAR28" s="82"/>
      <c r="HAS28" s="82"/>
      <c r="HAT28" s="82"/>
      <c r="HAU28" s="82"/>
      <c r="HAV28" s="82"/>
      <c r="HAW28" s="82"/>
      <c r="HAX28" s="82"/>
      <c r="HAY28" s="82"/>
      <c r="HAZ28" s="82"/>
      <c r="HBA28" s="82"/>
      <c r="HBB28" s="82"/>
      <c r="HBC28" s="82"/>
      <c r="HBD28" s="82"/>
      <c r="HBE28" s="82"/>
      <c r="HBF28" s="82"/>
      <c r="HBG28" s="82"/>
      <c r="HBH28" s="82"/>
      <c r="HBI28" s="82"/>
      <c r="HBJ28" s="82"/>
      <c r="HBK28" s="82"/>
      <c r="HBL28" s="82"/>
      <c r="HBM28" s="82"/>
      <c r="HBN28" s="82"/>
      <c r="HBO28" s="82"/>
      <c r="HBP28" s="82"/>
      <c r="HBQ28" s="82"/>
      <c r="HBR28" s="82"/>
      <c r="HBS28" s="82"/>
      <c r="HBT28" s="82"/>
      <c r="HBU28" s="82"/>
      <c r="HBV28" s="82"/>
      <c r="HBW28" s="82"/>
      <c r="HBX28" s="82"/>
      <c r="HBY28" s="82"/>
      <c r="HBZ28" s="82"/>
      <c r="HCA28" s="82"/>
      <c r="HCB28" s="82"/>
      <c r="HCC28" s="82"/>
      <c r="HCD28" s="82"/>
      <c r="HCE28" s="82"/>
      <c r="HCF28" s="82"/>
      <c r="HCG28" s="82"/>
      <c r="HCH28" s="82"/>
      <c r="HCI28" s="82"/>
      <c r="HCJ28" s="82"/>
      <c r="HCK28" s="82"/>
      <c r="HCL28" s="82"/>
      <c r="HCM28" s="82"/>
      <c r="HCN28" s="82"/>
      <c r="HCO28" s="82"/>
      <c r="HCP28" s="82"/>
      <c r="HCQ28" s="82"/>
      <c r="HCR28" s="82"/>
      <c r="HCS28" s="82"/>
      <c r="HCT28" s="82"/>
      <c r="HCU28" s="82"/>
      <c r="HCV28" s="82"/>
      <c r="HCW28" s="82"/>
      <c r="HCX28" s="82"/>
      <c r="HCY28" s="82"/>
      <c r="HCZ28" s="82"/>
      <c r="HDA28" s="82"/>
      <c r="HDB28" s="82"/>
      <c r="HDC28" s="82"/>
      <c r="HDD28" s="82"/>
      <c r="HDE28" s="82"/>
      <c r="HDF28" s="82"/>
      <c r="HDG28" s="82"/>
      <c r="HDH28" s="82"/>
      <c r="HDI28" s="82"/>
      <c r="HDJ28" s="82"/>
      <c r="HDK28" s="82"/>
      <c r="HDL28" s="82"/>
      <c r="HDM28" s="82"/>
      <c r="HDN28" s="82"/>
      <c r="HDO28" s="82"/>
      <c r="HDP28" s="82"/>
      <c r="HDQ28" s="82"/>
      <c r="HDR28" s="82"/>
      <c r="HDS28" s="82"/>
      <c r="HDT28" s="82"/>
      <c r="HDU28" s="82"/>
      <c r="HDV28" s="82"/>
      <c r="HDW28" s="82"/>
      <c r="HDX28" s="82"/>
      <c r="HDY28" s="82"/>
      <c r="HDZ28" s="82"/>
      <c r="HEA28" s="82"/>
      <c r="HEB28" s="82"/>
      <c r="HEC28" s="82"/>
      <c r="HED28" s="82"/>
      <c r="HEE28" s="82"/>
      <c r="HEF28" s="82"/>
      <c r="HEG28" s="82"/>
      <c r="HEH28" s="82"/>
      <c r="HEI28" s="82"/>
      <c r="HEJ28" s="82"/>
      <c r="HEK28" s="82"/>
      <c r="HEL28" s="82"/>
      <c r="HEM28" s="82"/>
      <c r="HEN28" s="82"/>
      <c r="HEO28" s="82"/>
      <c r="HEP28" s="82"/>
      <c r="HEQ28" s="82"/>
      <c r="HER28" s="82"/>
      <c r="HES28" s="82"/>
      <c r="HET28" s="82"/>
      <c r="HEU28" s="82"/>
      <c r="HEV28" s="82"/>
      <c r="HEW28" s="82"/>
      <c r="HEX28" s="82"/>
      <c r="HEY28" s="82"/>
      <c r="HEZ28" s="82"/>
      <c r="HFA28" s="82"/>
      <c r="HFB28" s="82"/>
      <c r="HFC28" s="82"/>
      <c r="HFD28" s="82"/>
      <c r="HFE28" s="82"/>
      <c r="HFF28" s="82"/>
      <c r="HFG28" s="82"/>
      <c r="HFH28" s="82"/>
      <c r="HFI28" s="82"/>
      <c r="HFJ28" s="82"/>
      <c r="HFK28" s="82"/>
      <c r="HFL28" s="82"/>
      <c r="HFM28" s="82"/>
      <c r="HFN28" s="82"/>
      <c r="HFO28" s="82"/>
      <c r="HFP28" s="82"/>
      <c r="HFQ28" s="82"/>
      <c r="HFR28" s="82"/>
      <c r="HFS28" s="82"/>
      <c r="HFT28" s="82"/>
      <c r="HFU28" s="82"/>
      <c r="HFV28" s="82"/>
      <c r="HFW28" s="82"/>
      <c r="HFX28" s="82"/>
      <c r="HFY28" s="82"/>
      <c r="HFZ28" s="82"/>
      <c r="HGA28" s="82"/>
      <c r="HGB28" s="82"/>
      <c r="HGC28" s="82"/>
      <c r="HGD28" s="82"/>
      <c r="HGE28" s="82"/>
      <c r="HGF28" s="82"/>
      <c r="HGG28" s="82"/>
      <c r="HGH28" s="82"/>
      <c r="HGI28" s="82"/>
      <c r="HGJ28" s="82"/>
      <c r="HGK28" s="82"/>
      <c r="HGL28" s="82"/>
      <c r="HGM28" s="82"/>
      <c r="HGN28" s="82"/>
      <c r="HGO28" s="82"/>
      <c r="HGP28" s="82"/>
      <c r="HGQ28" s="82"/>
      <c r="HGR28" s="82"/>
      <c r="HGS28" s="82"/>
      <c r="HGT28" s="82"/>
      <c r="HGU28" s="82"/>
      <c r="HGV28" s="82"/>
      <c r="HGW28" s="82"/>
      <c r="HGX28" s="82"/>
      <c r="HGY28" s="82"/>
      <c r="HGZ28" s="82"/>
      <c r="HHA28" s="82"/>
      <c r="HHB28" s="82"/>
      <c r="HHC28" s="82"/>
      <c r="HHD28" s="82"/>
      <c r="HHE28" s="82"/>
      <c r="HHF28" s="82"/>
      <c r="HHG28" s="82"/>
      <c r="HHH28" s="82"/>
      <c r="HHI28" s="82"/>
      <c r="HHJ28" s="82"/>
      <c r="HHK28" s="82"/>
      <c r="HHL28" s="82"/>
      <c r="HHM28" s="82"/>
      <c r="HHN28" s="82"/>
      <c r="HHO28" s="82"/>
      <c r="HHP28" s="82"/>
      <c r="HHQ28" s="82"/>
      <c r="HHR28" s="82"/>
      <c r="HHS28" s="82"/>
      <c r="HHT28" s="82"/>
      <c r="HHU28" s="82"/>
      <c r="HHV28" s="82"/>
      <c r="HHW28" s="82"/>
      <c r="HHX28" s="82"/>
      <c r="HHY28" s="82"/>
      <c r="HHZ28" s="82"/>
      <c r="HIA28" s="82"/>
      <c r="HIB28" s="82"/>
      <c r="HIC28" s="82"/>
      <c r="HID28" s="82"/>
      <c r="HIE28" s="82"/>
      <c r="HIF28" s="82"/>
      <c r="HIG28" s="82"/>
      <c r="HIH28" s="82"/>
      <c r="HII28" s="82"/>
      <c r="HIJ28" s="82"/>
      <c r="HIK28" s="82"/>
      <c r="HIL28" s="82"/>
      <c r="HIM28" s="82"/>
      <c r="HIN28" s="82"/>
      <c r="HIO28" s="82"/>
      <c r="HIP28" s="82"/>
      <c r="HIQ28" s="82"/>
      <c r="HIR28" s="82"/>
      <c r="HIS28" s="82"/>
      <c r="HIT28" s="82"/>
      <c r="HIU28" s="82"/>
      <c r="HIV28" s="82"/>
      <c r="HIW28" s="82"/>
      <c r="HIX28" s="82"/>
      <c r="HIY28" s="82"/>
      <c r="HIZ28" s="82"/>
      <c r="HJA28" s="82"/>
      <c r="HJB28" s="82"/>
      <c r="HJC28" s="82"/>
      <c r="HJD28" s="82"/>
      <c r="HJE28" s="82"/>
      <c r="HJF28" s="82"/>
      <c r="HJG28" s="82"/>
      <c r="HJH28" s="82"/>
      <c r="HJI28" s="82"/>
      <c r="HJJ28" s="82"/>
      <c r="HJK28" s="82"/>
      <c r="HJL28" s="82"/>
      <c r="HJM28" s="82"/>
      <c r="HJN28" s="82"/>
      <c r="HJO28" s="82"/>
      <c r="HJP28" s="82"/>
      <c r="HJQ28" s="82"/>
      <c r="HJR28" s="82"/>
      <c r="HJS28" s="82"/>
      <c r="HJT28" s="82"/>
      <c r="HJU28" s="82"/>
      <c r="HJV28" s="82"/>
      <c r="HJW28" s="82"/>
      <c r="HJX28" s="82"/>
      <c r="HJY28" s="82"/>
      <c r="HJZ28" s="82"/>
      <c r="HKA28" s="82"/>
      <c r="HKB28" s="82"/>
      <c r="HKC28" s="82"/>
      <c r="HKD28" s="82"/>
      <c r="HKE28" s="82"/>
      <c r="HKF28" s="82"/>
      <c r="HKG28" s="82"/>
      <c r="HKH28" s="82"/>
      <c r="HKI28" s="82"/>
      <c r="HKJ28" s="82"/>
      <c r="HKK28" s="82"/>
      <c r="HKL28" s="82"/>
      <c r="HKM28" s="82"/>
      <c r="HKN28" s="82"/>
      <c r="HKO28" s="82"/>
      <c r="HKP28" s="82"/>
      <c r="HKQ28" s="82"/>
      <c r="HKR28" s="82"/>
      <c r="HKS28" s="82"/>
      <c r="HKT28" s="82"/>
      <c r="HKU28" s="82"/>
      <c r="HKV28" s="82"/>
      <c r="HKW28" s="82"/>
      <c r="HKX28" s="82"/>
      <c r="HKY28" s="82"/>
      <c r="HKZ28" s="82"/>
      <c r="HLA28" s="82"/>
      <c r="HLB28" s="82"/>
      <c r="HLC28" s="82"/>
      <c r="HLD28" s="82"/>
      <c r="HLE28" s="82"/>
      <c r="HLF28" s="82"/>
      <c r="HLG28" s="82"/>
      <c r="HLH28" s="82"/>
      <c r="HLI28" s="82"/>
      <c r="HLJ28" s="82"/>
      <c r="HLK28" s="82"/>
      <c r="HLL28" s="82"/>
      <c r="HLM28" s="82"/>
      <c r="HLN28" s="82"/>
      <c r="HLO28" s="82"/>
      <c r="HLP28" s="82"/>
      <c r="HLQ28" s="82"/>
      <c r="HLR28" s="82"/>
      <c r="HLS28" s="82"/>
      <c r="HLT28" s="82"/>
      <c r="HLU28" s="82"/>
      <c r="HLV28" s="82"/>
      <c r="HLW28" s="82"/>
      <c r="HLX28" s="82"/>
      <c r="HLY28" s="82"/>
      <c r="HLZ28" s="82"/>
      <c r="HMA28" s="82"/>
      <c r="HMB28" s="82"/>
      <c r="HMC28" s="82"/>
      <c r="HMD28" s="82"/>
      <c r="HME28" s="82"/>
      <c r="HMF28" s="82"/>
      <c r="HMG28" s="82"/>
      <c r="HMH28" s="82"/>
      <c r="HMI28" s="82"/>
      <c r="HMJ28" s="82"/>
      <c r="HMK28" s="82"/>
      <c r="HML28" s="82"/>
      <c r="HMM28" s="82"/>
      <c r="HMN28" s="82"/>
      <c r="HMO28" s="82"/>
      <c r="HMP28" s="82"/>
      <c r="HMQ28" s="82"/>
      <c r="HMR28" s="82"/>
      <c r="HMS28" s="82"/>
      <c r="HMT28" s="82"/>
      <c r="HMU28" s="82"/>
      <c r="HMV28" s="82"/>
      <c r="HMW28" s="82"/>
      <c r="HMX28" s="82"/>
      <c r="HMY28" s="82"/>
      <c r="HMZ28" s="82"/>
      <c r="HNA28" s="82"/>
      <c r="HNB28" s="82"/>
      <c r="HNC28" s="82"/>
      <c r="HND28" s="82"/>
      <c r="HNE28" s="82"/>
      <c r="HNF28" s="82"/>
      <c r="HNG28" s="82"/>
      <c r="HNH28" s="82"/>
      <c r="HNI28" s="82"/>
      <c r="HNJ28" s="82"/>
      <c r="HNK28" s="82"/>
      <c r="HNL28" s="82"/>
      <c r="HNM28" s="82"/>
      <c r="HNN28" s="82"/>
      <c r="HNO28" s="82"/>
      <c r="HNP28" s="82"/>
      <c r="HNQ28" s="82"/>
      <c r="HNR28" s="82"/>
      <c r="HNS28" s="82"/>
      <c r="HNT28" s="82"/>
      <c r="HNU28" s="82"/>
      <c r="HNV28" s="82"/>
      <c r="HNW28" s="82"/>
      <c r="HNX28" s="82"/>
      <c r="HNY28" s="82"/>
      <c r="HNZ28" s="82"/>
      <c r="HOA28" s="82"/>
      <c r="HOB28" s="82"/>
      <c r="HOC28" s="82"/>
      <c r="HOD28" s="82"/>
      <c r="HOE28" s="82"/>
      <c r="HOF28" s="82"/>
      <c r="HOG28" s="82"/>
      <c r="HOH28" s="82"/>
      <c r="HOI28" s="82"/>
      <c r="HOJ28" s="82"/>
      <c r="HOK28" s="82"/>
      <c r="HOL28" s="82"/>
      <c r="HOM28" s="82"/>
      <c r="HON28" s="82"/>
      <c r="HOO28" s="82"/>
      <c r="HOP28" s="82"/>
      <c r="HOQ28" s="82"/>
      <c r="HOR28" s="82"/>
      <c r="HOS28" s="82"/>
      <c r="HOT28" s="82"/>
      <c r="HOU28" s="82"/>
      <c r="HOV28" s="82"/>
      <c r="HOW28" s="82"/>
      <c r="HOX28" s="82"/>
      <c r="HOY28" s="82"/>
      <c r="HOZ28" s="82"/>
      <c r="HPA28" s="82"/>
      <c r="HPB28" s="82"/>
      <c r="HPC28" s="82"/>
      <c r="HPD28" s="82"/>
      <c r="HPE28" s="82"/>
      <c r="HPF28" s="82"/>
      <c r="HPG28" s="82"/>
      <c r="HPH28" s="82"/>
      <c r="HPI28" s="82"/>
      <c r="HPJ28" s="82"/>
      <c r="HPK28" s="82"/>
      <c r="HPL28" s="82"/>
      <c r="HPM28" s="82"/>
      <c r="HPN28" s="82"/>
      <c r="HPO28" s="82"/>
      <c r="HPP28" s="82"/>
      <c r="HPQ28" s="82"/>
      <c r="HPR28" s="82"/>
      <c r="HPS28" s="82"/>
      <c r="HPT28" s="82"/>
      <c r="HPU28" s="82"/>
      <c r="HPV28" s="82"/>
      <c r="HPW28" s="82"/>
      <c r="HPX28" s="82"/>
      <c r="HPY28" s="82"/>
      <c r="HPZ28" s="82"/>
      <c r="HQA28" s="82"/>
      <c r="HQB28" s="82"/>
      <c r="HQC28" s="82"/>
      <c r="HQD28" s="82"/>
      <c r="HQE28" s="82"/>
      <c r="HQF28" s="82"/>
      <c r="HQG28" s="82"/>
      <c r="HQH28" s="82"/>
      <c r="HQI28" s="82"/>
      <c r="HQJ28" s="82"/>
      <c r="HQK28" s="82"/>
      <c r="HQL28" s="82"/>
      <c r="HQM28" s="82"/>
      <c r="HQN28" s="82"/>
      <c r="HQO28" s="82"/>
      <c r="HQP28" s="82"/>
      <c r="HQQ28" s="82"/>
      <c r="HQR28" s="82"/>
      <c r="HQS28" s="82"/>
      <c r="HQT28" s="82"/>
      <c r="HQU28" s="82"/>
      <c r="HQV28" s="82"/>
      <c r="HQW28" s="82"/>
      <c r="HQX28" s="82"/>
      <c r="HQY28" s="82"/>
      <c r="HQZ28" s="82"/>
      <c r="HRA28" s="82"/>
      <c r="HRB28" s="82"/>
      <c r="HRC28" s="82"/>
      <c r="HRD28" s="82"/>
      <c r="HRE28" s="82"/>
      <c r="HRF28" s="82"/>
      <c r="HRG28" s="82"/>
      <c r="HRH28" s="82"/>
      <c r="HRI28" s="82"/>
      <c r="HRJ28" s="82"/>
      <c r="HRK28" s="82"/>
      <c r="HRL28" s="82"/>
      <c r="HRM28" s="82"/>
      <c r="HRN28" s="82"/>
      <c r="HRO28" s="82"/>
      <c r="HRP28" s="82"/>
      <c r="HRQ28" s="82"/>
      <c r="HRR28" s="82"/>
      <c r="HRS28" s="82"/>
      <c r="HRT28" s="82"/>
      <c r="HRU28" s="82"/>
      <c r="HRV28" s="82"/>
      <c r="HRW28" s="82"/>
      <c r="HRX28" s="82"/>
      <c r="HRY28" s="82"/>
      <c r="HRZ28" s="82"/>
      <c r="HSA28" s="82"/>
      <c r="HSB28" s="82"/>
      <c r="HSC28" s="82"/>
      <c r="HSD28" s="82"/>
      <c r="HSE28" s="82"/>
      <c r="HSF28" s="82"/>
      <c r="HSG28" s="82"/>
      <c r="HSH28" s="82"/>
      <c r="HSI28" s="82"/>
      <c r="HSJ28" s="82"/>
      <c r="HSK28" s="82"/>
      <c r="HSL28" s="82"/>
      <c r="HSM28" s="82"/>
      <c r="HSN28" s="82"/>
      <c r="HSO28" s="82"/>
      <c r="HSP28" s="82"/>
      <c r="HSQ28" s="82"/>
      <c r="HSR28" s="82"/>
      <c r="HSS28" s="82"/>
      <c r="HST28" s="82"/>
      <c r="HSU28" s="82"/>
      <c r="HSV28" s="82"/>
      <c r="HSW28" s="82"/>
      <c r="HSX28" s="82"/>
      <c r="HSY28" s="82"/>
      <c r="HSZ28" s="82"/>
      <c r="HTA28" s="82"/>
      <c r="HTB28" s="82"/>
      <c r="HTC28" s="82"/>
      <c r="HTD28" s="82"/>
      <c r="HTE28" s="82"/>
      <c r="HTF28" s="82"/>
      <c r="HTG28" s="82"/>
      <c r="HTH28" s="82"/>
      <c r="HTI28" s="82"/>
      <c r="HTJ28" s="82"/>
      <c r="HTK28" s="82"/>
      <c r="HTL28" s="82"/>
      <c r="HTM28" s="82"/>
      <c r="HTN28" s="82"/>
      <c r="HTO28" s="82"/>
      <c r="HTP28" s="82"/>
      <c r="HTQ28" s="82"/>
      <c r="HTR28" s="82"/>
      <c r="HTS28" s="82"/>
      <c r="HTT28" s="82"/>
      <c r="HTU28" s="82"/>
      <c r="HTV28" s="82"/>
      <c r="HTW28" s="82"/>
      <c r="HTX28" s="82"/>
      <c r="HTY28" s="82"/>
      <c r="HTZ28" s="82"/>
      <c r="HUA28" s="82"/>
      <c r="HUB28" s="82"/>
      <c r="HUC28" s="82"/>
      <c r="HUD28" s="82"/>
      <c r="HUE28" s="82"/>
      <c r="HUF28" s="82"/>
      <c r="HUG28" s="82"/>
      <c r="HUH28" s="82"/>
      <c r="HUI28" s="82"/>
      <c r="HUJ28" s="82"/>
      <c r="HUK28" s="82"/>
      <c r="HUL28" s="82"/>
      <c r="HUM28" s="82"/>
      <c r="HUN28" s="82"/>
      <c r="HUO28" s="82"/>
      <c r="HUP28" s="82"/>
      <c r="HUQ28" s="82"/>
      <c r="HUR28" s="82"/>
      <c r="HUS28" s="82"/>
      <c r="HUT28" s="82"/>
      <c r="HUU28" s="82"/>
      <c r="HUV28" s="82"/>
      <c r="HUW28" s="82"/>
      <c r="HUX28" s="82"/>
      <c r="HUY28" s="82"/>
      <c r="HUZ28" s="82"/>
      <c r="HVA28" s="82"/>
      <c r="HVB28" s="82"/>
      <c r="HVC28" s="82"/>
      <c r="HVD28" s="82"/>
      <c r="HVE28" s="82"/>
      <c r="HVF28" s="82"/>
      <c r="HVG28" s="82"/>
      <c r="HVH28" s="82"/>
      <c r="HVI28" s="82"/>
      <c r="HVJ28" s="82"/>
      <c r="HVK28" s="82"/>
      <c r="HVL28" s="82"/>
      <c r="HVM28" s="82"/>
      <c r="HVN28" s="82"/>
      <c r="HVO28" s="82"/>
      <c r="HVP28" s="82"/>
      <c r="HVQ28" s="82"/>
      <c r="HVR28" s="82"/>
      <c r="HVS28" s="82"/>
      <c r="HVT28" s="82"/>
      <c r="HVU28" s="82"/>
      <c r="HVV28" s="82"/>
      <c r="HVW28" s="82"/>
      <c r="HVX28" s="82"/>
      <c r="HVY28" s="82"/>
      <c r="HVZ28" s="82"/>
      <c r="HWA28" s="82"/>
      <c r="HWB28" s="82"/>
      <c r="HWC28" s="82"/>
      <c r="HWD28" s="82"/>
      <c r="HWE28" s="82"/>
      <c r="HWF28" s="82"/>
      <c r="HWG28" s="82"/>
      <c r="HWH28" s="82"/>
      <c r="HWI28" s="82"/>
      <c r="HWJ28" s="82"/>
      <c r="HWK28" s="82"/>
      <c r="HWL28" s="82"/>
      <c r="HWM28" s="82"/>
      <c r="HWN28" s="82"/>
      <c r="HWO28" s="82"/>
      <c r="HWP28" s="82"/>
      <c r="HWQ28" s="82"/>
      <c r="HWR28" s="82"/>
      <c r="HWS28" s="82"/>
      <c r="HWT28" s="82"/>
      <c r="HWU28" s="82"/>
      <c r="HWV28" s="82"/>
      <c r="HWW28" s="82"/>
      <c r="HWX28" s="82"/>
      <c r="HWY28" s="82"/>
      <c r="HWZ28" s="82"/>
      <c r="HXA28" s="82"/>
      <c r="HXB28" s="82"/>
      <c r="HXC28" s="82"/>
      <c r="HXD28" s="82"/>
      <c r="HXE28" s="82"/>
      <c r="HXF28" s="82"/>
      <c r="HXG28" s="82"/>
      <c r="HXH28" s="82"/>
      <c r="HXI28" s="82"/>
      <c r="HXJ28" s="82"/>
      <c r="HXK28" s="82"/>
      <c r="HXL28" s="82"/>
      <c r="HXM28" s="82"/>
      <c r="HXN28" s="82"/>
      <c r="HXO28" s="82"/>
      <c r="HXP28" s="82"/>
      <c r="HXQ28" s="82"/>
      <c r="HXR28" s="82"/>
      <c r="HXS28" s="82"/>
      <c r="HXT28" s="82"/>
      <c r="HXU28" s="82"/>
      <c r="HXV28" s="82"/>
      <c r="HXW28" s="82"/>
      <c r="HXX28" s="82"/>
      <c r="HXY28" s="82"/>
      <c r="HXZ28" s="82"/>
      <c r="HYA28" s="82"/>
      <c r="HYB28" s="82"/>
      <c r="HYC28" s="82"/>
      <c r="HYD28" s="82"/>
      <c r="HYE28" s="82"/>
      <c r="HYF28" s="82"/>
      <c r="HYG28" s="82"/>
      <c r="HYH28" s="82"/>
      <c r="HYI28" s="82"/>
      <c r="HYJ28" s="82"/>
      <c r="HYK28" s="82"/>
      <c r="HYL28" s="82"/>
      <c r="HYM28" s="82"/>
      <c r="HYN28" s="82"/>
      <c r="HYO28" s="82"/>
      <c r="HYP28" s="82"/>
      <c r="HYQ28" s="82"/>
      <c r="HYR28" s="82"/>
      <c r="HYS28" s="82"/>
      <c r="HYT28" s="82"/>
      <c r="HYU28" s="82"/>
      <c r="HYV28" s="82"/>
      <c r="HYW28" s="82"/>
      <c r="HYX28" s="82"/>
      <c r="HYY28" s="82"/>
      <c r="HYZ28" s="82"/>
      <c r="HZA28" s="82"/>
      <c r="HZB28" s="82"/>
      <c r="HZC28" s="82"/>
      <c r="HZD28" s="82"/>
      <c r="HZE28" s="82"/>
      <c r="HZF28" s="82"/>
      <c r="HZG28" s="82"/>
      <c r="HZH28" s="82"/>
      <c r="HZI28" s="82"/>
      <c r="HZJ28" s="82"/>
      <c r="HZK28" s="82"/>
      <c r="HZL28" s="82"/>
      <c r="HZM28" s="82"/>
      <c r="HZN28" s="82"/>
      <c r="HZO28" s="82"/>
      <c r="HZP28" s="82"/>
      <c r="HZQ28" s="82"/>
      <c r="HZR28" s="82"/>
      <c r="HZS28" s="82"/>
      <c r="HZT28" s="82"/>
      <c r="HZU28" s="82"/>
      <c r="HZV28" s="82"/>
      <c r="HZW28" s="82"/>
      <c r="HZX28" s="82"/>
      <c r="HZY28" s="82"/>
      <c r="HZZ28" s="82"/>
      <c r="IAA28" s="82"/>
      <c r="IAB28" s="82"/>
      <c r="IAC28" s="82"/>
      <c r="IAD28" s="82"/>
      <c r="IAE28" s="82"/>
      <c r="IAF28" s="82"/>
      <c r="IAG28" s="82"/>
      <c r="IAH28" s="82"/>
      <c r="IAI28" s="82"/>
      <c r="IAJ28" s="82"/>
      <c r="IAK28" s="82"/>
      <c r="IAL28" s="82"/>
      <c r="IAM28" s="82"/>
      <c r="IAN28" s="82"/>
      <c r="IAO28" s="82"/>
      <c r="IAP28" s="82"/>
      <c r="IAQ28" s="82"/>
      <c r="IAR28" s="82"/>
      <c r="IAS28" s="82"/>
      <c r="IAT28" s="82"/>
      <c r="IAU28" s="82"/>
      <c r="IAV28" s="82"/>
      <c r="IAW28" s="82"/>
      <c r="IAX28" s="82"/>
      <c r="IAY28" s="82"/>
      <c r="IAZ28" s="82"/>
      <c r="IBA28" s="82"/>
      <c r="IBB28" s="82"/>
      <c r="IBC28" s="82"/>
      <c r="IBD28" s="82"/>
      <c r="IBE28" s="82"/>
      <c r="IBF28" s="82"/>
      <c r="IBG28" s="82"/>
      <c r="IBH28" s="82"/>
      <c r="IBI28" s="82"/>
      <c r="IBJ28" s="82"/>
      <c r="IBK28" s="82"/>
      <c r="IBL28" s="82"/>
      <c r="IBM28" s="82"/>
      <c r="IBN28" s="82"/>
      <c r="IBO28" s="82"/>
      <c r="IBP28" s="82"/>
      <c r="IBQ28" s="82"/>
      <c r="IBR28" s="82"/>
      <c r="IBS28" s="82"/>
      <c r="IBT28" s="82"/>
      <c r="IBU28" s="82"/>
      <c r="IBV28" s="82"/>
      <c r="IBW28" s="82"/>
      <c r="IBX28" s="82"/>
      <c r="IBY28" s="82"/>
      <c r="IBZ28" s="82"/>
      <c r="ICA28" s="82"/>
      <c r="ICB28" s="82"/>
      <c r="ICC28" s="82"/>
      <c r="ICD28" s="82"/>
      <c r="ICE28" s="82"/>
      <c r="ICF28" s="82"/>
      <c r="ICG28" s="82"/>
      <c r="ICH28" s="82"/>
      <c r="ICI28" s="82"/>
      <c r="ICJ28" s="82"/>
      <c r="ICK28" s="82"/>
      <c r="ICL28" s="82"/>
      <c r="ICM28" s="82"/>
      <c r="ICN28" s="82"/>
      <c r="ICO28" s="82"/>
      <c r="ICP28" s="82"/>
      <c r="ICQ28" s="82"/>
      <c r="ICR28" s="82"/>
      <c r="ICS28" s="82"/>
      <c r="ICT28" s="82"/>
      <c r="ICU28" s="82"/>
      <c r="ICV28" s="82"/>
      <c r="ICW28" s="82"/>
      <c r="ICX28" s="82"/>
      <c r="ICY28" s="82"/>
      <c r="ICZ28" s="82"/>
      <c r="IDA28" s="82"/>
      <c r="IDB28" s="82"/>
      <c r="IDC28" s="82"/>
      <c r="IDD28" s="82"/>
      <c r="IDE28" s="82"/>
      <c r="IDF28" s="82"/>
      <c r="IDG28" s="82"/>
      <c r="IDH28" s="82"/>
      <c r="IDI28" s="82"/>
      <c r="IDJ28" s="82"/>
      <c r="IDK28" s="82"/>
      <c r="IDL28" s="82"/>
      <c r="IDM28" s="82"/>
      <c r="IDN28" s="82"/>
      <c r="IDO28" s="82"/>
      <c r="IDP28" s="82"/>
      <c r="IDQ28" s="82"/>
      <c r="IDR28" s="82"/>
      <c r="IDS28" s="82"/>
      <c r="IDT28" s="82"/>
      <c r="IDU28" s="82"/>
      <c r="IDV28" s="82"/>
      <c r="IDW28" s="82"/>
      <c r="IDX28" s="82"/>
      <c r="IDY28" s="82"/>
      <c r="IDZ28" s="82"/>
      <c r="IEA28" s="82"/>
      <c r="IEB28" s="82"/>
      <c r="IEC28" s="82"/>
      <c r="IED28" s="82"/>
      <c r="IEE28" s="82"/>
      <c r="IEF28" s="82"/>
      <c r="IEG28" s="82"/>
      <c r="IEH28" s="82"/>
      <c r="IEI28" s="82"/>
      <c r="IEJ28" s="82"/>
      <c r="IEK28" s="82"/>
      <c r="IEL28" s="82"/>
      <c r="IEM28" s="82"/>
      <c r="IEN28" s="82"/>
      <c r="IEO28" s="82"/>
      <c r="IEP28" s="82"/>
      <c r="IEQ28" s="82"/>
      <c r="IER28" s="82"/>
      <c r="IES28" s="82"/>
      <c r="IET28" s="82"/>
      <c r="IEU28" s="82"/>
      <c r="IEV28" s="82"/>
      <c r="IEW28" s="82"/>
      <c r="IEX28" s="82"/>
      <c r="IEY28" s="82"/>
      <c r="IEZ28" s="82"/>
      <c r="IFA28" s="82"/>
      <c r="IFB28" s="82"/>
      <c r="IFC28" s="82"/>
      <c r="IFD28" s="82"/>
      <c r="IFE28" s="82"/>
      <c r="IFF28" s="82"/>
      <c r="IFG28" s="82"/>
      <c r="IFH28" s="82"/>
      <c r="IFI28" s="82"/>
      <c r="IFJ28" s="82"/>
      <c r="IFK28" s="82"/>
      <c r="IFL28" s="82"/>
      <c r="IFM28" s="82"/>
      <c r="IFN28" s="82"/>
      <c r="IFO28" s="82"/>
      <c r="IFP28" s="82"/>
      <c r="IFQ28" s="82"/>
      <c r="IFR28" s="82"/>
      <c r="IFS28" s="82"/>
      <c r="IFT28" s="82"/>
      <c r="IFU28" s="82"/>
      <c r="IFV28" s="82"/>
      <c r="IFW28" s="82"/>
      <c r="IFX28" s="82"/>
      <c r="IFY28" s="82"/>
      <c r="IFZ28" s="82"/>
      <c r="IGA28" s="82"/>
      <c r="IGB28" s="82"/>
      <c r="IGC28" s="82"/>
      <c r="IGD28" s="82"/>
      <c r="IGE28" s="82"/>
      <c r="IGF28" s="82"/>
      <c r="IGG28" s="82"/>
      <c r="IGH28" s="82"/>
      <c r="IGI28" s="82"/>
      <c r="IGJ28" s="82"/>
      <c r="IGK28" s="82"/>
      <c r="IGL28" s="82"/>
      <c r="IGM28" s="82"/>
      <c r="IGN28" s="82"/>
      <c r="IGO28" s="82"/>
      <c r="IGP28" s="82"/>
      <c r="IGQ28" s="82"/>
      <c r="IGR28" s="82"/>
      <c r="IGS28" s="82"/>
      <c r="IGT28" s="82"/>
      <c r="IGU28" s="82"/>
      <c r="IGV28" s="82"/>
      <c r="IGW28" s="82"/>
      <c r="IGX28" s="82"/>
      <c r="IGY28" s="82"/>
      <c r="IGZ28" s="82"/>
      <c r="IHA28" s="82"/>
      <c r="IHB28" s="82"/>
      <c r="IHC28" s="82"/>
      <c r="IHD28" s="82"/>
      <c r="IHE28" s="82"/>
      <c r="IHF28" s="82"/>
      <c r="IHG28" s="82"/>
      <c r="IHH28" s="82"/>
      <c r="IHI28" s="82"/>
      <c r="IHJ28" s="82"/>
      <c r="IHK28" s="82"/>
      <c r="IHL28" s="82"/>
      <c r="IHM28" s="82"/>
      <c r="IHN28" s="82"/>
      <c r="IHO28" s="82"/>
      <c r="IHP28" s="82"/>
      <c r="IHQ28" s="82"/>
      <c r="IHR28" s="82"/>
      <c r="IHS28" s="82"/>
      <c r="IHT28" s="82"/>
      <c r="IHU28" s="82"/>
      <c r="IHV28" s="82"/>
      <c r="IHW28" s="82"/>
      <c r="IHX28" s="82"/>
      <c r="IHY28" s="82"/>
      <c r="IHZ28" s="82"/>
      <c r="IIA28" s="82"/>
      <c r="IIB28" s="82"/>
      <c r="IIC28" s="82"/>
      <c r="IID28" s="82"/>
      <c r="IIE28" s="82"/>
      <c r="IIF28" s="82"/>
      <c r="IIG28" s="82"/>
      <c r="IIH28" s="82"/>
      <c r="III28" s="82"/>
      <c r="IIJ28" s="82"/>
      <c r="IIK28" s="82"/>
      <c r="IIL28" s="82"/>
      <c r="IIM28" s="82"/>
      <c r="IIN28" s="82"/>
      <c r="IIO28" s="82"/>
      <c r="IIP28" s="82"/>
      <c r="IIQ28" s="82"/>
      <c r="IIR28" s="82"/>
      <c r="IIS28" s="82"/>
      <c r="IIT28" s="82"/>
      <c r="IIU28" s="82"/>
      <c r="IIV28" s="82"/>
      <c r="IIW28" s="82"/>
      <c r="IIX28" s="82"/>
      <c r="IIY28" s="82"/>
      <c r="IIZ28" s="82"/>
      <c r="IJA28" s="82"/>
      <c r="IJB28" s="82"/>
      <c r="IJC28" s="82"/>
      <c r="IJD28" s="82"/>
      <c r="IJE28" s="82"/>
      <c r="IJF28" s="82"/>
      <c r="IJG28" s="82"/>
      <c r="IJH28" s="82"/>
      <c r="IJI28" s="82"/>
      <c r="IJJ28" s="82"/>
      <c r="IJK28" s="82"/>
      <c r="IJL28" s="82"/>
      <c r="IJM28" s="82"/>
      <c r="IJN28" s="82"/>
      <c r="IJO28" s="82"/>
      <c r="IJP28" s="82"/>
      <c r="IJQ28" s="82"/>
      <c r="IJR28" s="82"/>
      <c r="IJS28" s="82"/>
      <c r="IJT28" s="82"/>
      <c r="IJU28" s="82"/>
      <c r="IJV28" s="82"/>
      <c r="IJW28" s="82"/>
      <c r="IJX28" s="82"/>
      <c r="IJY28" s="82"/>
      <c r="IJZ28" s="82"/>
      <c r="IKA28" s="82"/>
      <c r="IKB28" s="82"/>
      <c r="IKC28" s="82"/>
      <c r="IKD28" s="82"/>
      <c r="IKE28" s="82"/>
      <c r="IKF28" s="82"/>
      <c r="IKG28" s="82"/>
      <c r="IKH28" s="82"/>
      <c r="IKI28" s="82"/>
      <c r="IKJ28" s="82"/>
      <c r="IKK28" s="82"/>
      <c r="IKL28" s="82"/>
      <c r="IKM28" s="82"/>
      <c r="IKN28" s="82"/>
      <c r="IKO28" s="82"/>
      <c r="IKP28" s="82"/>
      <c r="IKQ28" s="82"/>
      <c r="IKR28" s="82"/>
      <c r="IKS28" s="82"/>
      <c r="IKT28" s="82"/>
      <c r="IKU28" s="82"/>
      <c r="IKV28" s="82"/>
      <c r="IKW28" s="82"/>
      <c r="IKX28" s="82"/>
      <c r="IKY28" s="82"/>
      <c r="IKZ28" s="82"/>
      <c r="ILA28" s="82"/>
      <c r="ILB28" s="82"/>
      <c r="ILC28" s="82"/>
      <c r="ILD28" s="82"/>
      <c r="ILE28" s="82"/>
      <c r="ILF28" s="82"/>
      <c r="ILG28" s="82"/>
      <c r="ILH28" s="82"/>
      <c r="ILI28" s="82"/>
      <c r="ILJ28" s="82"/>
      <c r="ILK28" s="82"/>
      <c r="ILL28" s="82"/>
      <c r="ILM28" s="82"/>
      <c r="ILN28" s="82"/>
      <c r="ILO28" s="82"/>
      <c r="ILP28" s="82"/>
      <c r="ILQ28" s="82"/>
      <c r="ILR28" s="82"/>
      <c r="ILS28" s="82"/>
      <c r="ILT28" s="82"/>
      <c r="ILU28" s="82"/>
      <c r="ILV28" s="82"/>
      <c r="ILW28" s="82"/>
      <c r="ILX28" s="82"/>
      <c r="ILY28" s="82"/>
      <c r="ILZ28" s="82"/>
      <c r="IMA28" s="82"/>
      <c r="IMB28" s="82"/>
      <c r="IMC28" s="82"/>
      <c r="IMD28" s="82"/>
      <c r="IME28" s="82"/>
      <c r="IMF28" s="82"/>
      <c r="IMG28" s="82"/>
      <c r="IMH28" s="82"/>
      <c r="IMI28" s="82"/>
      <c r="IMJ28" s="82"/>
      <c r="IMK28" s="82"/>
      <c r="IML28" s="82"/>
      <c r="IMM28" s="82"/>
      <c r="IMN28" s="82"/>
      <c r="IMO28" s="82"/>
      <c r="IMP28" s="82"/>
      <c r="IMQ28" s="82"/>
      <c r="IMR28" s="82"/>
      <c r="IMS28" s="82"/>
      <c r="IMT28" s="82"/>
      <c r="IMU28" s="82"/>
      <c r="IMV28" s="82"/>
      <c r="IMW28" s="82"/>
      <c r="IMX28" s="82"/>
      <c r="IMY28" s="82"/>
      <c r="IMZ28" s="82"/>
      <c r="INA28" s="82"/>
      <c r="INB28" s="82"/>
      <c r="INC28" s="82"/>
      <c r="IND28" s="82"/>
      <c r="INE28" s="82"/>
      <c r="INF28" s="82"/>
      <c r="ING28" s="82"/>
      <c r="INH28" s="82"/>
      <c r="INI28" s="82"/>
      <c r="INJ28" s="82"/>
      <c r="INK28" s="82"/>
      <c r="INL28" s="82"/>
      <c r="INM28" s="82"/>
      <c r="INN28" s="82"/>
      <c r="INO28" s="82"/>
      <c r="INP28" s="82"/>
      <c r="INQ28" s="82"/>
      <c r="INR28" s="82"/>
      <c r="INS28" s="82"/>
      <c r="INT28" s="82"/>
      <c r="INU28" s="82"/>
      <c r="INV28" s="82"/>
      <c r="INW28" s="82"/>
      <c r="INX28" s="82"/>
      <c r="INY28" s="82"/>
      <c r="INZ28" s="82"/>
      <c r="IOA28" s="82"/>
      <c r="IOB28" s="82"/>
      <c r="IOC28" s="82"/>
      <c r="IOD28" s="82"/>
      <c r="IOE28" s="82"/>
      <c r="IOF28" s="82"/>
      <c r="IOG28" s="82"/>
      <c r="IOH28" s="82"/>
      <c r="IOI28" s="82"/>
      <c r="IOJ28" s="82"/>
      <c r="IOK28" s="82"/>
      <c r="IOL28" s="82"/>
      <c r="IOM28" s="82"/>
      <c r="ION28" s="82"/>
      <c r="IOO28" s="82"/>
      <c r="IOP28" s="82"/>
      <c r="IOQ28" s="82"/>
      <c r="IOR28" s="82"/>
      <c r="IOS28" s="82"/>
      <c r="IOT28" s="82"/>
      <c r="IOU28" s="82"/>
      <c r="IOV28" s="82"/>
      <c r="IOW28" s="82"/>
      <c r="IOX28" s="82"/>
      <c r="IOY28" s="82"/>
      <c r="IOZ28" s="82"/>
      <c r="IPA28" s="82"/>
      <c r="IPB28" s="82"/>
      <c r="IPC28" s="82"/>
      <c r="IPD28" s="82"/>
      <c r="IPE28" s="82"/>
      <c r="IPF28" s="82"/>
      <c r="IPG28" s="82"/>
      <c r="IPH28" s="82"/>
      <c r="IPI28" s="82"/>
      <c r="IPJ28" s="82"/>
      <c r="IPK28" s="82"/>
      <c r="IPL28" s="82"/>
      <c r="IPM28" s="82"/>
      <c r="IPN28" s="82"/>
      <c r="IPO28" s="82"/>
      <c r="IPP28" s="82"/>
      <c r="IPQ28" s="82"/>
      <c r="IPR28" s="82"/>
      <c r="IPS28" s="82"/>
      <c r="IPT28" s="82"/>
      <c r="IPU28" s="82"/>
      <c r="IPV28" s="82"/>
      <c r="IPW28" s="82"/>
      <c r="IPX28" s="82"/>
      <c r="IPY28" s="82"/>
      <c r="IPZ28" s="82"/>
      <c r="IQA28" s="82"/>
      <c r="IQB28" s="82"/>
      <c r="IQC28" s="82"/>
      <c r="IQD28" s="82"/>
      <c r="IQE28" s="82"/>
      <c r="IQF28" s="82"/>
      <c r="IQG28" s="82"/>
      <c r="IQH28" s="82"/>
      <c r="IQI28" s="82"/>
      <c r="IQJ28" s="82"/>
      <c r="IQK28" s="82"/>
      <c r="IQL28" s="82"/>
      <c r="IQM28" s="82"/>
      <c r="IQN28" s="82"/>
      <c r="IQO28" s="82"/>
      <c r="IQP28" s="82"/>
      <c r="IQQ28" s="82"/>
      <c r="IQR28" s="82"/>
      <c r="IQS28" s="82"/>
      <c r="IQT28" s="82"/>
      <c r="IQU28" s="82"/>
      <c r="IQV28" s="82"/>
      <c r="IQW28" s="82"/>
      <c r="IQX28" s="82"/>
      <c r="IQY28" s="82"/>
      <c r="IQZ28" s="82"/>
      <c r="IRA28" s="82"/>
      <c r="IRB28" s="82"/>
      <c r="IRC28" s="82"/>
      <c r="IRD28" s="82"/>
      <c r="IRE28" s="82"/>
      <c r="IRF28" s="82"/>
      <c r="IRG28" s="82"/>
      <c r="IRH28" s="82"/>
      <c r="IRI28" s="82"/>
      <c r="IRJ28" s="82"/>
      <c r="IRK28" s="82"/>
      <c r="IRL28" s="82"/>
      <c r="IRM28" s="82"/>
      <c r="IRN28" s="82"/>
      <c r="IRO28" s="82"/>
      <c r="IRP28" s="82"/>
      <c r="IRQ28" s="82"/>
      <c r="IRR28" s="82"/>
      <c r="IRS28" s="82"/>
      <c r="IRT28" s="82"/>
      <c r="IRU28" s="82"/>
      <c r="IRV28" s="82"/>
      <c r="IRW28" s="82"/>
      <c r="IRX28" s="82"/>
      <c r="IRY28" s="82"/>
      <c r="IRZ28" s="82"/>
      <c r="ISA28" s="82"/>
      <c r="ISB28" s="82"/>
      <c r="ISC28" s="82"/>
      <c r="ISD28" s="82"/>
      <c r="ISE28" s="82"/>
      <c r="ISF28" s="82"/>
      <c r="ISG28" s="82"/>
      <c r="ISH28" s="82"/>
      <c r="ISI28" s="82"/>
      <c r="ISJ28" s="82"/>
      <c r="ISK28" s="82"/>
      <c r="ISL28" s="82"/>
      <c r="ISM28" s="82"/>
      <c r="ISN28" s="82"/>
      <c r="ISO28" s="82"/>
      <c r="ISP28" s="82"/>
      <c r="ISQ28" s="82"/>
      <c r="ISR28" s="82"/>
      <c r="ISS28" s="82"/>
      <c r="IST28" s="82"/>
      <c r="ISU28" s="82"/>
      <c r="ISV28" s="82"/>
      <c r="ISW28" s="82"/>
      <c r="ISX28" s="82"/>
      <c r="ISY28" s="82"/>
      <c r="ISZ28" s="82"/>
      <c r="ITA28" s="82"/>
      <c r="ITB28" s="82"/>
      <c r="ITC28" s="82"/>
      <c r="ITD28" s="82"/>
      <c r="ITE28" s="82"/>
      <c r="ITF28" s="82"/>
      <c r="ITG28" s="82"/>
      <c r="ITH28" s="82"/>
      <c r="ITI28" s="82"/>
      <c r="ITJ28" s="82"/>
      <c r="ITK28" s="82"/>
      <c r="ITL28" s="82"/>
      <c r="ITM28" s="82"/>
      <c r="ITN28" s="82"/>
      <c r="ITO28" s="82"/>
      <c r="ITP28" s="82"/>
      <c r="ITQ28" s="82"/>
      <c r="ITR28" s="82"/>
      <c r="ITS28" s="82"/>
      <c r="ITT28" s="82"/>
      <c r="ITU28" s="82"/>
      <c r="ITV28" s="82"/>
      <c r="ITW28" s="82"/>
      <c r="ITX28" s="82"/>
      <c r="ITY28" s="82"/>
      <c r="ITZ28" s="82"/>
      <c r="IUA28" s="82"/>
      <c r="IUB28" s="82"/>
      <c r="IUC28" s="82"/>
      <c r="IUD28" s="82"/>
      <c r="IUE28" s="82"/>
      <c r="IUF28" s="82"/>
      <c r="IUG28" s="82"/>
      <c r="IUH28" s="82"/>
      <c r="IUI28" s="82"/>
      <c r="IUJ28" s="82"/>
      <c r="IUK28" s="82"/>
      <c r="IUL28" s="82"/>
      <c r="IUM28" s="82"/>
      <c r="IUN28" s="82"/>
      <c r="IUO28" s="82"/>
      <c r="IUP28" s="82"/>
      <c r="IUQ28" s="82"/>
      <c r="IUR28" s="82"/>
      <c r="IUS28" s="82"/>
      <c r="IUT28" s="82"/>
      <c r="IUU28" s="82"/>
      <c r="IUV28" s="82"/>
      <c r="IUW28" s="82"/>
      <c r="IUX28" s="82"/>
      <c r="IUY28" s="82"/>
      <c r="IUZ28" s="82"/>
      <c r="IVA28" s="82"/>
      <c r="IVB28" s="82"/>
      <c r="IVC28" s="82"/>
      <c r="IVD28" s="82"/>
      <c r="IVE28" s="82"/>
      <c r="IVF28" s="82"/>
      <c r="IVG28" s="82"/>
      <c r="IVH28" s="82"/>
      <c r="IVI28" s="82"/>
      <c r="IVJ28" s="82"/>
      <c r="IVK28" s="82"/>
      <c r="IVL28" s="82"/>
      <c r="IVM28" s="82"/>
      <c r="IVN28" s="82"/>
      <c r="IVO28" s="82"/>
      <c r="IVP28" s="82"/>
      <c r="IVQ28" s="82"/>
      <c r="IVR28" s="82"/>
      <c r="IVS28" s="82"/>
      <c r="IVT28" s="82"/>
      <c r="IVU28" s="82"/>
      <c r="IVV28" s="82"/>
      <c r="IVW28" s="82"/>
      <c r="IVX28" s="82"/>
      <c r="IVY28" s="82"/>
      <c r="IVZ28" s="82"/>
      <c r="IWA28" s="82"/>
      <c r="IWB28" s="82"/>
      <c r="IWC28" s="82"/>
      <c r="IWD28" s="82"/>
      <c r="IWE28" s="82"/>
      <c r="IWF28" s="82"/>
      <c r="IWG28" s="82"/>
      <c r="IWH28" s="82"/>
      <c r="IWI28" s="82"/>
      <c r="IWJ28" s="82"/>
      <c r="IWK28" s="82"/>
      <c r="IWL28" s="82"/>
      <c r="IWM28" s="82"/>
      <c r="IWN28" s="82"/>
      <c r="IWO28" s="82"/>
      <c r="IWP28" s="82"/>
      <c r="IWQ28" s="82"/>
      <c r="IWR28" s="82"/>
      <c r="IWS28" s="82"/>
      <c r="IWT28" s="82"/>
      <c r="IWU28" s="82"/>
      <c r="IWV28" s="82"/>
      <c r="IWW28" s="82"/>
      <c r="IWX28" s="82"/>
      <c r="IWY28" s="82"/>
      <c r="IWZ28" s="82"/>
      <c r="IXA28" s="82"/>
      <c r="IXB28" s="82"/>
      <c r="IXC28" s="82"/>
      <c r="IXD28" s="82"/>
      <c r="IXE28" s="82"/>
      <c r="IXF28" s="82"/>
      <c r="IXG28" s="82"/>
      <c r="IXH28" s="82"/>
      <c r="IXI28" s="82"/>
      <c r="IXJ28" s="82"/>
      <c r="IXK28" s="82"/>
      <c r="IXL28" s="82"/>
      <c r="IXM28" s="82"/>
      <c r="IXN28" s="82"/>
      <c r="IXO28" s="82"/>
      <c r="IXP28" s="82"/>
      <c r="IXQ28" s="82"/>
      <c r="IXR28" s="82"/>
      <c r="IXS28" s="82"/>
      <c r="IXT28" s="82"/>
      <c r="IXU28" s="82"/>
      <c r="IXV28" s="82"/>
      <c r="IXW28" s="82"/>
      <c r="IXX28" s="82"/>
      <c r="IXY28" s="82"/>
      <c r="IXZ28" s="82"/>
      <c r="IYA28" s="82"/>
      <c r="IYB28" s="82"/>
      <c r="IYC28" s="82"/>
      <c r="IYD28" s="82"/>
      <c r="IYE28" s="82"/>
      <c r="IYF28" s="82"/>
      <c r="IYG28" s="82"/>
      <c r="IYH28" s="82"/>
      <c r="IYI28" s="82"/>
      <c r="IYJ28" s="82"/>
      <c r="IYK28" s="82"/>
      <c r="IYL28" s="82"/>
      <c r="IYM28" s="82"/>
      <c r="IYN28" s="82"/>
      <c r="IYO28" s="82"/>
      <c r="IYP28" s="82"/>
      <c r="IYQ28" s="82"/>
      <c r="IYR28" s="82"/>
      <c r="IYS28" s="82"/>
      <c r="IYT28" s="82"/>
      <c r="IYU28" s="82"/>
      <c r="IYV28" s="82"/>
      <c r="IYW28" s="82"/>
      <c r="IYX28" s="82"/>
      <c r="IYY28" s="82"/>
      <c r="IYZ28" s="82"/>
      <c r="IZA28" s="82"/>
      <c r="IZB28" s="82"/>
      <c r="IZC28" s="82"/>
      <c r="IZD28" s="82"/>
      <c r="IZE28" s="82"/>
      <c r="IZF28" s="82"/>
      <c r="IZG28" s="82"/>
      <c r="IZH28" s="82"/>
      <c r="IZI28" s="82"/>
      <c r="IZJ28" s="82"/>
      <c r="IZK28" s="82"/>
      <c r="IZL28" s="82"/>
      <c r="IZM28" s="82"/>
      <c r="IZN28" s="82"/>
      <c r="IZO28" s="82"/>
      <c r="IZP28" s="82"/>
      <c r="IZQ28" s="82"/>
      <c r="IZR28" s="82"/>
      <c r="IZS28" s="82"/>
      <c r="IZT28" s="82"/>
      <c r="IZU28" s="82"/>
      <c r="IZV28" s="82"/>
      <c r="IZW28" s="82"/>
      <c r="IZX28" s="82"/>
      <c r="IZY28" s="82"/>
      <c r="IZZ28" s="82"/>
      <c r="JAA28" s="82"/>
      <c r="JAB28" s="82"/>
      <c r="JAC28" s="82"/>
      <c r="JAD28" s="82"/>
      <c r="JAE28" s="82"/>
      <c r="JAF28" s="82"/>
      <c r="JAG28" s="82"/>
      <c r="JAH28" s="82"/>
      <c r="JAI28" s="82"/>
      <c r="JAJ28" s="82"/>
      <c r="JAK28" s="82"/>
      <c r="JAL28" s="82"/>
      <c r="JAM28" s="82"/>
      <c r="JAN28" s="82"/>
      <c r="JAO28" s="82"/>
      <c r="JAP28" s="82"/>
      <c r="JAQ28" s="82"/>
      <c r="JAR28" s="82"/>
      <c r="JAS28" s="82"/>
      <c r="JAT28" s="82"/>
      <c r="JAU28" s="82"/>
      <c r="JAV28" s="82"/>
      <c r="JAW28" s="82"/>
      <c r="JAX28" s="82"/>
      <c r="JAY28" s="82"/>
      <c r="JAZ28" s="82"/>
      <c r="JBA28" s="82"/>
      <c r="JBB28" s="82"/>
      <c r="JBC28" s="82"/>
      <c r="JBD28" s="82"/>
      <c r="JBE28" s="82"/>
      <c r="JBF28" s="82"/>
      <c r="JBG28" s="82"/>
      <c r="JBH28" s="82"/>
      <c r="JBI28" s="82"/>
      <c r="JBJ28" s="82"/>
      <c r="JBK28" s="82"/>
      <c r="JBL28" s="82"/>
      <c r="JBM28" s="82"/>
      <c r="JBN28" s="82"/>
      <c r="JBO28" s="82"/>
      <c r="JBP28" s="82"/>
      <c r="JBQ28" s="82"/>
      <c r="JBR28" s="82"/>
      <c r="JBS28" s="82"/>
      <c r="JBT28" s="82"/>
      <c r="JBU28" s="82"/>
      <c r="JBV28" s="82"/>
      <c r="JBW28" s="82"/>
      <c r="JBX28" s="82"/>
      <c r="JBY28" s="82"/>
      <c r="JBZ28" s="82"/>
      <c r="JCA28" s="82"/>
      <c r="JCB28" s="82"/>
      <c r="JCC28" s="82"/>
      <c r="JCD28" s="82"/>
      <c r="JCE28" s="82"/>
      <c r="JCF28" s="82"/>
      <c r="JCG28" s="82"/>
      <c r="JCH28" s="82"/>
      <c r="JCI28" s="82"/>
      <c r="JCJ28" s="82"/>
      <c r="JCK28" s="82"/>
      <c r="JCL28" s="82"/>
      <c r="JCM28" s="82"/>
      <c r="JCN28" s="82"/>
      <c r="JCO28" s="82"/>
      <c r="JCP28" s="82"/>
      <c r="JCQ28" s="82"/>
      <c r="JCR28" s="82"/>
      <c r="JCS28" s="82"/>
      <c r="JCT28" s="82"/>
      <c r="JCU28" s="82"/>
      <c r="JCV28" s="82"/>
      <c r="JCW28" s="82"/>
      <c r="JCX28" s="82"/>
      <c r="JCY28" s="82"/>
      <c r="JCZ28" s="82"/>
      <c r="JDA28" s="82"/>
      <c r="JDB28" s="82"/>
      <c r="JDC28" s="82"/>
      <c r="JDD28" s="82"/>
      <c r="JDE28" s="82"/>
      <c r="JDF28" s="82"/>
      <c r="JDG28" s="82"/>
      <c r="JDH28" s="82"/>
      <c r="JDI28" s="82"/>
      <c r="JDJ28" s="82"/>
      <c r="JDK28" s="82"/>
      <c r="JDL28" s="82"/>
      <c r="JDM28" s="82"/>
      <c r="JDN28" s="82"/>
      <c r="JDO28" s="82"/>
      <c r="JDP28" s="82"/>
      <c r="JDQ28" s="82"/>
      <c r="JDR28" s="82"/>
      <c r="JDS28" s="82"/>
      <c r="JDT28" s="82"/>
      <c r="JDU28" s="82"/>
      <c r="JDV28" s="82"/>
      <c r="JDW28" s="82"/>
      <c r="JDX28" s="82"/>
      <c r="JDY28" s="82"/>
      <c r="JDZ28" s="82"/>
      <c r="JEA28" s="82"/>
      <c r="JEB28" s="82"/>
      <c r="JEC28" s="82"/>
      <c r="JED28" s="82"/>
      <c r="JEE28" s="82"/>
      <c r="JEF28" s="82"/>
      <c r="JEG28" s="82"/>
      <c r="JEH28" s="82"/>
      <c r="JEI28" s="82"/>
      <c r="JEJ28" s="82"/>
      <c r="JEK28" s="82"/>
      <c r="JEL28" s="82"/>
      <c r="JEM28" s="82"/>
      <c r="JEN28" s="82"/>
      <c r="JEO28" s="82"/>
      <c r="JEP28" s="82"/>
      <c r="JEQ28" s="82"/>
      <c r="JER28" s="82"/>
      <c r="JES28" s="82"/>
      <c r="JET28" s="82"/>
      <c r="JEU28" s="82"/>
      <c r="JEV28" s="82"/>
      <c r="JEW28" s="82"/>
      <c r="JEX28" s="82"/>
      <c r="JEY28" s="82"/>
      <c r="JEZ28" s="82"/>
      <c r="JFA28" s="82"/>
      <c r="JFB28" s="82"/>
      <c r="JFC28" s="82"/>
      <c r="JFD28" s="82"/>
      <c r="JFE28" s="82"/>
      <c r="JFF28" s="82"/>
      <c r="JFG28" s="82"/>
      <c r="JFH28" s="82"/>
      <c r="JFI28" s="82"/>
      <c r="JFJ28" s="82"/>
      <c r="JFK28" s="82"/>
      <c r="JFL28" s="82"/>
      <c r="JFM28" s="82"/>
      <c r="JFN28" s="82"/>
      <c r="JFO28" s="82"/>
      <c r="JFP28" s="82"/>
      <c r="JFQ28" s="82"/>
      <c r="JFR28" s="82"/>
      <c r="JFS28" s="82"/>
      <c r="JFT28" s="82"/>
      <c r="JFU28" s="82"/>
      <c r="JFV28" s="82"/>
      <c r="JFW28" s="82"/>
      <c r="JFX28" s="82"/>
      <c r="JFY28" s="82"/>
      <c r="JFZ28" s="82"/>
      <c r="JGA28" s="82"/>
      <c r="JGB28" s="82"/>
      <c r="JGC28" s="82"/>
      <c r="JGD28" s="82"/>
      <c r="JGE28" s="82"/>
      <c r="JGF28" s="82"/>
      <c r="JGG28" s="82"/>
      <c r="JGH28" s="82"/>
      <c r="JGI28" s="82"/>
      <c r="JGJ28" s="82"/>
      <c r="JGK28" s="82"/>
      <c r="JGL28" s="82"/>
      <c r="JGM28" s="82"/>
      <c r="JGN28" s="82"/>
      <c r="JGO28" s="82"/>
      <c r="JGP28" s="82"/>
      <c r="JGQ28" s="82"/>
      <c r="JGR28" s="82"/>
      <c r="JGS28" s="82"/>
      <c r="JGT28" s="82"/>
      <c r="JGU28" s="82"/>
      <c r="JGV28" s="82"/>
      <c r="JGW28" s="82"/>
      <c r="JGX28" s="82"/>
      <c r="JGY28" s="82"/>
      <c r="JGZ28" s="82"/>
      <c r="JHA28" s="82"/>
      <c r="JHB28" s="82"/>
      <c r="JHC28" s="82"/>
      <c r="JHD28" s="82"/>
      <c r="JHE28" s="82"/>
      <c r="JHF28" s="82"/>
      <c r="JHG28" s="82"/>
      <c r="JHH28" s="82"/>
      <c r="JHI28" s="82"/>
      <c r="JHJ28" s="82"/>
      <c r="JHK28" s="82"/>
      <c r="JHL28" s="82"/>
      <c r="JHM28" s="82"/>
      <c r="JHN28" s="82"/>
      <c r="JHO28" s="82"/>
      <c r="JHP28" s="82"/>
      <c r="JHQ28" s="82"/>
      <c r="JHR28" s="82"/>
      <c r="JHS28" s="82"/>
      <c r="JHT28" s="82"/>
      <c r="JHU28" s="82"/>
      <c r="JHV28" s="82"/>
      <c r="JHW28" s="82"/>
      <c r="JHX28" s="82"/>
      <c r="JHY28" s="82"/>
      <c r="JHZ28" s="82"/>
      <c r="JIA28" s="82"/>
      <c r="JIB28" s="82"/>
      <c r="JIC28" s="82"/>
      <c r="JID28" s="82"/>
      <c r="JIE28" s="82"/>
      <c r="JIF28" s="82"/>
      <c r="JIG28" s="82"/>
      <c r="JIH28" s="82"/>
      <c r="JII28" s="82"/>
      <c r="JIJ28" s="82"/>
      <c r="JIK28" s="82"/>
      <c r="JIL28" s="82"/>
      <c r="JIM28" s="82"/>
      <c r="JIN28" s="82"/>
      <c r="JIO28" s="82"/>
      <c r="JIP28" s="82"/>
      <c r="JIQ28" s="82"/>
      <c r="JIR28" s="82"/>
      <c r="JIS28" s="82"/>
      <c r="JIT28" s="82"/>
      <c r="JIU28" s="82"/>
      <c r="JIV28" s="82"/>
      <c r="JIW28" s="82"/>
      <c r="JIX28" s="82"/>
      <c r="JIY28" s="82"/>
      <c r="JIZ28" s="82"/>
      <c r="JJA28" s="82"/>
      <c r="JJB28" s="82"/>
      <c r="JJC28" s="82"/>
      <c r="JJD28" s="82"/>
      <c r="JJE28" s="82"/>
      <c r="JJF28" s="82"/>
      <c r="JJG28" s="82"/>
      <c r="JJH28" s="82"/>
      <c r="JJI28" s="82"/>
      <c r="JJJ28" s="82"/>
      <c r="JJK28" s="82"/>
      <c r="JJL28" s="82"/>
      <c r="JJM28" s="82"/>
      <c r="JJN28" s="82"/>
      <c r="JJO28" s="82"/>
      <c r="JJP28" s="82"/>
      <c r="JJQ28" s="82"/>
      <c r="JJR28" s="82"/>
      <c r="JJS28" s="82"/>
      <c r="JJT28" s="82"/>
      <c r="JJU28" s="82"/>
      <c r="JJV28" s="82"/>
      <c r="JJW28" s="82"/>
      <c r="JJX28" s="82"/>
      <c r="JJY28" s="82"/>
      <c r="JJZ28" s="82"/>
      <c r="JKA28" s="82"/>
      <c r="JKB28" s="82"/>
      <c r="JKC28" s="82"/>
      <c r="JKD28" s="82"/>
      <c r="JKE28" s="82"/>
      <c r="JKF28" s="82"/>
      <c r="JKG28" s="82"/>
      <c r="JKH28" s="82"/>
      <c r="JKI28" s="82"/>
      <c r="JKJ28" s="82"/>
      <c r="JKK28" s="82"/>
      <c r="JKL28" s="82"/>
      <c r="JKM28" s="82"/>
      <c r="JKN28" s="82"/>
      <c r="JKO28" s="82"/>
      <c r="JKP28" s="82"/>
      <c r="JKQ28" s="82"/>
      <c r="JKR28" s="82"/>
      <c r="JKS28" s="82"/>
      <c r="JKT28" s="82"/>
      <c r="JKU28" s="82"/>
      <c r="JKV28" s="82"/>
      <c r="JKW28" s="82"/>
      <c r="JKX28" s="82"/>
      <c r="JKY28" s="82"/>
      <c r="JKZ28" s="82"/>
      <c r="JLA28" s="82"/>
      <c r="JLB28" s="82"/>
      <c r="JLC28" s="82"/>
      <c r="JLD28" s="82"/>
      <c r="JLE28" s="82"/>
      <c r="JLF28" s="82"/>
      <c r="JLG28" s="82"/>
      <c r="JLH28" s="82"/>
      <c r="JLI28" s="82"/>
      <c r="JLJ28" s="82"/>
      <c r="JLK28" s="82"/>
      <c r="JLL28" s="82"/>
      <c r="JLM28" s="82"/>
      <c r="JLN28" s="82"/>
      <c r="JLO28" s="82"/>
      <c r="JLP28" s="82"/>
      <c r="JLQ28" s="82"/>
      <c r="JLR28" s="82"/>
      <c r="JLS28" s="82"/>
      <c r="JLT28" s="82"/>
      <c r="JLU28" s="82"/>
      <c r="JLV28" s="82"/>
      <c r="JLW28" s="82"/>
      <c r="JLX28" s="82"/>
      <c r="JLY28" s="82"/>
      <c r="JLZ28" s="82"/>
      <c r="JMA28" s="82"/>
      <c r="JMB28" s="82"/>
      <c r="JMC28" s="82"/>
      <c r="JMD28" s="82"/>
      <c r="JME28" s="82"/>
      <c r="JMF28" s="82"/>
      <c r="JMG28" s="82"/>
      <c r="JMH28" s="82"/>
      <c r="JMI28" s="82"/>
      <c r="JMJ28" s="82"/>
      <c r="JMK28" s="82"/>
      <c r="JML28" s="82"/>
      <c r="JMM28" s="82"/>
      <c r="JMN28" s="82"/>
      <c r="JMO28" s="82"/>
      <c r="JMP28" s="82"/>
      <c r="JMQ28" s="82"/>
      <c r="JMR28" s="82"/>
      <c r="JMS28" s="82"/>
      <c r="JMT28" s="82"/>
      <c r="JMU28" s="82"/>
      <c r="JMV28" s="82"/>
      <c r="JMW28" s="82"/>
      <c r="JMX28" s="82"/>
      <c r="JMY28" s="82"/>
      <c r="JMZ28" s="82"/>
      <c r="JNA28" s="82"/>
      <c r="JNB28" s="82"/>
      <c r="JNC28" s="82"/>
      <c r="JND28" s="82"/>
      <c r="JNE28" s="82"/>
      <c r="JNF28" s="82"/>
      <c r="JNG28" s="82"/>
      <c r="JNH28" s="82"/>
      <c r="JNI28" s="82"/>
      <c r="JNJ28" s="82"/>
      <c r="JNK28" s="82"/>
      <c r="JNL28" s="82"/>
      <c r="JNM28" s="82"/>
      <c r="JNN28" s="82"/>
      <c r="JNO28" s="82"/>
      <c r="JNP28" s="82"/>
      <c r="JNQ28" s="82"/>
      <c r="JNR28" s="82"/>
      <c r="JNS28" s="82"/>
      <c r="JNT28" s="82"/>
      <c r="JNU28" s="82"/>
      <c r="JNV28" s="82"/>
      <c r="JNW28" s="82"/>
      <c r="JNX28" s="82"/>
      <c r="JNY28" s="82"/>
      <c r="JNZ28" s="82"/>
      <c r="JOA28" s="82"/>
      <c r="JOB28" s="82"/>
      <c r="JOC28" s="82"/>
      <c r="JOD28" s="82"/>
      <c r="JOE28" s="82"/>
      <c r="JOF28" s="82"/>
      <c r="JOG28" s="82"/>
      <c r="JOH28" s="82"/>
      <c r="JOI28" s="82"/>
      <c r="JOJ28" s="82"/>
      <c r="JOK28" s="82"/>
      <c r="JOL28" s="82"/>
      <c r="JOM28" s="82"/>
      <c r="JON28" s="82"/>
      <c r="JOO28" s="82"/>
      <c r="JOP28" s="82"/>
      <c r="JOQ28" s="82"/>
      <c r="JOR28" s="82"/>
      <c r="JOS28" s="82"/>
      <c r="JOT28" s="82"/>
      <c r="JOU28" s="82"/>
      <c r="JOV28" s="82"/>
      <c r="JOW28" s="82"/>
      <c r="JOX28" s="82"/>
      <c r="JOY28" s="82"/>
      <c r="JOZ28" s="82"/>
      <c r="JPA28" s="82"/>
      <c r="JPB28" s="82"/>
      <c r="JPC28" s="82"/>
      <c r="JPD28" s="82"/>
      <c r="JPE28" s="82"/>
      <c r="JPF28" s="82"/>
      <c r="JPG28" s="82"/>
      <c r="JPH28" s="82"/>
      <c r="JPI28" s="82"/>
      <c r="JPJ28" s="82"/>
      <c r="JPK28" s="82"/>
      <c r="JPL28" s="82"/>
      <c r="JPM28" s="82"/>
      <c r="JPN28" s="82"/>
      <c r="JPO28" s="82"/>
      <c r="JPP28" s="82"/>
      <c r="JPQ28" s="82"/>
      <c r="JPR28" s="82"/>
      <c r="JPS28" s="82"/>
      <c r="JPT28" s="82"/>
      <c r="JPU28" s="82"/>
      <c r="JPV28" s="82"/>
      <c r="JPW28" s="82"/>
      <c r="JPX28" s="82"/>
      <c r="JPY28" s="82"/>
      <c r="JPZ28" s="82"/>
      <c r="JQA28" s="82"/>
      <c r="JQB28" s="82"/>
      <c r="JQC28" s="82"/>
      <c r="JQD28" s="82"/>
      <c r="JQE28" s="82"/>
      <c r="JQF28" s="82"/>
      <c r="JQG28" s="82"/>
      <c r="JQH28" s="82"/>
      <c r="JQI28" s="82"/>
      <c r="JQJ28" s="82"/>
      <c r="JQK28" s="82"/>
      <c r="JQL28" s="82"/>
      <c r="JQM28" s="82"/>
      <c r="JQN28" s="82"/>
      <c r="JQO28" s="82"/>
      <c r="JQP28" s="82"/>
      <c r="JQQ28" s="82"/>
      <c r="JQR28" s="82"/>
      <c r="JQS28" s="82"/>
      <c r="JQT28" s="82"/>
      <c r="JQU28" s="82"/>
      <c r="JQV28" s="82"/>
      <c r="JQW28" s="82"/>
      <c r="JQX28" s="82"/>
      <c r="JQY28" s="82"/>
      <c r="JQZ28" s="82"/>
      <c r="JRA28" s="82"/>
      <c r="JRB28" s="82"/>
      <c r="JRC28" s="82"/>
      <c r="JRD28" s="82"/>
      <c r="JRE28" s="82"/>
      <c r="JRF28" s="82"/>
      <c r="JRG28" s="82"/>
      <c r="JRH28" s="82"/>
      <c r="JRI28" s="82"/>
      <c r="JRJ28" s="82"/>
      <c r="JRK28" s="82"/>
      <c r="JRL28" s="82"/>
      <c r="JRM28" s="82"/>
      <c r="JRN28" s="82"/>
      <c r="JRO28" s="82"/>
      <c r="JRP28" s="82"/>
      <c r="JRQ28" s="82"/>
      <c r="JRR28" s="82"/>
      <c r="JRS28" s="82"/>
      <c r="JRT28" s="82"/>
      <c r="JRU28" s="82"/>
      <c r="JRV28" s="82"/>
      <c r="JRW28" s="82"/>
      <c r="JRX28" s="82"/>
      <c r="JRY28" s="82"/>
      <c r="JRZ28" s="82"/>
      <c r="JSA28" s="82"/>
      <c r="JSB28" s="82"/>
      <c r="JSC28" s="82"/>
      <c r="JSD28" s="82"/>
      <c r="JSE28" s="82"/>
      <c r="JSF28" s="82"/>
      <c r="JSG28" s="82"/>
      <c r="JSH28" s="82"/>
      <c r="JSI28" s="82"/>
      <c r="JSJ28" s="82"/>
      <c r="JSK28" s="82"/>
      <c r="JSL28" s="82"/>
      <c r="JSM28" s="82"/>
      <c r="JSN28" s="82"/>
      <c r="JSO28" s="82"/>
      <c r="JSP28" s="82"/>
      <c r="JSQ28" s="82"/>
      <c r="JSR28" s="82"/>
      <c r="JSS28" s="82"/>
      <c r="JST28" s="82"/>
      <c r="JSU28" s="82"/>
      <c r="JSV28" s="82"/>
      <c r="JSW28" s="82"/>
      <c r="JSX28" s="82"/>
      <c r="JSY28" s="82"/>
      <c r="JSZ28" s="82"/>
      <c r="JTA28" s="82"/>
      <c r="JTB28" s="82"/>
      <c r="JTC28" s="82"/>
      <c r="JTD28" s="82"/>
      <c r="JTE28" s="82"/>
      <c r="JTF28" s="82"/>
      <c r="JTG28" s="82"/>
      <c r="JTH28" s="82"/>
      <c r="JTI28" s="82"/>
      <c r="JTJ28" s="82"/>
      <c r="JTK28" s="82"/>
      <c r="JTL28" s="82"/>
      <c r="JTM28" s="82"/>
      <c r="JTN28" s="82"/>
      <c r="JTO28" s="82"/>
      <c r="JTP28" s="82"/>
      <c r="JTQ28" s="82"/>
      <c r="JTR28" s="82"/>
      <c r="JTS28" s="82"/>
      <c r="JTT28" s="82"/>
      <c r="JTU28" s="82"/>
      <c r="JTV28" s="82"/>
      <c r="JTW28" s="82"/>
      <c r="JTX28" s="82"/>
      <c r="JTY28" s="82"/>
      <c r="JTZ28" s="82"/>
      <c r="JUA28" s="82"/>
      <c r="JUB28" s="82"/>
      <c r="JUC28" s="82"/>
      <c r="JUD28" s="82"/>
      <c r="JUE28" s="82"/>
      <c r="JUF28" s="82"/>
      <c r="JUG28" s="82"/>
      <c r="JUH28" s="82"/>
      <c r="JUI28" s="82"/>
      <c r="JUJ28" s="82"/>
      <c r="JUK28" s="82"/>
      <c r="JUL28" s="82"/>
      <c r="JUM28" s="82"/>
      <c r="JUN28" s="82"/>
      <c r="JUO28" s="82"/>
      <c r="JUP28" s="82"/>
      <c r="JUQ28" s="82"/>
      <c r="JUR28" s="82"/>
      <c r="JUS28" s="82"/>
      <c r="JUT28" s="82"/>
      <c r="JUU28" s="82"/>
      <c r="JUV28" s="82"/>
      <c r="JUW28" s="82"/>
      <c r="JUX28" s="82"/>
      <c r="JUY28" s="82"/>
      <c r="JUZ28" s="82"/>
      <c r="JVA28" s="82"/>
      <c r="JVB28" s="82"/>
      <c r="JVC28" s="82"/>
      <c r="JVD28" s="82"/>
      <c r="JVE28" s="82"/>
      <c r="JVF28" s="82"/>
      <c r="JVG28" s="82"/>
      <c r="JVH28" s="82"/>
      <c r="JVI28" s="82"/>
      <c r="JVJ28" s="82"/>
      <c r="JVK28" s="82"/>
      <c r="JVL28" s="82"/>
      <c r="JVM28" s="82"/>
      <c r="JVN28" s="82"/>
      <c r="JVO28" s="82"/>
      <c r="JVP28" s="82"/>
      <c r="JVQ28" s="82"/>
      <c r="JVR28" s="82"/>
      <c r="JVS28" s="82"/>
      <c r="JVT28" s="82"/>
      <c r="JVU28" s="82"/>
      <c r="JVV28" s="82"/>
      <c r="JVW28" s="82"/>
      <c r="JVX28" s="82"/>
      <c r="JVY28" s="82"/>
      <c r="JVZ28" s="82"/>
      <c r="JWA28" s="82"/>
      <c r="JWB28" s="82"/>
      <c r="JWC28" s="82"/>
      <c r="JWD28" s="82"/>
      <c r="JWE28" s="82"/>
      <c r="JWF28" s="82"/>
      <c r="JWG28" s="82"/>
      <c r="JWH28" s="82"/>
      <c r="JWI28" s="82"/>
      <c r="JWJ28" s="82"/>
      <c r="JWK28" s="82"/>
      <c r="JWL28" s="82"/>
      <c r="JWM28" s="82"/>
      <c r="JWN28" s="82"/>
      <c r="JWO28" s="82"/>
      <c r="JWP28" s="82"/>
      <c r="JWQ28" s="82"/>
      <c r="JWR28" s="82"/>
      <c r="JWS28" s="82"/>
      <c r="JWT28" s="82"/>
      <c r="JWU28" s="82"/>
      <c r="JWV28" s="82"/>
      <c r="JWW28" s="82"/>
      <c r="JWX28" s="82"/>
      <c r="JWY28" s="82"/>
      <c r="JWZ28" s="82"/>
      <c r="JXA28" s="82"/>
      <c r="JXB28" s="82"/>
      <c r="JXC28" s="82"/>
      <c r="JXD28" s="82"/>
      <c r="JXE28" s="82"/>
      <c r="JXF28" s="82"/>
      <c r="JXG28" s="82"/>
      <c r="JXH28" s="82"/>
      <c r="JXI28" s="82"/>
      <c r="JXJ28" s="82"/>
      <c r="JXK28" s="82"/>
      <c r="JXL28" s="82"/>
      <c r="JXM28" s="82"/>
      <c r="JXN28" s="82"/>
      <c r="JXO28" s="82"/>
      <c r="JXP28" s="82"/>
      <c r="JXQ28" s="82"/>
      <c r="JXR28" s="82"/>
      <c r="JXS28" s="82"/>
      <c r="JXT28" s="82"/>
      <c r="JXU28" s="82"/>
      <c r="JXV28" s="82"/>
      <c r="JXW28" s="82"/>
      <c r="JXX28" s="82"/>
      <c r="JXY28" s="82"/>
      <c r="JXZ28" s="82"/>
      <c r="JYA28" s="82"/>
      <c r="JYB28" s="82"/>
      <c r="JYC28" s="82"/>
      <c r="JYD28" s="82"/>
      <c r="JYE28" s="82"/>
      <c r="JYF28" s="82"/>
      <c r="JYG28" s="82"/>
      <c r="JYH28" s="82"/>
      <c r="JYI28" s="82"/>
      <c r="JYJ28" s="82"/>
      <c r="JYK28" s="82"/>
      <c r="JYL28" s="82"/>
      <c r="JYM28" s="82"/>
      <c r="JYN28" s="82"/>
      <c r="JYO28" s="82"/>
      <c r="JYP28" s="82"/>
      <c r="JYQ28" s="82"/>
      <c r="JYR28" s="82"/>
      <c r="JYS28" s="82"/>
      <c r="JYT28" s="82"/>
      <c r="JYU28" s="82"/>
      <c r="JYV28" s="82"/>
      <c r="JYW28" s="82"/>
      <c r="JYX28" s="82"/>
      <c r="JYY28" s="82"/>
      <c r="JYZ28" s="82"/>
      <c r="JZA28" s="82"/>
      <c r="JZB28" s="82"/>
      <c r="JZC28" s="82"/>
      <c r="JZD28" s="82"/>
      <c r="JZE28" s="82"/>
      <c r="JZF28" s="82"/>
      <c r="JZG28" s="82"/>
      <c r="JZH28" s="82"/>
      <c r="JZI28" s="82"/>
      <c r="JZJ28" s="82"/>
      <c r="JZK28" s="82"/>
      <c r="JZL28" s="82"/>
      <c r="JZM28" s="82"/>
      <c r="JZN28" s="82"/>
      <c r="JZO28" s="82"/>
      <c r="JZP28" s="82"/>
      <c r="JZQ28" s="82"/>
      <c r="JZR28" s="82"/>
      <c r="JZS28" s="82"/>
      <c r="JZT28" s="82"/>
      <c r="JZU28" s="82"/>
      <c r="JZV28" s="82"/>
      <c r="JZW28" s="82"/>
      <c r="JZX28" s="82"/>
      <c r="JZY28" s="82"/>
      <c r="JZZ28" s="82"/>
      <c r="KAA28" s="82"/>
      <c r="KAB28" s="82"/>
      <c r="KAC28" s="82"/>
      <c r="KAD28" s="82"/>
      <c r="KAE28" s="82"/>
      <c r="KAF28" s="82"/>
      <c r="KAG28" s="82"/>
      <c r="KAH28" s="82"/>
      <c r="KAI28" s="82"/>
      <c r="KAJ28" s="82"/>
      <c r="KAK28" s="82"/>
      <c r="KAL28" s="82"/>
      <c r="KAM28" s="82"/>
      <c r="KAN28" s="82"/>
      <c r="KAO28" s="82"/>
      <c r="KAP28" s="82"/>
      <c r="KAQ28" s="82"/>
      <c r="KAR28" s="82"/>
      <c r="KAS28" s="82"/>
      <c r="KAT28" s="82"/>
      <c r="KAU28" s="82"/>
      <c r="KAV28" s="82"/>
      <c r="KAW28" s="82"/>
      <c r="KAX28" s="82"/>
      <c r="KAY28" s="82"/>
      <c r="KAZ28" s="82"/>
      <c r="KBA28" s="82"/>
      <c r="KBB28" s="82"/>
      <c r="KBC28" s="82"/>
      <c r="KBD28" s="82"/>
      <c r="KBE28" s="82"/>
      <c r="KBF28" s="82"/>
      <c r="KBG28" s="82"/>
      <c r="KBH28" s="82"/>
      <c r="KBI28" s="82"/>
      <c r="KBJ28" s="82"/>
      <c r="KBK28" s="82"/>
      <c r="KBL28" s="82"/>
      <c r="KBM28" s="82"/>
      <c r="KBN28" s="82"/>
      <c r="KBO28" s="82"/>
      <c r="KBP28" s="82"/>
      <c r="KBQ28" s="82"/>
      <c r="KBR28" s="82"/>
      <c r="KBS28" s="82"/>
      <c r="KBT28" s="82"/>
      <c r="KBU28" s="82"/>
      <c r="KBV28" s="82"/>
      <c r="KBW28" s="82"/>
      <c r="KBX28" s="82"/>
      <c r="KBY28" s="82"/>
      <c r="KBZ28" s="82"/>
      <c r="KCA28" s="82"/>
      <c r="KCB28" s="82"/>
      <c r="KCC28" s="82"/>
      <c r="KCD28" s="82"/>
      <c r="KCE28" s="82"/>
      <c r="KCF28" s="82"/>
      <c r="KCG28" s="82"/>
      <c r="KCH28" s="82"/>
      <c r="KCI28" s="82"/>
      <c r="KCJ28" s="82"/>
      <c r="KCK28" s="82"/>
      <c r="KCL28" s="82"/>
      <c r="KCM28" s="82"/>
      <c r="KCN28" s="82"/>
      <c r="KCO28" s="82"/>
      <c r="KCP28" s="82"/>
      <c r="KCQ28" s="82"/>
      <c r="KCR28" s="82"/>
      <c r="KCS28" s="82"/>
      <c r="KCT28" s="82"/>
      <c r="KCU28" s="82"/>
      <c r="KCV28" s="82"/>
      <c r="KCW28" s="82"/>
      <c r="KCX28" s="82"/>
      <c r="KCY28" s="82"/>
      <c r="KCZ28" s="82"/>
      <c r="KDA28" s="82"/>
      <c r="KDB28" s="82"/>
      <c r="KDC28" s="82"/>
      <c r="KDD28" s="82"/>
      <c r="KDE28" s="82"/>
      <c r="KDF28" s="82"/>
      <c r="KDG28" s="82"/>
      <c r="KDH28" s="82"/>
      <c r="KDI28" s="82"/>
      <c r="KDJ28" s="82"/>
      <c r="KDK28" s="82"/>
      <c r="KDL28" s="82"/>
      <c r="KDM28" s="82"/>
      <c r="KDN28" s="82"/>
      <c r="KDO28" s="82"/>
      <c r="KDP28" s="82"/>
      <c r="KDQ28" s="82"/>
      <c r="KDR28" s="82"/>
      <c r="KDS28" s="82"/>
      <c r="KDT28" s="82"/>
      <c r="KDU28" s="82"/>
      <c r="KDV28" s="82"/>
      <c r="KDW28" s="82"/>
      <c r="KDX28" s="82"/>
      <c r="KDY28" s="82"/>
      <c r="KDZ28" s="82"/>
      <c r="KEA28" s="82"/>
      <c r="KEB28" s="82"/>
      <c r="KEC28" s="82"/>
      <c r="KED28" s="82"/>
      <c r="KEE28" s="82"/>
      <c r="KEF28" s="82"/>
      <c r="KEG28" s="82"/>
      <c r="KEH28" s="82"/>
      <c r="KEI28" s="82"/>
      <c r="KEJ28" s="82"/>
      <c r="KEK28" s="82"/>
      <c r="KEL28" s="82"/>
      <c r="KEM28" s="82"/>
      <c r="KEN28" s="82"/>
      <c r="KEO28" s="82"/>
      <c r="KEP28" s="82"/>
      <c r="KEQ28" s="82"/>
      <c r="KER28" s="82"/>
      <c r="KES28" s="82"/>
      <c r="KET28" s="82"/>
      <c r="KEU28" s="82"/>
      <c r="KEV28" s="82"/>
      <c r="KEW28" s="82"/>
      <c r="KEX28" s="82"/>
      <c r="KEY28" s="82"/>
      <c r="KEZ28" s="82"/>
      <c r="KFA28" s="82"/>
      <c r="KFB28" s="82"/>
      <c r="KFC28" s="82"/>
      <c r="KFD28" s="82"/>
      <c r="KFE28" s="82"/>
      <c r="KFF28" s="82"/>
      <c r="KFG28" s="82"/>
      <c r="KFH28" s="82"/>
      <c r="KFI28" s="82"/>
      <c r="KFJ28" s="82"/>
      <c r="KFK28" s="82"/>
      <c r="KFL28" s="82"/>
      <c r="KFM28" s="82"/>
      <c r="KFN28" s="82"/>
      <c r="KFO28" s="82"/>
      <c r="KFP28" s="82"/>
      <c r="KFQ28" s="82"/>
      <c r="KFR28" s="82"/>
      <c r="KFS28" s="82"/>
      <c r="KFT28" s="82"/>
      <c r="KFU28" s="82"/>
      <c r="KFV28" s="82"/>
      <c r="KFW28" s="82"/>
      <c r="KFX28" s="82"/>
      <c r="KFY28" s="82"/>
      <c r="KFZ28" s="82"/>
      <c r="KGA28" s="82"/>
      <c r="KGB28" s="82"/>
      <c r="KGC28" s="82"/>
      <c r="KGD28" s="82"/>
      <c r="KGE28" s="82"/>
      <c r="KGF28" s="82"/>
      <c r="KGG28" s="82"/>
      <c r="KGH28" s="82"/>
      <c r="KGI28" s="82"/>
      <c r="KGJ28" s="82"/>
      <c r="KGK28" s="82"/>
      <c r="KGL28" s="82"/>
      <c r="KGM28" s="82"/>
      <c r="KGN28" s="82"/>
      <c r="KGO28" s="82"/>
      <c r="KGP28" s="82"/>
      <c r="KGQ28" s="82"/>
      <c r="KGR28" s="82"/>
      <c r="KGS28" s="82"/>
      <c r="KGT28" s="82"/>
      <c r="KGU28" s="82"/>
      <c r="KGV28" s="82"/>
      <c r="KGW28" s="82"/>
      <c r="KGX28" s="82"/>
      <c r="KGY28" s="82"/>
      <c r="KGZ28" s="82"/>
      <c r="KHA28" s="82"/>
      <c r="KHB28" s="82"/>
      <c r="KHC28" s="82"/>
      <c r="KHD28" s="82"/>
      <c r="KHE28" s="82"/>
      <c r="KHF28" s="82"/>
      <c r="KHG28" s="82"/>
      <c r="KHH28" s="82"/>
      <c r="KHI28" s="82"/>
      <c r="KHJ28" s="82"/>
      <c r="KHK28" s="82"/>
      <c r="KHL28" s="82"/>
      <c r="KHM28" s="82"/>
      <c r="KHN28" s="82"/>
      <c r="KHO28" s="82"/>
      <c r="KHP28" s="82"/>
      <c r="KHQ28" s="82"/>
      <c r="KHR28" s="82"/>
      <c r="KHS28" s="82"/>
      <c r="KHT28" s="82"/>
      <c r="KHU28" s="82"/>
      <c r="KHV28" s="82"/>
      <c r="KHW28" s="82"/>
      <c r="KHX28" s="82"/>
      <c r="KHY28" s="82"/>
      <c r="KHZ28" s="82"/>
      <c r="KIA28" s="82"/>
      <c r="KIB28" s="82"/>
      <c r="KIC28" s="82"/>
      <c r="KID28" s="82"/>
      <c r="KIE28" s="82"/>
      <c r="KIF28" s="82"/>
      <c r="KIG28" s="82"/>
      <c r="KIH28" s="82"/>
      <c r="KII28" s="82"/>
      <c r="KIJ28" s="82"/>
      <c r="KIK28" s="82"/>
      <c r="KIL28" s="82"/>
      <c r="KIM28" s="82"/>
      <c r="KIN28" s="82"/>
      <c r="KIO28" s="82"/>
      <c r="KIP28" s="82"/>
      <c r="KIQ28" s="82"/>
      <c r="KIR28" s="82"/>
      <c r="KIS28" s="82"/>
      <c r="KIT28" s="82"/>
      <c r="KIU28" s="82"/>
      <c r="KIV28" s="82"/>
      <c r="KIW28" s="82"/>
      <c r="KIX28" s="82"/>
      <c r="KIY28" s="82"/>
      <c r="KIZ28" s="82"/>
      <c r="KJA28" s="82"/>
      <c r="KJB28" s="82"/>
      <c r="KJC28" s="82"/>
      <c r="KJD28" s="82"/>
      <c r="KJE28" s="82"/>
      <c r="KJF28" s="82"/>
      <c r="KJG28" s="82"/>
      <c r="KJH28" s="82"/>
      <c r="KJI28" s="82"/>
      <c r="KJJ28" s="82"/>
      <c r="KJK28" s="82"/>
      <c r="KJL28" s="82"/>
      <c r="KJM28" s="82"/>
      <c r="KJN28" s="82"/>
      <c r="KJO28" s="82"/>
      <c r="KJP28" s="82"/>
      <c r="KJQ28" s="82"/>
      <c r="KJR28" s="82"/>
      <c r="KJS28" s="82"/>
      <c r="KJT28" s="82"/>
      <c r="KJU28" s="82"/>
      <c r="KJV28" s="82"/>
      <c r="KJW28" s="82"/>
      <c r="KJX28" s="82"/>
      <c r="KJY28" s="82"/>
      <c r="KJZ28" s="82"/>
      <c r="KKA28" s="82"/>
      <c r="KKB28" s="82"/>
      <c r="KKC28" s="82"/>
      <c r="KKD28" s="82"/>
      <c r="KKE28" s="82"/>
      <c r="KKF28" s="82"/>
      <c r="KKG28" s="82"/>
      <c r="KKH28" s="82"/>
      <c r="KKI28" s="82"/>
      <c r="KKJ28" s="82"/>
      <c r="KKK28" s="82"/>
      <c r="KKL28" s="82"/>
      <c r="KKM28" s="82"/>
      <c r="KKN28" s="82"/>
      <c r="KKO28" s="82"/>
      <c r="KKP28" s="82"/>
      <c r="KKQ28" s="82"/>
      <c r="KKR28" s="82"/>
      <c r="KKS28" s="82"/>
      <c r="KKT28" s="82"/>
      <c r="KKU28" s="82"/>
      <c r="KKV28" s="82"/>
      <c r="KKW28" s="82"/>
      <c r="KKX28" s="82"/>
      <c r="KKY28" s="82"/>
      <c r="KKZ28" s="82"/>
      <c r="KLA28" s="82"/>
      <c r="KLB28" s="82"/>
      <c r="KLC28" s="82"/>
      <c r="KLD28" s="82"/>
      <c r="KLE28" s="82"/>
      <c r="KLF28" s="82"/>
      <c r="KLG28" s="82"/>
      <c r="KLH28" s="82"/>
      <c r="KLI28" s="82"/>
      <c r="KLJ28" s="82"/>
      <c r="KLK28" s="82"/>
      <c r="KLL28" s="82"/>
      <c r="KLM28" s="82"/>
      <c r="KLN28" s="82"/>
      <c r="KLO28" s="82"/>
      <c r="KLP28" s="82"/>
      <c r="KLQ28" s="82"/>
      <c r="KLR28" s="82"/>
      <c r="KLS28" s="82"/>
      <c r="KLT28" s="82"/>
      <c r="KLU28" s="82"/>
      <c r="KLV28" s="82"/>
      <c r="KLW28" s="82"/>
      <c r="KLX28" s="82"/>
      <c r="KLY28" s="82"/>
      <c r="KLZ28" s="82"/>
      <c r="KMA28" s="82"/>
      <c r="KMB28" s="82"/>
      <c r="KMC28" s="82"/>
      <c r="KMD28" s="82"/>
      <c r="KME28" s="82"/>
      <c r="KMF28" s="82"/>
      <c r="KMG28" s="82"/>
      <c r="KMH28" s="82"/>
      <c r="KMI28" s="82"/>
      <c r="KMJ28" s="82"/>
      <c r="KMK28" s="82"/>
      <c r="KML28" s="82"/>
      <c r="KMM28" s="82"/>
      <c r="KMN28" s="82"/>
      <c r="KMO28" s="82"/>
      <c r="KMP28" s="82"/>
      <c r="KMQ28" s="82"/>
      <c r="KMR28" s="82"/>
      <c r="KMS28" s="82"/>
      <c r="KMT28" s="82"/>
      <c r="KMU28" s="82"/>
      <c r="KMV28" s="82"/>
      <c r="KMW28" s="82"/>
      <c r="KMX28" s="82"/>
      <c r="KMY28" s="82"/>
      <c r="KMZ28" s="82"/>
      <c r="KNA28" s="82"/>
      <c r="KNB28" s="82"/>
      <c r="KNC28" s="82"/>
      <c r="KND28" s="82"/>
      <c r="KNE28" s="82"/>
      <c r="KNF28" s="82"/>
      <c r="KNG28" s="82"/>
      <c r="KNH28" s="82"/>
      <c r="KNI28" s="82"/>
      <c r="KNJ28" s="82"/>
      <c r="KNK28" s="82"/>
      <c r="KNL28" s="82"/>
      <c r="KNM28" s="82"/>
      <c r="KNN28" s="82"/>
      <c r="KNO28" s="82"/>
      <c r="KNP28" s="82"/>
      <c r="KNQ28" s="82"/>
      <c r="KNR28" s="82"/>
      <c r="KNS28" s="82"/>
      <c r="KNT28" s="82"/>
      <c r="KNU28" s="82"/>
      <c r="KNV28" s="82"/>
      <c r="KNW28" s="82"/>
      <c r="KNX28" s="82"/>
      <c r="KNY28" s="82"/>
      <c r="KNZ28" s="82"/>
      <c r="KOA28" s="82"/>
      <c r="KOB28" s="82"/>
      <c r="KOC28" s="82"/>
      <c r="KOD28" s="82"/>
      <c r="KOE28" s="82"/>
      <c r="KOF28" s="82"/>
      <c r="KOG28" s="82"/>
      <c r="KOH28" s="82"/>
      <c r="KOI28" s="82"/>
      <c r="KOJ28" s="82"/>
      <c r="KOK28" s="82"/>
      <c r="KOL28" s="82"/>
      <c r="KOM28" s="82"/>
      <c r="KON28" s="82"/>
      <c r="KOO28" s="82"/>
      <c r="KOP28" s="82"/>
      <c r="KOQ28" s="82"/>
      <c r="KOR28" s="82"/>
      <c r="KOS28" s="82"/>
      <c r="KOT28" s="82"/>
      <c r="KOU28" s="82"/>
      <c r="KOV28" s="82"/>
      <c r="KOW28" s="82"/>
      <c r="KOX28" s="82"/>
      <c r="KOY28" s="82"/>
      <c r="KOZ28" s="82"/>
      <c r="KPA28" s="82"/>
      <c r="KPB28" s="82"/>
      <c r="KPC28" s="82"/>
      <c r="KPD28" s="82"/>
      <c r="KPE28" s="82"/>
      <c r="KPF28" s="82"/>
      <c r="KPG28" s="82"/>
      <c r="KPH28" s="82"/>
      <c r="KPI28" s="82"/>
      <c r="KPJ28" s="82"/>
      <c r="KPK28" s="82"/>
      <c r="KPL28" s="82"/>
      <c r="KPM28" s="82"/>
      <c r="KPN28" s="82"/>
      <c r="KPO28" s="82"/>
      <c r="KPP28" s="82"/>
      <c r="KPQ28" s="82"/>
      <c r="KPR28" s="82"/>
      <c r="KPS28" s="82"/>
      <c r="KPT28" s="82"/>
      <c r="KPU28" s="82"/>
      <c r="KPV28" s="82"/>
      <c r="KPW28" s="82"/>
      <c r="KPX28" s="82"/>
      <c r="KPY28" s="82"/>
      <c r="KPZ28" s="82"/>
      <c r="KQA28" s="82"/>
      <c r="KQB28" s="82"/>
      <c r="KQC28" s="82"/>
      <c r="KQD28" s="82"/>
      <c r="KQE28" s="82"/>
      <c r="KQF28" s="82"/>
      <c r="KQG28" s="82"/>
      <c r="KQH28" s="82"/>
      <c r="KQI28" s="82"/>
      <c r="KQJ28" s="82"/>
      <c r="KQK28" s="82"/>
      <c r="KQL28" s="82"/>
      <c r="KQM28" s="82"/>
      <c r="KQN28" s="82"/>
      <c r="KQO28" s="82"/>
      <c r="KQP28" s="82"/>
      <c r="KQQ28" s="82"/>
      <c r="KQR28" s="82"/>
      <c r="KQS28" s="82"/>
      <c r="KQT28" s="82"/>
      <c r="KQU28" s="82"/>
      <c r="KQV28" s="82"/>
      <c r="KQW28" s="82"/>
      <c r="KQX28" s="82"/>
      <c r="KQY28" s="82"/>
      <c r="KQZ28" s="82"/>
      <c r="KRA28" s="82"/>
      <c r="KRB28" s="82"/>
      <c r="KRC28" s="82"/>
      <c r="KRD28" s="82"/>
      <c r="KRE28" s="82"/>
      <c r="KRF28" s="82"/>
      <c r="KRG28" s="82"/>
      <c r="KRH28" s="82"/>
      <c r="KRI28" s="82"/>
      <c r="KRJ28" s="82"/>
      <c r="KRK28" s="82"/>
      <c r="KRL28" s="82"/>
      <c r="KRM28" s="82"/>
      <c r="KRN28" s="82"/>
      <c r="KRO28" s="82"/>
      <c r="KRP28" s="82"/>
      <c r="KRQ28" s="82"/>
      <c r="KRR28" s="82"/>
      <c r="KRS28" s="82"/>
      <c r="KRT28" s="82"/>
      <c r="KRU28" s="82"/>
      <c r="KRV28" s="82"/>
      <c r="KRW28" s="82"/>
      <c r="KRX28" s="82"/>
      <c r="KRY28" s="82"/>
      <c r="KRZ28" s="82"/>
      <c r="KSA28" s="82"/>
      <c r="KSB28" s="82"/>
      <c r="KSC28" s="82"/>
      <c r="KSD28" s="82"/>
      <c r="KSE28" s="82"/>
      <c r="KSF28" s="82"/>
      <c r="KSG28" s="82"/>
      <c r="KSH28" s="82"/>
      <c r="KSI28" s="82"/>
      <c r="KSJ28" s="82"/>
      <c r="KSK28" s="82"/>
      <c r="KSL28" s="82"/>
      <c r="KSM28" s="82"/>
      <c r="KSN28" s="82"/>
      <c r="KSO28" s="82"/>
      <c r="KSP28" s="82"/>
      <c r="KSQ28" s="82"/>
      <c r="KSR28" s="82"/>
      <c r="KSS28" s="82"/>
      <c r="KST28" s="82"/>
      <c r="KSU28" s="82"/>
      <c r="KSV28" s="82"/>
      <c r="KSW28" s="82"/>
      <c r="KSX28" s="82"/>
      <c r="KSY28" s="82"/>
      <c r="KSZ28" s="82"/>
      <c r="KTA28" s="82"/>
      <c r="KTB28" s="82"/>
      <c r="KTC28" s="82"/>
      <c r="KTD28" s="82"/>
      <c r="KTE28" s="82"/>
      <c r="KTF28" s="82"/>
      <c r="KTG28" s="82"/>
      <c r="KTH28" s="82"/>
      <c r="KTI28" s="82"/>
      <c r="KTJ28" s="82"/>
      <c r="KTK28" s="82"/>
      <c r="KTL28" s="82"/>
      <c r="KTM28" s="82"/>
      <c r="KTN28" s="82"/>
      <c r="KTO28" s="82"/>
      <c r="KTP28" s="82"/>
      <c r="KTQ28" s="82"/>
      <c r="KTR28" s="82"/>
      <c r="KTS28" s="82"/>
      <c r="KTT28" s="82"/>
      <c r="KTU28" s="82"/>
      <c r="KTV28" s="82"/>
      <c r="KTW28" s="82"/>
      <c r="KTX28" s="82"/>
      <c r="KTY28" s="82"/>
      <c r="KTZ28" s="82"/>
      <c r="KUA28" s="82"/>
      <c r="KUB28" s="82"/>
      <c r="KUC28" s="82"/>
      <c r="KUD28" s="82"/>
      <c r="KUE28" s="82"/>
      <c r="KUF28" s="82"/>
      <c r="KUG28" s="82"/>
      <c r="KUH28" s="82"/>
      <c r="KUI28" s="82"/>
      <c r="KUJ28" s="82"/>
      <c r="KUK28" s="82"/>
      <c r="KUL28" s="82"/>
      <c r="KUM28" s="82"/>
      <c r="KUN28" s="82"/>
      <c r="KUO28" s="82"/>
      <c r="KUP28" s="82"/>
      <c r="KUQ28" s="82"/>
      <c r="KUR28" s="82"/>
      <c r="KUS28" s="82"/>
      <c r="KUT28" s="82"/>
      <c r="KUU28" s="82"/>
      <c r="KUV28" s="82"/>
      <c r="KUW28" s="82"/>
      <c r="KUX28" s="82"/>
      <c r="KUY28" s="82"/>
      <c r="KUZ28" s="82"/>
      <c r="KVA28" s="82"/>
      <c r="KVB28" s="82"/>
      <c r="KVC28" s="82"/>
      <c r="KVD28" s="82"/>
      <c r="KVE28" s="82"/>
      <c r="KVF28" s="82"/>
      <c r="KVG28" s="82"/>
      <c r="KVH28" s="82"/>
      <c r="KVI28" s="82"/>
      <c r="KVJ28" s="82"/>
      <c r="KVK28" s="82"/>
      <c r="KVL28" s="82"/>
      <c r="KVM28" s="82"/>
      <c r="KVN28" s="82"/>
      <c r="KVO28" s="82"/>
      <c r="KVP28" s="82"/>
      <c r="KVQ28" s="82"/>
      <c r="KVR28" s="82"/>
      <c r="KVS28" s="82"/>
      <c r="KVT28" s="82"/>
      <c r="KVU28" s="82"/>
      <c r="KVV28" s="82"/>
      <c r="KVW28" s="82"/>
      <c r="KVX28" s="82"/>
      <c r="KVY28" s="82"/>
      <c r="KVZ28" s="82"/>
      <c r="KWA28" s="82"/>
      <c r="KWB28" s="82"/>
      <c r="KWC28" s="82"/>
      <c r="KWD28" s="82"/>
      <c r="KWE28" s="82"/>
      <c r="KWF28" s="82"/>
      <c r="KWG28" s="82"/>
      <c r="KWH28" s="82"/>
      <c r="KWI28" s="82"/>
      <c r="KWJ28" s="82"/>
      <c r="KWK28" s="82"/>
      <c r="KWL28" s="82"/>
      <c r="KWM28" s="82"/>
      <c r="KWN28" s="82"/>
      <c r="KWO28" s="82"/>
      <c r="KWP28" s="82"/>
      <c r="KWQ28" s="82"/>
      <c r="KWR28" s="82"/>
      <c r="KWS28" s="82"/>
      <c r="KWT28" s="82"/>
      <c r="KWU28" s="82"/>
      <c r="KWV28" s="82"/>
      <c r="KWW28" s="82"/>
      <c r="KWX28" s="82"/>
      <c r="KWY28" s="82"/>
      <c r="KWZ28" s="82"/>
      <c r="KXA28" s="82"/>
      <c r="KXB28" s="82"/>
      <c r="KXC28" s="82"/>
      <c r="KXD28" s="82"/>
      <c r="KXE28" s="82"/>
      <c r="KXF28" s="82"/>
      <c r="KXG28" s="82"/>
      <c r="KXH28" s="82"/>
      <c r="KXI28" s="82"/>
      <c r="KXJ28" s="82"/>
      <c r="KXK28" s="82"/>
      <c r="KXL28" s="82"/>
      <c r="KXM28" s="82"/>
      <c r="KXN28" s="82"/>
      <c r="KXO28" s="82"/>
      <c r="KXP28" s="82"/>
      <c r="KXQ28" s="82"/>
      <c r="KXR28" s="82"/>
      <c r="KXS28" s="82"/>
      <c r="KXT28" s="82"/>
      <c r="KXU28" s="82"/>
      <c r="KXV28" s="82"/>
      <c r="KXW28" s="82"/>
      <c r="KXX28" s="82"/>
      <c r="KXY28" s="82"/>
      <c r="KXZ28" s="82"/>
      <c r="KYA28" s="82"/>
      <c r="KYB28" s="82"/>
      <c r="KYC28" s="82"/>
      <c r="KYD28" s="82"/>
      <c r="KYE28" s="82"/>
      <c r="KYF28" s="82"/>
      <c r="KYG28" s="82"/>
      <c r="KYH28" s="82"/>
      <c r="KYI28" s="82"/>
      <c r="KYJ28" s="82"/>
      <c r="KYK28" s="82"/>
      <c r="KYL28" s="82"/>
      <c r="KYM28" s="82"/>
      <c r="KYN28" s="82"/>
      <c r="KYO28" s="82"/>
      <c r="KYP28" s="82"/>
      <c r="KYQ28" s="82"/>
      <c r="KYR28" s="82"/>
      <c r="KYS28" s="82"/>
      <c r="KYT28" s="82"/>
      <c r="KYU28" s="82"/>
      <c r="KYV28" s="82"/>
      <c r="KYW28" s="82"/>
      <c r="KYX28" s="82"/>
      <c r="KYY28" s="82"/>
      <c r="KYZ28" s="82"/>
      <c r="KZA28" s="82"/>
      <c r="KZB28" s="82"/>
      <c r="KZC28" s="82"/>
      <c r="KZD28" s="82"/>
      <c r="KZE28" s="82"/>
      <c r="KZF28" s="82"/>
      <c r="KZG28" s="82"/>
      <c r="KZH28" s="82"/>
      <c r="KZI28" s="82"/>
      <c r="KZJ28" s="82"/>
      <c r="KZK28" s="82"/>
      <c r="KZL28" s="82"/>
      <c r="KZM28" s="82"/>
      <c r="KZN28" s="82"/>
      <c r="KZO28" s="82"/>
      <c r="KZP28" s="82"/>
      <c r="KZQ28" s="82"/>
      <c r="KZR28" s="82"/>
      <c r="KZS28" s="82"/>
      <c r="KZT28" s="82"/>
      <c r="KZU28" s="82"/>
      <c r="KZV28" s="82"/>
      <c r="KZW28" s="82"/>
      <c r="KZX28" s="82"/>
      <c r="KZY28" s="82"/>
      <c r="KZZ28" s="82"/>
      <c r="LAA28" s="82"/>
      <c r="LAB28" s="82"/>
      <c r="LAC28" s="82"/>
      <c r="LAD28" s="82"/>
      <c r="LAE28" s="82"/>
      <c r="LAF28" s="82"/>
      <c r="LAG28" s="82"/>
      <c r="LAH28" s="82"/>
      <c r="LAI28" s="82"/>
      <c r="LAJ28" s="82"/>
      <c r="LAK28" s="82"/>
      <c r="LAL28" s="82"/>
      <c r="LAM28" s="82"/>
      <c r="LAN28" s="82"/>
      <c r="LAO28" s="82"/>
      <c r="LAP28" s="82"/>
      <c r="LAQ28" s="82"/>
      <c r="LAR28" s="82"/>
      <c r="LAS28" s="82"/>
      <c r="LAT28" s="82"/>
      <c r="LAU28" s="82"/>
      <c r="LAV28" s="82"/>
      <c r="LAW28" s="82"/>
      <c r="LAX28" s="82"/>
      <c r="LAY28" s="82"/>
      <c r="LAZ28" s="82"/>
      <c r="LBA28" s="82"/>
      <c r="LBB28" s="82"/>
      <c r="LBC28" s="82"/>
      <c r="LBD28" s="82"/>
      <c r="LBE28" s="82"/>
      <c r="LBF28" s="82"/>
      <c r="LBG28" s="82"/>
      <c r="LBH28" s="82"/>
      <c r="LBI28" s="82"/>
      <c r="LBJ28" s="82"/>
      <c r="LBK28" s="82"/>
      <c r="LBL28" s="82"/>
      <c r="LBM28" s="82"/>
      <c r="LBN28" s="82"/>
      <c r="LBO28" s="82"/>
      <c r="LBP28" s="82"/>
      <c r="LBQ28" s="82"/>
      <c r="LBR28" s="82"/>
      <c r="LBS28" s="82"/>
      <c r="LBT28" s="82"/>
      <c r="LBU28" s="82"/>
      <c r="LBV28" s="82"/>
      <c r="LBW28" s="82"/>
      <c r="LBX28" s="82"/>
      <c r="LBY28" s="82"/>
      <c r="LBZ28" s="82"/>
      <c r="LCA28" s="82"/>
      <c r="LCB28" s="82"/>
      <c r="LCC28" s="82"/>
      <c r="LCD28" s="82"/>
      <c r="LCE28" s="82"/>
      <c r="LCF28" s="82"/>
      <c r="LCG28" s="82"/>
      <c r="LCH28" s="82"/>
      <c r="LCI28" s="82"/>
      <c r="LCJ28" s="82"/>
      <c r="LCK28" s="82"/>
      <c r="LCL28" s="82"/>
      <c r="LCM28" s="82"/>
      <c r="LCN28" s="82"/>
      <c r="LCO28" s="82"/>
      <c r="LCP28" s="82"/>
      <c r="LCQ28" s="82"/>
      <c r="LCR28" s="82"/>
      <c r="LCS28" s="82"/>
      <c r="LCT28" s="82"/>
      <c r="LCU28" s="82"/>
      <c r="LCV28" s="82"/>
      <c r="LCW28" s="82"/>
      <c r="LCX28" s="82"/>
      <c r="LCY28" s="82"/>
      <c r="LCZ28" s="82"/>
      <c r="LDA28" s="82"/>
      <c r="LDB28" s="82"/>
      <c r="LDC28" s="82"/>
      <c r="LDD28" s="82"/>
      <c r="LDE28" s="82"/>
      <c r="LDF28" s="82"/>
      <c r="LDG28" s="82"/>
      <c r="LDH28" s="82"/>
      <c r="LDI28" s="82"/>
      <c r="LDJ28" s="82"/>
      <c r="LDK28" s="82"/>
      <c r="LDL28" s="82"/>
      <c r="LDM28" s="82"/>
      <c r="LDN28" s="82"/>
      <c r="LDO28" s="82"/>
      <c r="LDP28" s="82"/>
      <c r="LDQ28" s="82"/>
      <c r="LDR28" s="82"/>
      <c r="LDS28" s="82"/>
      <c r="LDT28" s="82"/>
      <c r="LDU28" s="82"/>
      <c r="LDV28" s="82"/>
      <c r="LDW28" s="82"/>
      <c r="LDX28" s="82"/>
      <c r="LDY28" s="82"/>
      <c r="LDZ28" s="82"/>
      <c r="LEA28" s="82"/>
      <c r="LEB28" s="82"/>
      <c r="LEC28" s="82"/>
      <c r="LED28" s="82"/>
      <c r="LEE28" s="82"/>
      <c r="LEF28" s="82"/>
      <c r="LEG28" s="82"/>
      <c r="LEH28" s="82"/>
      <c r="LEI28" s="82"/>
      <c r="LEJ28" s="82"/>
      <c r="LEK28" s="82"/>
      <c r="LEL28" s="82"/>
      <c r="LEM28" s="82"/>
      <c r="LEN28" s="82"/>
      <c r="LEO28" s="82"/>
      <c r="LEP28" s="82"/>
      <c r="LEQ28" s="82"/>
      <c r="LER28" s="82"/>
      <c r="LES28" s="82"/>
      <c r="LET28" s="82"/>
      <c r="LEU28" s="82"/>
      <c r="LEV28" s="82"/>
      <c r="LEW28" s="82"/>
      <c r="LEX28" s="82"/>
      <c r="LEY28" s="82"/>
      <c r="LEZ28" s="82"/>
      <c r="LFA28" s="82"/>
      <c r="LFB28" s="82"/>
      <c r="LFC28" s="82"/>
      <c r="LFD28" s="82"/>
      <c r="LFE28" s="82"/>
      <c r="LFF28" s="82"/>
      <c r="LFG28" s="82"/>
      <c r="LFH28" s="82"/>
      <c r="LFI28" s="82"/>
      <c r="LFJ28" s="82"/>
      <c r="LFK28" s="82"/>
      <c r="LFL28" s="82"/>
      <c r="LFM28" s="82"/>
      <c r="LFN28" s="82"/>
      <c r="LFO28" s="82"/>
      <c r="LFP28" s="82"/>
      <c r="LFQ28" s="82"/>
      <c r="LFR28" s="82"/>
      <c r="LFS28" s="82"/>
      <c r="LFT28" s="82"/>
      <c r="LFU28" s="82"/>
      <c r="LFV28" s="82"/>
      <c r="LFW28" s="82"/>
      <c r="LFX28" s="82"/>
      <c r="LFY28" s="82"/>
      <c r="LFZ28" s="82"/>
      <c r="LGA28" s="82"/>
      <c r="LGB28" s="82"/>
      <c r="LGC28" s="82"/>
      <c r="LGD28" s="82"/>
      <c r="LGE28" s="82"/>
      <c r="LGF28" s="82"/>
      <c r="LGG28" s="82"/>
      <c r="LGH28" s="82"/>
      <c r="LGI28" s="82"/>
      <c r="LGJ28" s="82"/>
      <c r="LGK28" s="82"/>
      <c r="LGL28" s="82"/>
      <c r="LGM28" s="82"/>
      <c r="LGN28" s="82"/>
      <c r="LGO28" s="82"/>
      <c r="LGP28" s="82"/>
      <c r="LGQ28" s="82"/>
      <c r="LGR28" s="82"/>
      <c r="LGS28" s="82"/>
      <c r="LGT28" s="82"/>
      <c r="LGU28" s="82"/>
      <c r="LGV28" s="82"/>
      <c r="LGW28" s="82"/>
      <c r="LGX28" s="82"/>
      <c r="LGY28" s="82"/>
      <c r="LGZ28" s="82"/>
      <c r="LHA28" s="82"/>
      <c r="LHB28" s="82"/>
      <c r="LHC28" s="82"/>
      <c r="LHD28" s="82"/>
      <c r="LHE28" s="82"/>
      <c r="LHF28" s="82"/>
      <c r="LHG28" s="82"/>
      <c r="LHH28" s="82"/>
      <c r="LHI28" s="82"/>
      <c r="LHJ28" s="82"/>
      <c r="LHK28" s="82"/>
      <c r="LHL28" s="82"/>
      <c r="LHM28" s="82"/>
      <c r="LHN28" s="82"/>
      <c r="LHO28" s="82"/>
      <c r="LHP28" s="82"/>
      <c r="LHQ28" s="82"/>
      <c r="LHR28" s="82"/>
      <c r="LHS28" s="82"/>
      <c r="LHT28" s="82"/>
      <c r="LHU28" s="82"/>
      <c r="LHV28" s="82"/>
      <c r="LHW28" s="82"/>
      <c r="LHX28" s="82"/>
      <c r="LHY28" s="82"/>
      <c r="LHZ28" s="82"/>
      <c r="LIA28" s="82"/>
      <c r="LIB28" s="82"/>
      <c r="LIC28" s="82"/>
      <c r="LID28" s="82"/>
      <c r="LIE28" s="82"/>
      <c r="LIF28" s="82"/>
      <c r="LIG28" s="82"/>
      <c r="LIH28" s="82"/>
      <c r="LII28" s="82"/>
      <c r="LIJ28" s="82"/>
      <c r="LIK28" s="82"/>
      <c r="LIL28" s="82"/>
      <c r="LIM28" s="82"/>
      <c r="LIN28" s="82"/>
      <c r="LIO28" s="82"/>
      <c r="LIP28" s="82"/>
      <c r="LIQ28" s="82"/>
      <c r="LIR28" s="82"/>
      <c r="LIS28" s="82"/>
      <c r="LIT28" s="82"/>
      <c r="LIU28" s="82"/>
      <c r="LIV28" s="82"/>
      <c r="LIW28" s="82"/>
      <c r="LIX28" s="82"/>
      <c r="LIY28" s="82"/>
      <c r="LIZ28" s="82"/>
      <c r="LJA28" s="82"/>
      <c r="LJB28" s="82"/>
      <c r="LJC28" s="82"/>
      <c r="LJD28" s="82"/>
      <c r="LJE28" s="82"/>
      <c r="LJF28" s="82"/>
      <c r="LJG28" s="82"/>
      <c r="LJH28" s="82"/>
      <c r="LJI28" s="82"/>
      <c r="LJJ28" s="82"/>
      <c r="LJK28" s="82"/>
      <c r="LJL28" s="82"/>
      <c r="LJM28" s="82"/>
      <c r="LJN28" s="82"/>
      <c r="LJO28" s="82"/>
      <c r="LJP28" s="82"/>
      <c r="LJQ28" s="82"/>
      <c r="LJR28" s="82"/>
      <c r="LJS28" s="82"/>
      <c r="LJT28" s="82"/>
      <c r="LJU28" s="82"/>
      <c r="LJV28" s="82"/>
      <c r="LJW28" s="82"/>
      <c r="LJX28" s="82"/>
      <c r="LJY28" s="82"/>
      <c r="LJZ28" s="82"/>
      <c r="LKA28" s="82"/>
      <c r="LKB28" s="82"/>
      <c r="LKC28" s="82"/>
      <c r="LKD28" s="82"/>
      <c r="LKE28" s="82"/>
      <c r="LKF28" s="82"/>
      <c r="LKG28" s="82"/>
      <c r="LKH28" s="82"/>
      <c r="LKI28" s="82"/>
      <c r="LKJ28" s="82"/>
      <c r="LKK28" s="82"/>
      <c r="LKL28" s="82"/>
      <c r="LKM28" s="82"/>
      <c r="LKN28" s="82"/>
      <c r="LKO28" s="82"/>
      <c r="LKP28" s="82"/>
      <c r="LKQ28" s="82"/>
      <c r="LKR28" s="82"/>
      <c r="LKS28" s="82"/>
      <c r="LKT28" s="82"/>
      <c r="LKU28" s="82"/>
      <c r="LKV28" s="82"/>
      <c r="LKW28" s="82"/>
      <c r="LKX28" s="82"/>
      <c r="LKY28" s="82"/>
      <c r="LKZ28" s="82"/>
      <c r="LLA28" s="82"/>
      <c r="LLB28" s="82"/>
      <c r="LLC28" s="82"/>
      <c r="LLD28" s="82"/>
      <c r="LLE28" s="82"/>
      <c r="LLF28" s="82"/>
      <c r="LLG28" s="82"/>
      <c r="LLH28" s="82"/>
      <c r="LLI28" s="82"/>
      <c r="LLJ28" s="82"/>
      <c r="LLK28" s="82"/>
      <c r="LLL28" s="82"/>
      <c r="LLM28" s="82"/>
      <c r="LLN28" s="82"/>
      <c r="LLO28" s="82"/>
      <c r="LLP28" s="82"/>
      <c r="LLQ28" s="82"/>
      <c r="LLR28" s="82"/>
      <c r="LLS28" s="82"/>
      <c r="LLT28" s="82"/>
      <c r="LLU28" s="82"/>
      <c r="LLV28" s="82"/>
      <c r="LLW28" s="82"/>
      <c r="LLX28" s="82"/>
      <c r="LLY28" s="82"/>
      <c r="LLZ28" s="82"/>
      <c r="LMA28" s="82"/>
      <c r="LMB28" s="82"/>
      <c r="LMC28" s="82"/>
      <c r="LMD28" s="82"/>
      <c r="LME28" s="82"/>
      <c r="LMF28" s="82"/>
      <c r="LMG28" s="82"/>
      <c r="LMH28" s="82"/>
      <c r="LMI28" s="82"/>
      <c r="LMJ28" s="82"/>
      <c r="LMK28" s="82"/>
      <c r="LML28" s="82"/>
      <c r="LMM28" s="82"/>
      <c r="LMN28" s="82"/>
      <c r="LMO28" s="82"/>
      <c r="LMP28" s="82"/>
      <c r="LMQ28" s="82"/>
      <c r="LMR28" s="82"/>
      <c r="LMS28" s="82"/>
      <c r="LMT28" s="82"/>
      <c r="LMU28" s="82"/>
      <c r="LMV28" s="82"/>
      <c r="LMW28" s="82"/>
      <c r="LMX28" s="82"/>
      <c r="LMY28" s="82"/>
      <c r="LMZ28" s="82"/>
      <c r="LNA28" s="82"/>
      <c r="LNB28" s="82"/>
      <c r="LNC28" s="82"/>
      <c r="LND28" s="82"/>
      <c r="LNE28" s="82"/>
      <c r="LNF28" s="82"/>
      <c r="LNG28" s="82"/>
      <c r="LNH28" s="82"/>
      <c r="LNI28" s="82"/>
      <c r="LNJ28" s="82"/>
      <c r="LNK28" s="82"/>
      <c r="LNL28" s="82"/>
      <c r="LNM28" s="82"/>
      <c r="LNN28" s="82"/>
      <c r="LNO28" s="82"/>
      <c r="LNP28" s="82"/>
      <c r="LNQ28" s="82"/>
      <c r="LNR28" s="82"/>
      <c r="LNS28" s="82"/>
      <c r="LNT28" s="82"/>
      <c r="LNU28" s="82"/>
      <c r="LNV28" s="82"/>
      <c r="LNW28" s="82"/>
      <c r="LNX28" s="82"/>
      <c r="LNY28" s="82"/>
      <c r="LNZ28" s="82"/>
      <c r="LOA28" s="82"/>
      <c r="LOB28" s="82"/>
      <c r="LOC28" s="82"/>
      <c r="LOD28" s="82"/>
      <c r="LOE28" s="82"/>
      <c r="LOF28" s="82"/>
      <c r="LOG28" s="82"/>
      <c r="LOH28" s="82"/>
      <c r="LOI28" s="82"/>
      <c r="LOJ28" s="82"/>
      <c r="LOK28" s="82"/>
      <c r="LOL28" s="82"/>
      <c r="LOM28" s="82"/>
      <c r="LON28" s="82"/>
      <c r="LOO28" s="82"/>
      <c r="LOP28" s="82"/>
      <c r="LOQ28" s="82"/>
      <c r="LOR28" s="82"/>
      <c r="LOS28" s="82"/>
      <c r="LOT28" s="82"/>
      <c r="LOU28" s="82"/>
      <c r="LOV28" s="82"/>
      <c r="LOW28" s="82"/>
      <c r="LOX28" s="82"/>
      <c r="LOY28" s="82"/>
      <c r="LOZ28" s="82"/>
      <c r="LPA28" s="82"/>
      <c r="LPB28" s="82"/>
      <c r="LPC28" s="82"/>
      <c r="LPD28" s="82"/>
      <c r="LPE28" s="82"/>
      <c r="LPF28" s="82"/>
      <c r="LPG28" s="82"/>
      <c r="LPH28" s="82"/>
      <c r="LPI28" s="82"/>
      <c r="LPJ28" s="82"/>
      <c r="LPK28" s="82"/>
      <c r="LPL28" s="82"/>
      <c r="LPM28" s="82"/>
      <c r="LPN28" s="82"/>
      <c r="LPO28" s="82"/>
      <c r="LPP28" s="82"/>
      <c r="LPQ28" s="82"/>
      <c r="LPR28" s="82"/>
      <c r="LPS28" s="82"/>
      <c r="LPT28" s="82"/>
      <c r="LPU28" s="82"/>
      <c r="LPV28" s="82"/>
      <c r="LPW28" s="82"/>
      <c r="LPX28" s="82"/>
      <c r="LPY28" s="82"/>
      <c r="LPZ28" s="82"/>
      <c r="LQA28" s="82"/>
      <c r="LQB28" s="82"/>
      <c r="LQC28" s="82"/>
      <c r="LQD28" s="82"/>
      <c r="LQE28" s="82"/>
      <c r="LQF28" s="82"/>
      <c r="LQG28" s="82"/>
      <c r="LQH28" s="82"/>
      <c r="LQI28" s="82"/>
      <c r="LQJ28" s="82"/>
      <c r="LQK28" s="82"/>
      <c r="LQL28" s="82"/>
      <c r="LQM28" s="82"/>
      <c r="LQN28" s="82"/>
      <c r="LQO28" s="82"/>
      <c r="LQP28" s="82"/>
      <c r="LQQ28" s="82"/>
      <c r="LQR28" s="82"/>
      <c r="LQS28" s="82"/>
      <c r="LQT28" s="82"/>
      <c r="LQU28" s="82"/>
      <c r="LQV28" s="82"/>
      <c r="LQW28" s="82"/>
      <c r="LQX28" s="82"/>
      <c r="LQY28" s="82"/>
      <c r="LQZ28" s="82"/>
      <c r="LRA28" s="82"/>
      <c r="LRB28" s="82"/>
      <c r="LRC28" s="82"/>
      <c r="LRD28" s="82"/>
      <c r="LRE28" s="82"/>
      <c r="LRF28" s="82"/>
      <c r="LRG28" s="82"/>
      <c r="LRH28" s="82"/>
      <c r="LRI28" s="82"/>
      <c r="LRJ28" s="82"/>
      <c r="LRK28" s="82"/>
      <c r="LRL28" s="82"/>
      <c r="LRM28" s="82"/>
      <c r="LRN28" s="82"/>
      <c r="LRO28" s="82"/>
      <c r="LRP28" s="82"/>
      <c r="LRQ28" s="82"/>
      <c r="LRR28" s="82"/>
      <c r="LRS28" s="82"/>
      <c r="LRT28" s="82"/>
      <c r="LRU28" s="82"/>
      <c r="LRV28" s="82"/>
      <c r="LRW28" s="82"/>
      <c r="LRX28" s="82"/>
      <c r="LRY28" s="82"/>
      <c r="LRZ28" s="82"/>
      <c r="LSA28" s="82"/>
      <c r="LSB28" s="82"/>
      <c r="LSC28" s="82"/>
      <c r="LSD28" s="82"/>
      <c r="LSE28" s="82"/>
      <c r="LSF28" s="82"/>
      <c r="LSG28" s="82"/>
      <c r="LSH28" s="82"/>
      <c r="LSI28" s="82"/>
      <c r="LSJ28" s="82"/>
      <c r="LSK28" s="82"/>
      <c r="LSL28" s="82"/>
      <c r="LSM28" s="82"/>
      <c r="LSN28" s="82"/>
      <c r="LSO28" s="82"/>
      <c r="LSP28" s="82"/>
      <c r="LSQ28" s="82"/>
      <c r="LSR28" s="82"/>
      <c r="LSS28" s="82"/>
      <c r="LST28" s="82"/>
      <c r="LSU28" s="82"/>
      <c r="LSV28" s="82"/>
      <c r="LSW28" s="82"/>
      <c r="LSX28" s="82"/>
      <c r="LSY28" s="82"/>
      <c r="LSZ28" s="82"/>
      <c r="LTA28" s="82"/>
      <c r="LTB28" s="82"/>
      <c r="LTC28" s="82"/>
      <c r="LTD28" s="82"/>
      <c r="LTE28" s="82"/>
      <c r="LTF28" s="82"/>
      <c r="LTG28" s="82"/>
      <c r="LTH28" s="82"/>
      <c r="LTI28" s="82"/>
      <c r="LTJ28" s="82"/>
      <c r="LTK28" s="82"/>
      <c r="LTL28" s="82"/>
      <c r="LTM28" s="82"/>
      <c r="LTN28" s="82"/>
      <c r="LTO28" s="82"/>
      <c r="LTP28" s="82"/>
      <c r="LTQ28" s="82"/>
      <c r="LTR28" s="82"/>
      <c r="LTS28" s="82"/>
      <c r="LTT28" s="82"/>
      <c r="LTU28" s="82"/>
      <c r="LTV28" s="82"/>
      <c r="LTW28" s="82"/>
      <c r="LTX28" s="82"/>
      <c r="LTY28" s="82"/>
      <c r="LTZ28" s="82"/>
      <c r="LUA28" s="82"/>
      <c r="LUB28" s="82"/>
      <c r="LUC28" s="82"/>
      <c r="LUD28" s="82"/>
      <c r="LUE28" s="82"/>
      <c r="LUF28" s="82"/>
      <c r="LUG28" s="82"/>
      <c r="LUH28" s="82"/>
      <c r="LUI28" s="82"/>
      <c r="LUJ28" s="82"/>
      <c r="LUK28" s="82"/>
      <c r="LUL28" s="82"/>
      <c r="LUM28" s="82"/>
      <c r="LUN28" s="82"/>
      <c r="LUO28" s="82"/>
      <c r="LUP28" s="82"/>
      <c r="LUQ28" s="82"/>
      <c r="LUR28" s="82"/>
      <c r="LUS28" s="82"/>
      <c r="LUT28" s="82"/>
      <c r="LUU28" s="82"/>
      <c r="LUV28" s="82"/>
      <c r="LUW28" s="82"/>
      <c r="LUX28" s="82"/>
      <c r="LUY28" s="82"/>
      <c r="LUZ28" s="82"/>
      <c r="LVA28" s="82"/>
      <c r="LVB28" s="82"/>
      <c r="LVC28" s="82"/>
      <c r="LVD28" s="82"/>
      <c r="LVE28" s="82"/>
      <c r="LVF28" s="82"/>
      <c r="LVG28" s="82"/>
      <c r="LVH28" s="82"/>
      <c r="LVI28" s="82"/>
      <c r="LVJ28" s="82"/>
      <c r="LVK28" s="82"/>
      <c r="LVL28" s="82"/>
      <c r="LVM28" s="82"/>
      <c r="LVN28" s="82"/>
      <c r="LVO28" s="82"/>
      <c r="LVP28" s="82"/>
      <c r="LVQ28" s="82"/>
      <c r="LVR28" s="82"/>
      <c r="LVS28" s="82"/>
      <c r="LVT28" s="82"/>
      <c r="LVU28" s="82"/>
      <c r="LVV28" s="82"/>
      <c r="LVW28" s="82"/>
      <c r="LVX28" s="82"/>
      <c r="LVY28" s="82"/>
      <c r="LVZ28" s="82"/>
      <c r="LWA28" s="82"/>
      <c r="LWB28" s="82"/>
      <c r="LWC28" s="82"/>
      <c r="LWD28" s="82"/>
      <c r="LWE28" s="82"/>
      <c r="LWF28" s="82"/>
      <c r="LWG28" s="82"/>
      <c r="LWH28" s="82"/>
      <c r="LWI28" s="82"/>
      <c r="LWJ28" s="82"/>
      <c r="LWK28" s="82"/>
      <c r="LWL28" s="82"/>
      <c r="LWM28" s="82"/>
      <c r="LWN28" s="82"/>
      <c r="LWO28" s="82"/>
      <c r="LWP28" s="82"/>
      <c r="LWQ28" s="82"/>
      <c r="LWR28" s="82"/>
      <c r="LWS28" s="82"/>
      <c r="LWT28" s="82"/>
      <c r="LWU28" s="82"/>
      <c r="LWV28" s="82"/>
      <c r="LWW28" s="82"/>
      <c r="LWX28" s="82"/>
      <c r="LWY28" s="82"/>
      <c r="LWZ28" s="82"/>
      <c r="LXA28" s="82"/>
      <c r="LXB28" s="82"/>
      <c r="LXC28" s="82"/>
      <c r="LXD28" s="82"/>
      <c r="LXE28" s="82"/>
      <c r="LXF28" s="82"/>
      <c r="LXG28" s="82"/>
      <c r="LXH28" s="82"/>
      <c r="LXI28" s="82"/>
      <c r="LXJ28" s="82"/>
      <c r="LXK28" s="82"/>
      <c r="LXL28" s="82"/>
      <c r="LXM28" s="82"/>
      <c r="LXN28" s="82"/>
      <c r="LXO28" s="82"/>
      <c r="LXP28" s="82"/>
      <c r="LXQ28" s="82"/>
      <c r="LXR28" s="82"/>
      <c r="LXS28" s="82"/>
      <c r="LXT28" s="82"/>
      <c r="LXU28" s="82"/>
      <c r="LXV28" s="82"/>
      <c r="LXW28" s="82"/>
      <c r="LXX28" s="82"/>
      <c r="LXY28" s="82"/>
      <c r="LXZ28" s="82"/>
      <c r="LYA28" s="82"/>
      <c r="LYB28" s="82"/>
      <c r="LYC28" s="82"/>
      <c r="LYD28" s="82"/>
      <c r="LYE28" s="82"/>
      <c r="LYF28" s="82"/>
      <c r="LYG28" s="82"/>
      <c r="LYH28" s="82"/>
      <c r="LYI28" s="82"/>
      <c r="LYJ28" s="82"/>
      <c r="LYK28" s="82"/>
      <c r="LYL28" s="82"/>
      <c r="LYM28" s="82"/>
      <c r="LYN28" s="82"/>
      <c r="LYO28" s="82"/>
      <c r="LYP28" s="82"/>
      <c r="LYQ28" s="82"/>
      <c r="LYR28" s="82"/>
      <c r="LYS28" s="82"/>
      <c r="LYT28" s="82"/>
      <c r="LYU28" s="82"/>
      <c r="LYV28" s="82"/>
      <c r="LYW28" s="82"/>
      <c r="LYX28" s="82"/>
      <c r="LYY28" s="82"/>
      <c r="LYZ28" s="82"/>
      <c r="LZA28" s="82"/>
      <c r="LZB28" s="82"/>
      <c r="LZC28" s="82"/>
      <c r="LZD28" s="82"/>
      <c r="LZE28" s="82"/>
      <c r="LZF28" s="82"/>
      <c r="LZG28" s="82"/>
      <c r="LZH28" s="82"/>
      <c r="LZI28" s="82"/>
      <c r="LZJ28" s="82"/>
      <c r="LZK28" s="82"/>
      <c r="LZL28" s="82"/>
      <c r="LZM28" s="82"/>
      <c r="LZN28" s="82"/>
      <c r="LZO28" s="82"/>
      <c r="LZP28" s="82"/>
      <c r="LZQ28" s="82"/>
      <c r="LZR28" s="82"/>
      <c r="LZS28" s="82"/>
      <c r="LZT28" s="82"/>
      <c r="LZU28" s="82"/>
      <c r="LZV28" s="82"/>
      <c r="LZW28" s="82"/>
      <c r="LZX28" s="82"/>
      <c r="LZY28" s="82"/>
      <c r="LZZ28" s="82"/>
      <c r="MAA28" s="82"/>
      <c r="MAB28" s="82"/>
      <c r="MAC28" s="82"/>
      <c r="MAD28" s="82"/>
      <c r="MAE28" s="82"/>
      <c r="MAF28" s="82"/>
      <c r="MAG28" s="82"/>
      <c r="MAH28" s="82"/>
      <c r="MAI28" s="82"/>
      <c r="MAJ28" s="82"/>
      <c r="MAK28" s="82"/>
      <c r="MAL28" s="82"/>
      <c r="MAM28" s="82"/>
      <c r="MAN28" s="82"/>
      <c r="MAO28" s="82"/>
      <c r="MAP28" s="82"/>
      <c r="MAQ28" s="82"/>
      <c r="MAR28" s="82"/>
      <c r="MAS28" s="82"/>
      <c r="MAT28" s="82"/>
      <c r="MAU28" s="82"/>
      <c r="MAV28" s="82"/>
      <c r="MAW28" s="82"/>
      <c r="MAX28" s="82"/>
      <c r="MAY28" s="82"/>
      <c r="MAZ28" s="82"/>
      <c r="MBA28" s="82"/>
      <c r="MBB28" s="82"/>
      <c r="MBC28" s="82"/>
      <c r="MBD28" s="82"/>
      <c r="MBE28" s="82"/>
      <c r="MBF28" s="82"/>
      <c r="MBG28" s="82"/>
      <c r="MBH28" s="82"/>
      <c r="MBI28" s="82"/>
      <c r="MBJ28" s="82"/>
      <c r="MBK28" s="82"/>
      <c r="MBL28" s="82"/>
      <c r="MBM28" s="82"/>
      <c r="MBN28" s="82"/>
      <c r="MBO28" s="82"/>
      <c r="MBP28" s="82"/>
      <c r="MBQ28" s="82"/>
      <c r="MBR28" s="82"/>
      <c r="MBS28" s="82"/>
      <c r="MBT28" s="82"/>
      <c r="MBU28" s="82"/>
      <c r="MBV28" s="82"/>
      <c r="MBW28" s="82"/>
      <c r="MBX28" s="82"/>
      <c r="MBY28" s="82"/>
      <c r="MBZ28" s="82"/>
      <c r="MCA28" s="82"/>
      <c r="MCB28" s="82"/>
      <c r="MCC28" s="82"/>
      <c r="MCD28" s="82"/>
      <c r="MCE28" s="82"/>
      <c r="MCF28" s="82"/>
      <c r="MCG28" s="82"/>
      <c r="MCH28" s="82"/>
      <c r="MCI28" s="82"/>
      <c r="MCJ28" s="82"/>
      <c r="MCK28" s="82"/>
      <c r="MCL28" s="82"/>
      <c r="MCM28" s="82"/>
      <c r="MCN28" s="82"/>
      <c r="MCO28" s="82"/>
      <c r="MCP28" s="82"/>
      <c r="MCQ28" s="82"/>
      <c r="MCR28" s="82"/>
      <c r="MCS28" s="82"/>
      <c r="MCT28" s="82"/>
      <c r="MCU28" s="82"/>
      <c r="MCV28" s="82"/>
      <c r="MCW28" s="82"/>
      <c r="MCX28" s="82"/>
      <c r="MCY28" s="82"/>
      <c r="MCZ28" s="82"/>
      <c r="MDA28" s="82"/>
      <c r="MDB28" s="82"/>
      <c r="MDC28" s="82"/>
      <c r="MDD28" s="82"/>
      <c r="MDE28" s="82"/>
      <c r="MDF28" s="82"/>
      <c r="MDG28" s="82"/>
      <c r="MDH28" s="82"/>
      <c r="MDI28" s="82"/>
      <c r="MDJ28" s="82"/>
      <c r="MDK28" s="82"/>
      <c r="MDL28" s="82"/>
      <c r="MDM28" s="82"/>
      <c r="MDN28" s="82"/>
      <c r="MDO28" s="82"/>
      <c r="MDP28" s="82"/>
      <c r="MDQ28" s="82"/>
      <c r="MDR28" s="82"/>
      <c r="MDS28" s="82"/>
      <c r="MDT28" s="82"/>
      <c r="MDU28" s="82"/>
      <c r="MDV28" s="82"/>
      <c r="MDW28" s="82"/>
      <c r="MDX28" s="82"/>
      <c r="MDY28" s="82"/>
      <c r="MDZ28" s="82"/>
      <c r="MEA28" s="82"/>
      <c r="MEB28" s="82"/>
      <c r="MEC28" s="82"/>
      <c r="MED28" s="82"/>
      <c r="MEE28" s="82"/>
      <c r="MEF28" s="82"/>
      <c r="MEG28" s="82"/>
      <c r="MEH28" s="82"/>
      <c r="MEI28" s="82"/>
      <c r="MEJ28" s="82"/>
      <c r="MEK28" s="82"/>
      <c r="MEL28" s="82"/>
      <c r="MEM28" s="82"/>
      <c r="MEN28" s="82"/>
      <c r="MEO28" s="82"/>
      <c r="MEP28" s="82"/>
      <c r="MEQ28" s="82"/>
      <c r="MER28" s="82"/>
      <c r="MES28" s="82"/>
      <c r="MET28" s="82"/>
      <c r="MEU28" s="82"/>
      <c r="MEV28" s="82"/>
      <c r="MEW28" s="82"/>
      <c r="MEX28" s="82"/>
      <c r="MEY28" s="82"/>
      <c r="MEZ28" s="82"/>
      <c r="MFA28" s="82"/>
      <c r="MFB28" s="82"/>
      <c r="MFC28" s="82"/>
      <c r="MFD28" s="82"/>
      <c r="MFE28" s="82"/>
      <c r="MFF28" s="82"/>
      <c r="MFG28" s="82"/>
      <c r="MFH28" s="82"/>
      <c r="MFI28" s="82"/>
      <c r="MFJ28" s="82"/>
      <c r="MFK28" s="82"/>
      <c r="MFL28" s="82"/>
      <c r="MFM28" s="82"/>
      <c r="MFN28" s="82"/>
      <c r="MFO28" s="82"/>
      <c r="MFP28" s="82"/>
      <c r="MFQ28" s="82"/>
      <c r="MFR28" s="82"/>
      <c r="MFS28" s="82"/>
      <c r="MFT28" s="82"/>
      <c r="MFU28" s="82"/>
      <c r="MFV28" s="82"/>
      <c r="MFW28" s="82"/>
      <c r="MFX28" s="82"/>
      <c r="MFY28" s="82"/>
      <c r="MFZ28" s="82"/>
      <c r="MGA28" s="82"/>
      <c r="MGB28" s="82"/>
      <c r="MGC28" s="82"/>
      <c r="MGD28" s="82"/>
      <c r="MGE28" s="82"/>
      <c r="MGF28" s="82"/>
      <c r="MGG28" s="82"/>
      <c r="MGH28" s="82"/>
      <c r="MGI28" s="82"/>
      <c r="MGJ28" s="82"/>
      <c r="MGK28" s="82"/>
      <c r="MGL28" s="82"/>
      <c r="MGM28" s="82"/>
      <c r="MGN28" s="82"/>
      <c r="MGO28" s="82"/>
      <c r="MGP28" s="82"/>
      <c r="MGQ28" s="82"/>
      <c r="MGR28" s="82"/>
      <c r="MGS28" s="82"/>
      <c r="MGT28" s="82"/>
      <c r="MGU28" s="82"/>
      <c r="MGV28" s="82"/>
      <c r="MGW28" s="82"/>
      <c r="MGX28" s="82"/>
      <c r="MGY28" s="82"/>
      <c r="MGZ28" s="82"/>
      <c r="MHA28" s="82"/>
      <c r="MHB28" s="82"/>
      <c r="MHC28" s="82"/>
      <c r="MHD28" s="82"/>
      <c r="MHE28" s="82"/>
      <c r="MHF28" s="82"/>
      <c r="MHG28" s="82"/>
      <c r="MHH28" s="82"/>
      <c r="MHI28" s="82"/>
      <c r="MHJ28" s="82"/>
      <c r="MHK28" s="82"/>
      <c r="MHL28" s="82"/>
      <c r="MHM28" s="82"/>
      <c r="MHN28" s="82"/>
      <c r="MHO28" s="82"/>
      <c r="MHP28" s="82"/>
      <c r="MHQ28" s="82"/>
      <c r="MHR28" s="82"/>
      <c r="MHS28" s="82"/>
      <c r="MHT28" s="82"/>
      <c r="MHU28" s="82"/>
      <c r="MHV28" s="82"/>
      <c r="MHW28" s="82"/>
      <c r="MHX28" s="82"/>
      <c r="MHY28" s="82"/>
      <c r="MHZ28" s="82"/>
      <c r="MIA28" s="82"/>
      <c r="MIB28" s="82"/>
      <c r="MIC28" s="82"/>
      <c r="MID28" s="82"/>
      <c r="MIE28" s="82"/>
      <c r="MIF28" s="82"/>
      <c r="MIG28" s="82"/>
      <c r="MIH28" s="82"/>
      <c r="MII28" s="82"/>
      <c r="MIJ28" s="82"/>
      <c r="MIK28" s="82"/>
      <c r="MIL28" s="82"/>
      <c r="MIM28" s="82"/>
      <c r="MIN28" s="82"/>
      <c r="MIO28" s="82"/>
      <c r="MIP28" s="82"/>
      <c r="MIQ28" s="82"/>
      <c r="MIR28" s="82"/>
      <c r="MIS28" s="82"/>
      <c r="MIT28" s="82"/>
      <c r="MIU28" s="82"/>
      <c r="MIV28" s="82"/>
      <c r="MIW28" s="82"/>
      <c r="MIX28" s="82"/>
      <c r="MIY28" s="82"/>
      <c r="MIZ28" s="82"/>
      <c r="MJA28" s="82"/>
      <c r="MJB28" s="82"/>
      <c r="MJC28" s="82"/>
      <c r="MJD28" s="82"/>
      <c r="MJE28" s="82"/>
      <c r="MJF28" s="82"/>
      <c r="MJG28" s="82"/>
      <c r="MJH28" s="82"/>
      <c r="MJI28" s="82"/>
      <c r="MJJ28" s="82"/>
      <c r="MJK28" s="82"/>
      <c r="MJL28" s="82"/>
      <c r="MJM28" s="82"/>
      <c r="MJN28" s="82"/>
      <c r="MJO28" s="82"/>
      <c r="MJP28" s="82"/>
      <c r="MJQ28" s="82"/>
      <c r="MJR28" s="82"/>
      <c r="MJS28" s="82"/>
      <c r="MJT28" s="82"/>
      <c r="MJU28" s="82"/>
      <c r="MJV28" s="82"/>
      <c r="MJW28" s="82"/>
      <c r="MJX28" s="82"/>
      <c r="MJY28" s="82"/>
      <c r="MJZ28" s="82"/>
      <c r="MKA28" s="82"/>
      <c r="MKB28" s="82"/>
      <c r="MKC28" s="82"/>
      <c r="MKD28" s="82"/>
      <c r="MKE28" s="82"/>
      <c r="MKF28" s="82"/>
      <c r="MKG28" s="82"/>
      <c r="MKH28" s="82"/>
      <c r="MKI28" s="82"/>
      <c r="MKJ28" s="82"/>
      <c r="MKK28" s="82"/>
      <c r="MKL28" s="82"/>
      <c r="MKM28" s="82"/>
      <c r="MKN28" s="82"/>
      <c r="MKO28" s="82"/>
      <c r="MKP28" s="82"/>
      <c r="MKQ28" s="82"/>
      <c r="MKR28" s="82"/>
      <c r="MKS28" s="82"/>
      <c r="MKT28" s="82"/>
      <c r="MKU28" s="82"/>
      <c r="MKV28" s="82"/>
      <c r="MKW28" s="82"/>
      <c r="MKX28" s="82"/>
      <c r="MKY28" s="82"/>
      <c r="MKZ28" s="82"/>
      <c r="MLA28" s="82"/>
      <c r="MLB28" s="82"/>
      <c r="MLC28" s="82"/>
      <c r="MLD28" s="82"/>
      <c r="MLE28" s="82"/>
      <c r="MLF28" s="82"/>
      <c r="MLG28" s="82"/>
      <c r="MLH28" s="82"/>
      <c r="MLI28" s="82"/>
      <c r="MLJ28" s="82"/>
      <c r="MLK28" s="82"/>
      <c r="MLL28" s="82"/>
      <c r="MLM28" s="82"/>
      <c r="MLN28" s="82"/>
      <c r="MLO28" s="82"/>
      <c r="MLP28" s="82"/>
      <c r="MLQ28" s="82"/>
      <c r="MLR28" s="82"/>
      <c r="MLS28" s="82"/>
      <c r="MLT28" s="82"/>
      <c r="MLU28" s="82"/>
      <c r="MLV28" s="82"/>
      <c r="MLW28" s="82"/>
      <c r="MLX28" s="82"/>
      <c r="MLY28" s="82"/>
      <c r="MLZ28" s="82"/>
      <c r="MMA28" s="82"/>
      <c r="MMB28" s="82"/>
      <c r="MMC28" s="82"/>
      <c r="MMD28" s="82"/>
      <c r="MME28" s="82"/>
      <c r="MMF28" s="82"/>
      <c r="MMG28" s="82"/>
      <c r="MMH28" s="82"/>
      <c r="MMI28" s="82"/>
      <c r="MMJ28" s="82"/>
      <c r="MMK28" s="82"/>
      <c r="MML28" s="82"/>
      <c r="MMM28" s="82"/>
      <c r="MMN28" s="82"/>
      <c r="MMO28" s="82"/>
      <c r="MMP28" s="82"/>
      <c r="MMQ28" s="82"/>
      <c r="MMR28" s="82"/>
      <c r="MMS28" s="82"/>
      <c r="MMT28" s="82"/>
      <c r="MMU28" s="82"/>
      <c r="MMV28" s="82"/>
      <c r="MMW28" s="82"/>
      <c r="MMX28" s="82"/>
      <c r="MMY28" s="82"/>
      <c r="MMZ28" s="82"/>
      <c r="MNA28" s="82"/>
      <c r="MNB28" s="82"/>
      <c r="MNC28" s="82"/>
      <c r="MND28" s="82"/>
      <c r="MNE28" s="82"/>
      <c r="MNF28" s="82"/>
      <c r="MNG28" s="82"/>
      <c r="MNH28" s="82"/>
      <c r="MNI28" s="82"/>
      <c r="MNJ28" s="82"/>
      <c r="MNK28" s="82"/>
      <c r="MNL28" s="82"/>
      <c r="MNM28" s="82"/>
      <c r="MNN28" s="82"/>
      <c r="MNO28" s="82"/>
      <c r="MNP28" s="82"/>
      <c r="MNQ28" s="82"/>
      <c r="MNR28" s="82"/>
      <c r="MNS28" s="82"/>
      <c r="MNT28" s="82"/>
      <c r="MNU28" s="82"/>
      <c r="MNV28" s="82"/>
      <c r="MNW28" s="82"/>
      <c r="MNX28" s="82"/>
      <c r="MNY28" s="82"/>
      <c r="MNZ28" s="82"/>
      <c r="MOA28" s="82"/>
      <c r="MOB28" s="82"/>
      <c r="MOC28" s="82"/>
      <c r="MOD28" s="82"/>
      <c r="MOE28" s="82"/>
      <c r="MOF28" s="82"/>
      <c r="MOG28" s="82"/>
      <c r="MOH28" s="82"/>
      <c r="MOI28" s="82"/>
      <c r="MOJ28" s="82"/>
      <c r="MOK28" s="82"/>
      <c r="MOL28" s="82"/>
      <c r="MOM28" s="82"/>
      <c r="MON28" s="82"/>
      <c r="MOO28" s="82"/>
      <c r="MOP28" s="82"/>
      <c r="MOQ28" s="82"/>
      <c r="MOR28" s="82"/>
      <c r="MOS28" s="82"/>
      <c r="MOT28" s="82"/>
      <c r="MOU28" s="82"/>
      <c r="MOV28" s="82"/>
      <c r="MOW28" s="82"/>
      <c r="MOX28" s="82"/>
      <c r="MOY28" s="82"/>
      <c r="MOZ28" s="82"/>
      <c r="MPA28" s="82"/>
      <c r="MPB28" s="82"/>
      <c r="MPC28" s="82"/>
      <c r="MPD28" s="82"/>
      <c r="MPE28" s="82"/>
      <c r="MPF28" s="82"/>
      <c r="MPG28" s="82"/>
      <c r="MPH28" s="82"/>
      <c r="MPI28" s="82"/>
      <c r="MPJ28" s="82"/>
      <c r="MPK28" s="82"/>
      <c r="MPL28" s="82"/>
      <c r="MPM28" s="82"/>
      <c r="MPN28" s="82"/>
      <c r="MPO28" s="82"/>
      <c r="MPP28" s="82"/>
      <c r="MPQ28" s="82"/>
      <c r="MPR28" s="82"/>
      <c r="MPS28" s="82"/>
      <c r="MPT28" s="82"/>
      <c r="MPU28" s="82"/>
      <c r="MPV28" s="82"/>
      <c r="MPW28" s="82"/>
      <c r="MPX28" s="82"/>
      <c r="MPY28" s="82"/>
      <c r="MPZ28" s="82"/>
      <c r="MQA28" s="82"/>
      <c r="MQB28" s="82"/>
      <c r="MQC28" s="82"/>
      <c r="MQD28" s="82"/>
      <c r="MQE28" s="82"/>
      <c r="MQF28" s="82"/>
      <c r="MQG28" s="82"/>
      <c r="MQH28" s="82"/>
      <c r="MQI28" s="82"/>
      <c r="MQJ28" s="82"/>
      <c r="MQK28" s="82"/>
      <c r="MQL28" s="82"/>
      <c r="MQM28" s="82"/>
      <c r="MQN28" s="82"/>
      <c r="MQO28" s="82"/>
      <c r="MQP28" s="82"/>
      <c r="MQQ28" s="82"/>
      <c r="MQR28" s="82"/>
      <c r="MQS28" s="82"/>
      <c r="MQT28" s="82"/>
      <c r="MQU28" s="82"/>
      <c r="MQV28" s="82"/>
      <c r="MQW28" s="82"/>
      <c r="MQX28" s="82"/>
      <c r="MQY28" s="82"/>
      <c r="MQZ28" s="82"/>
      <c r="MRA28" s="82"/>
      <c r="MRB28" s="82"/>
      <c r="MRC28" s="82"/>
      <c r="MRD28" s="82"/>
      <c r="MRE28" s="82"/>
      <c r="MRF28" s="82"/>
      <c r="MRG28" s="82"/>
      <c r="MRH28" s="82"/>
      <c r="MRI28" s="82"/>
      <c r="MRJ28" s="82"/>
      <c r="MRK28" s="82"/>
      <c r="MRL28" s="82"/>
      <c r="MRM28" s="82"/>
      <c r="MRN28" s="82"/>
      <c r="MRO28" s="82"/>
      <c r="MRP28" s="82"/>
      <c r="MRQ28" s="82"/>
      <c r="MRR28" s="82"/>
      <c r="MRS28" s="82"/>
      <c r="MRT28" s="82"/>
      <c r="MRU28" s="82"/>
      <c r="MRV28" s="82"/>
      <c r="MRW28" s="82"/>
      <c r="MRX28" s="82"/>
      <c r="MRY28" s="82"/>
      <c r="MRZ28" s="82"/>
      <c r="MSA28" s="82"/>
      <c r="MSB28" s="82"/>
      <c r="MSC28" s="82"/>
      <c r="MSD28" s="82"/>
      <c r="MSE28" s="82"/>
      <c r="MSF28" s="82"/>
      <c r="MSG28" s="82"/>
      <c r="MSH28" s="82"/>
      <c r="MSI28" s="82"/>
      <c r="MSJ28" s="82"/>
      <c r="MSK28" s="82"/>
      <c r="MSL28" s="82"/>
      <c r="MSM28" s="82"/>
      <c r="MSN28" s="82"/>
      <c r="MSO28" s="82"/>
      <c r="MSP28" s="82"/>
      <c r="MSQ28" s="82"/>
      <c r="MSR28" s="82"/>
      <c r="MSS28" s="82"/>
      <c r="MST28" s="82"/>
      <c r="MSU28" s="82"/>
      <c r="MSV28" s="82"/>
      <c r="MSW28" s="82"/>
      <c r="MSX28" s="82"/>
      <c r="MSY28" s="82"/>
      <c r="MSZ28" s="82"/>
      <c r="MTA28" s="82"/>
      <c r="MTB28" s="82"/>
      <c r="MTC28" s="82"/>
      <c r="MTD28" s="82"/>
      <c r="MTE28" s="82"/>
      <c r="MTF28" s="82"/>
      <c r="MTG28" s="82"/>
      <c r="MTH28" s="82"/>
      <c r="MTI28" s="82"/>
      <c r="MTJ28" s="82"/>
      <c r="MTK28" s="82"/>
      <c r="MTL28" s="82"/>
      <c r="MTM28" s="82"/>
      <c r="MTN28" s="82"/>
      <c r="MTO28" s="82"/>
      <c r="MTP28" s="82"/>
      <c r="MTQ28" s="82"/>
      <c r="MTR28" s="82"/>
      <c r="MTS28" s="82"/>
      <c r="MTT28" s="82"/>
      <c r="MTU28" s="82"/>
      <c r="MTV28" s="82"/>
      <c r="MTW28" s="82"/>
      <c r="MTX28" s="82"/>
      <c r="MTY28" s="82"/>
      <c r="MTZ28" s="82"/>
      <c r="MUA28" s="82"/>
      <c r="MUB28" s="82"/>
      <c r="MUC28" s="82"/>
      <c r="MUD28" s="82"/>
      <c r="MUE28" s="82"/>
      <c r="MUF28" s="82"/>
      <c r="MUG28" s="82"/>
      <c r="MUH28" s="82"/>
      <c r="MUI28" s="82"/>
      <c r="MUJ28" s="82"/>
      <c r="MUK28" s="82"/>
      <c r="MUL28" s="82"/>
      <c r="MUM28" s="82"/>
      <c r="MUN28" s="82"/>
      <c r="MUO28" s="82"/>
      <c r="MUP28" s="82"/>
      <c r="MUQ28" s="82"/>
      <c r="MUR28" s="82"/>
      <c r="MUS28" s="82"/>
      <c r="MUT28" s="82"/>
      <c r="MUU28" s="82"/>
      <c r="MUV28" s="82"/>
      <c r="MUW28" s="82"/>
      <c r="MUX28" s="82"/>
      <c r="MUY28" s="82"/>
      <c r="MUZ28" s="82"/>
      <c r="MVA28" s="82"/>
      <c r="MVB28" s="82"/>
      <c r="MVC28" s="82"/>
      <c r="MVD28" s="82"/>
      <c r="MVE28" s="82"/>
      <c r="MVF28" s="82"/>
      <c r="MVG28" s="82"/>
      <c r="MVH28" s="82"/>
      <c r="MVI28" s="82"/>
      <c r="MVJ28" s="82"/>
      <c r="MVK28" s="82"/>
      <c r="MVL28" s="82"/>
      <c r="MVM28" s="82"/>
      <c r="MVN28" s="82"/>
      <c r="MVO28" s="82"/>
      <c r="MVP28" s="82"/>
      <c r="MVQ28" s="82"/>
      <c r="MVR28" s="82"/>
      <c r="MVS28" s="82"/>
      <c r="MVT28" s="82"/>
      <c r="MVU28" s="82"/>
      <c r="MVV28" s="82"/>
      <c r="MVW28" s="82"/>
      <c r="MVX28" s="82"/>
      <c r="MVY28" s="82"/>
      <c r="MVZ28" s="82"/>
      <c r="MWA28" s="82"/>
      <c r="MWB28" s="82"/>
      <c r="MWC28" s="82"/>
      <c r="MWD28" s="82"/>
      <c r="MWE28" s="82"/>
      <c r="MWF28" s="82"/>
      <c r="MWG28" s="82"/>
      <c r="MWH28" s="82"/>
      <c r="MWI28" s="82"/>
      <c r="MWJ28" s="82"/>
      <c r="MWK28" s="82"/>
      <c r="MWL28" s="82"/>
      <c r="MWM28" s="82"/>
      <c r="MWN28" s="82"/>
      <c r="MWO28" s="82"/>
      <c r="MWP28" s="82"/>
      <c r="MWQ28" s="82"/>
      <c r="MWR28" s="82"/>
      <c r="MWS28" s="82"/>
      <c r="MWT28" s="82"/>
      <c r="MWU28" s="82"/>
      <c r="MWV28" s="82"/>
      <c r="MWW28" s="82"/>
      <c r="MWX28" s="82"/>
      <c r="MWY28" s="82"/>
      <c r="MWZ28" s="82"/>
      <c r="MXA28" s="82"/>
      <c r="MXB28" s="82"/>
      <c r="MXC28" s="82"/>
      <c r="MXD28" s="82"/>
      <c r="MXE28" s="82"/>
      <c r="MXF28" s="82"/>
      <c r="MXG28" s="82"/>
      <c r="MXH28" s="82"/>
      <c r="MXI28" s="82"/>
      <c r="MXJ28" s="82"/>
      <c r="MXK28" s="82"/>
      <c r="MXL28" s="82"/>
      <c r="MXM28" s="82"/>
      <c r="MXN28" s="82"/>
      <c r="MXO28" s="82"/>
      <c r="MXP28" s="82"/>
      <c r="MXQ28" s="82"/>
      <c r="MXR28" s="82"/>
      <c r="MXS28" s="82"/>
      <c r="MXT28" s="82"/>
      <c r="MXU28" s="82"/>
      <c r="MXV28" s="82"/>
      <c r="MXW28" s="82"/>
      <c r="MXX28" s="82"/>
      <c r="MXY28" s="82"/>
      <c r="MXZ28" s="82"/>
      <c r="MYA28" s="82"/>
      <c r="MYB28" s="82"/>
      <c r="MYC28" s="82"/>
      <c r="MYD28" s="82"/>
      <c r="MYE28" s="82"/>
      <c r="MYF28" s="82"/>
      <c r="MYG28" s="82"/>
      <c r="MYH28" s="82"/>
      <c r="MYI28" s="82"/>
      <c r="MYJ28" s="82"/>
      <c r="MYK28" s="82"/>
      <c r="MYL28" s="82"/>
      <c r="MYM28" s="82"/>
      <c r="MYN28" s="82"/>
      <c r="MYO28" s="82"/>
      <c r="MYP28" s="82"/>
      <c r="MYQ28" s="82"/>
      <c r="MYR28" s="82"/>
      <c r="MYS28" s="82"/>
      <c r="MYT28" s="82"/>
      <c r="MYU28" s="82"/>
      <c r="MYV28" s="82"/>
      <c r="MYW28" s="82"/>
      <c r="MYX28" s="82"/>
      <c r="MYY28" s="82"/>
      <c r="MYZ28" s="82"/>
      <c r="MZA28" s="82"/>
      <c r="MZB28" s="82"/>
      <c r="MZC28" s="82"/>
      <c r="MZD28" s="82"/>
      <c r="MZE28" s="82"/>
      <c r="MZF28" s="82"/>
      <c r="MZG28" s="82"/>
      <c r="MZH28" s="82"/>
      <c r="MZI28" s="82"/>
      <c r="MZJ28" s="82"/>
      <c r="MZK28" s="82"/>
      <c r="MZL28" s="82"/>
      <c r="MZM28" s="82"/>
      <c r="MZN28" s="82"/>
      <c r="MZO28" s="82"/>
      <c r="MZP28" s="82"/>
      <c r="MZQ28" s="82"/>
      <c r="MZR28" s="82"/>
      <c r="MZS28" s="82"/>
      <c r="MZT28" s="82"/>
      <c r="MZU28" s="82"/>
      <c r="MZV28" s="82"/>
      <c r="MZW28" s="82"/>
      <c r="MZX28" s="82"/>
      <c r="MZY28" s="82"/>
      <c r="MZZ28" s="82"/>
      <c r="NAA28" s="82"/>
      <c r="NAB28" s="82"/>
      <c r="NAC28" s="82"/>
      <c r="NAD28" s="82"/>
      <c r="NAE28" s="82"/>
      <c r="NAF28" s="82"/>
      <c r="NAG28" s="82"/>
      <c r="NAH28" s="82"/>
      <c r="NAI28" s="82"/>
      <c r="NAJ28" s="82"/>
      <c r="NAK28" s="82"/>
      <c r="NAL28" s="82"/>
      <c r="NAM28" s="82"/>
      <c r="NAN28" s="82"/>
      <c r="NAO28" s="82"/>
      <c r="NAP28" s="82"/>
      <c r="NAQ28" s="82"/>
      <c r="NAR28" s="82"/>
      <c r="NAS28" s="82"/>
      <c r="NAT28" s="82"/>
      <c r="NAU28" s="82"/>
      <c r="NAV28" s="82"/>
      <c r="NAW28" s="82"/>
      <c r="NAX28" s="82"/>
      <c r="NAY28" s="82"/>
      <c r="NAZ28" s="82"/>
      <c r="NBA28" s="82"/>
      <c r="NBB28" s="82"/>
      <c r="NBC28" s="82"/>
      <c r="NBD28" s="82"/>
      <c r="NBE28" s="82"/>
      <c r="NBF28" s="82"/>
      <c r="NBG28" s="82"/>
      <c r="NBH28" s="82"/>
      <c r="NBI28" s="82"/>
      <c r="NBJ28" s="82"/>
      <c r="NBK28" s="82"/>
      <c r="NBL28" s="82"/>
      <c r="NBM28" s="82"/>
      <c r="NBN28" s="82"/>
      <c r="NBO28" s="82"/>
      <c r="NBP28" s="82"/>
      <c r="NBQ28" s="82"/>
      <c r="NBR28" s="82"/>
      <c r="NBS28" s="82"/>
      <c r="NBT28" s="82"/>
      <c r="NBU28" s="82"/>
      <c r="NBV28" s="82"/>
      <c r="NBW28" s="82"/>
      <c r="NBX28" s="82"/>
      <c r="NBY28" s="82"/>
      <c r="NBZ28" s="82"/>
      <c r="NCA28" s="82"/>
      <c r="NCB28" s="82"/>
      <c r="NCC28" s="82"/>
      <c r="NCD28" s="82"/>
      <c r="NCE28" s="82"/>
      <c r="NCF28" s="82"/>
      <c r="NCG28" s="82"/>
      <c r="NCH28" s="82"/>
      <c r="NCI28" s="82"/>
      <c r="NCJ28" s="82"/>
      <c r="NCK28" s="82"/>
      <c r="NCL28" s="82"/>
      <c r="NCM28" s="82"/>
      <c r="NCN28" s="82"/>
      <c r="NCO28" s="82"/>
      <c r="NCP28" s="82"/>
      <c r="NCQ28" s="82"/>
      <c r="NCR28" s="82"/>
      <c r="NCS28" s="82"/>
      <c r="NCT28" s="82"/>
      <c r="NCU28" s="82"/>
      <c r="NCV28" s="82"/>
      <c r="NCW28" s="82"/>
      <c r="NCX28" s="82"/>
      <c r="NCY28" s="82"/>
      <c r="NCZ28" s="82"/>
      <c r="NDA28" s="82"/>
      <c r="NDB28" s="82"/>
      <c r="NDC28" s="82"/>
      <c r="NDD28" s="82"/>
      <c r="NDE28" s="82"/>
      <c r="NDF28" s="82"/>
      <c r="NDG28" s="82"/>
      <c r="NDH28" s="82"/>
      <c r="NDI28" s="82"/>
      <c r="NDJ28" s="82"/>
      <c r="NDK28" s="82"/>
      <c r="NDL28" s="82"/>
      <c r="NDM28" s="82"/>
      <c r="NDN28" s="82"/>
      <c r="NDO28" s="82"/>
      <c r="NDP28" s="82"/>
      <c r="NDQ28" s="82"/>
      <c r="NDR28" s="82"/>
      <c r="NDS28" s="82"/>
      <c r="NDT28" s="82"/>
      <c r="NDU28" s="82"/>
      <c r="NDV28" s="82"/>
      <c r="NDW28" s="82"/>
      <c r="NDX28" s="82"/>
      <c r="NDY28" s="82"/>
      <c r="NDZ28" s="82"/>
      <c r="NEA28" s="82"/>
      <c r="NEB28" s="82"/>
      <c r="NEC28" s="82"/>
      <c r="NED28" s="82"/>
      <c r="NEE28" s="82"/>
      <c r="NEF28" s="82"/>
      <c r="NEG28" s="82"/>
      <c r="NEH28" s="82"/>
      <c r="NEI28" s="82"/>
      <c r="NEJ28" s="82"/>
      <c r="NEK28" s="82"/>
      <c r="NEL28" s="82"/>
      <c r="NEM28" s="82"/>
      <c r="NEN28" s="82"/>
      <c r="NEO28" s="82"/>
      <c r="NEP28" s="82"/>
      <c r="NEQ28" s="82"/>
      <c r="NER28" s="82"/>
      <c r="NES28" s="82"/>
      <c r="NET28" s="82"/>
      <c r="NEU28" s="82"/>
      <c r="NEV28" s="82"/>
      <c r="NEW28" s="82"/>
      <c r="NEX28" s="82"/>
      <c r="NEY28" s="82"/>
      <c r="NEZ28" s="82"/>
      <c r="NFA28" s="82"/>
      <c r="NFB28" s="82"/>
      <c r="NFC28" s="82"/>
      <c r="NFD28" s="82"/>
      <c r="NFE28" s="82"/>
      <c r="NFF28" s="82"/>
      <c r="NFG28" s="82"/>
      <c r="NFH28" s="82"/>
      <c r="NFI28" s="82"/>
      <c r="NFJ28" s="82"/>
      <c r="NFK28" s="82"/>
      <c r="NFL28" s="82"/>
      <c r="NFM28" s="82"/>
      <c r="NFN28" s="82"/>
      <c r="NFO28" s="82"/>
      <c r="NFP28" s="82"/>
      <c r="NFQ28" s="82"/>
      <c r="NFR28" s="82"/>
      <c r="NFS28" s="82"/>
      <c r="NFT28" s="82"/>
      <c r="NFU28" s="82"/>
      <c r="NFV28" s="82"/>
      <c r="NFW28" s="82"/>
      <c r="NFX28" s="82"/>
      <c r="NFY28" s="82"/>
      <c r="NFZ28" s="82"/>
      <c r="NGA28" s="82"/>
      <c r="NGB28" s="82"/>
      <c r="NGC28" s="82"/>
      <c r="NGD28" s="82"/>
      <c r="NGE28" s="82"/>
      <c r="NGF28" s="82"/>
      <c r="NGG28" s="82"/>
      <c r="NGH28" s="82"/>
      <c r="NGI28" s="82"/>
      <c r="NGJ28" s="82"/>
      <c r="NGK28" s="82"/>
      <c r="NGL28" s="82"/>
      <c r="NGM28" s="82"/>
      <c r="NGN28" s="82"/>
      <c r="NGO28" s="82"/>
      <c r="NGP28" s="82"/>
      <c r="NGQ28" s="82"/>
      <c r="NGR28" s="82"/>
      <c r="NGS28" s="82"/>
      <c r="NGT28" s="82"/>
      <c r="NGU28" s="82"/>
      <c r="NGV28" s="82"/>
      <c r="NGW28" s="82"/>
      <c r="NGX28" s="82"/>
      <c r="NGY28" s="82"/>
      <c r="NGZ28" s="82"/>
      <c r="NHA28" s="82"/>
      <c r="NHB28" s="82"/>
      <c r="NHC28" s="82"/>
      <c r="NHD28" s="82"/>
      <c r="NHE28" s="82"/>
      <c r="NHF28" s="82"/>
      <c r="NHG28" s="82"/>
      <c r="NHH28" s="82"/>
      <c r="NHI28" s="82"/>
      <c r="NHJ28" s="82"/>
      <c r="NHK28" s="82"/>
      <c r="NHL28" s="82"/>
      <c r="NHM28" s="82"/>
      <c r="NHN28" s="82"/>
      <c r="NHO28" s="82"/>
      <c r="NHP28" s="82"/>
      <c r="NHQ28" s="82"/>
      <c r="NHR28" s="82"/>
      <c r="NHS28" s="82"/>
      <c r="NHT28" s="82"/>
      <c r="NHU28" s="82"/>
      <c r="NHV28" s="82"/>
      <c r="NHW28" s="82"/>
      <c r="NHX28" s="82"/>
      <c r="NHY28" s="82"/>
      <c r="NHZ28" s="82"/>
      <c r="NIA28" s="82"/>
      <c r="NIB28" s="82"/>
      <c r="NIC28" s="82"/>
      <c r="NID28" s="82"/>
      <c r="NIE28" s="82"/>
      <c r="NIF28" s="82"/>
      <c r="NIG28" s="82"/>
      <c r="NIH28" s="82"/>
      <c r="NII28" s="82"/>
      <c r="NIJ28" s="82"/>
      <c r="NIK28" s="82"/>
      <c r="NIL28" s="82"/>
      <c r="NIM28" s="82"/>
      <c r="NIN28" s="82"/>
      <c r="NIO28" s="82"/>
      <c r="NIP28" s="82"/>
      <c r="NIQ28" s="82"/>
      <c r="NIR28" s="82"/>
      <c r="NIS28" s="82"/>
      <c r="NIT28" s="82"/>
      <c r="NIU28" s="82"/>
      <c r="NIV28" s="82"/>
      <c r="NIW28" s="82"/>
      <c r="NIX28" s="82"/>
      <c r="NIY28" s="82"/>
      <c r="NIZ28" s="82"/>
      <c r="NJA28" s="82"/>
      <c r="NJB28" s="82"/>
      <c r="NJC28" s="82"/>
      <c r="NJD28" s="82"/>
      <c r="NJE28" s="82"/>
      <c r="NJF28" s="82"/>
      <c r="NJG28" s="82"/>
      <c r="NJH28" s="82"/>
      <c r="NJI28" s="82"/>
      <c r="NJJ28" s="82"/>
      <c r="NJK28" s="82"/>
      <c r="NJL28" s="82"/>
      <c r="NJM28" s="82"/>
      <c r="NJN28" s="82"/>
      <c r="NJO28" s="82"/>
      <c r="NJP28" s="82"/>
      <c r="NJQ28" s="82"/>
      <c r="NJR28" s="82"/>
      <c r="NJS28" s="82"/>
      <c r="NJT28" s="82"/>
      <c r="NJU28" s="82"/>
      <c r="NJV28" s="82"/>
      <c r="NJW28" s="82"/>
      <c r="NJX28" s="82"/>
      <c r="NJY28" s="82"/>
      <c r="NJZ28" s="82"/>
      <c r="NKA28" s="82"/>
      <c r="NKB28" s="82"/>
      <c r="NKC28" s="82"/>
      <c r="NKD28" s="82"/>
      <c r="NKE28" s="82"/>
      <c r="NKF28" s="82"/>
      <c r="NKG28" s="82"/>
      <c r="NKH28" s="82"/>
      <c r="NKI28" s="82"/>
      <c r="NKJ28" s="82"/>
      <c r="NKK28" s="82"/>
      <c r="NKL28" s="82"/>
      <c r="NKM28" s="82"/>
      <c r="NKN28" s="82"/>
      <c r="NKO28" s="82"/>
      <c r="NKP28" s="82"/>
      <c r="NKQ28" s="82"/>
      <c r="NKR28" s="82"/>
      <c r="NKS28" s="82"/>
      <c r="NKT28" s="82"/>
      <c r="NKU28" s="82"/>
      <c r="NKV28" s="82"/>
      <c r="NKW28" s="82"/>
      <c r="NKX28" s="82"/>
      <c r="NKY28" s="82"/>
      <c r="NKZ28" s="82"/>
      <c r="NLA28" s="82"/>
      <c r="NLB28" s="82"/>
      <c r="NLC28" s="82"/>
      <c r="NLD28" s="82"/>
      <c r="NLE28" s="82"/>
      <c r="NLF28" s="82"/>
      <c r="NLG28" s="82"/>
      <c r="NLH28" s="82"/>
      <c r="NLI28" s="82"/>
      <c r="NLJ28" s="82"/>
      <c r="NLK28" s="82"/>
      <c r="NLL28" s="82"/>
      <c r="NLM28" s="82"/>
      <c r="NLN28" s="82"/>
      <c r="NLO28" s="82"/>
      <c r="NLP28" s="82"/>
      <c r="NLQ28" s="82"/>
      <c r="NLR28" s="82"/>
      <c r="NLS28" s="82"/>
      <c r="NLT28" s="82"/>
      <c r="NLU28" s="82"/>
      <c r="NLV28" s="82"/>
      <c r="NLW28" s="82"/>
      <c r="NLX28" s="82"/>
      <c r="NLY28" s="82"/>
      <c r="NLZ28" s="82"/>
      <c r="NMA28" s="82"/>
      <c r="NMB28" s="82"/>
      <c r="NMC28" s="82"/>
      <c r="NMD28" s="82"/>
      <c r="NME28" s="82"/>
      <c r="NMF28" s="82"/>
      <c r="NMG28" s="82"/>
      <c r="NMH28" s="82"/>
      <c r="NMI28" s="82"/>
      <c r="NMJ28" s="82"/>
      <c r="NMK28" s="82"/>
      <c r="NML28" s="82"/>
      <c r="NMM28" s="82"/>
      <c r="NMN28" s="82"/>
      <c r="NMO28" s="82"/>
      <c r="NMP28" s="82"/>
      <c r="NMQ28" s="82"/>
      <c r="NMR28" s="82"/>
      <c r="NMS28" s="82"/>
      <c r="NMT28" s="82"/>
      <c r="NMU28" s="82"/>
      <c r="NMV28" s="82"/>
      <c r="NMW28" s="82"/>
      <c r="NMX28" s="82"/>
      <c r="NMY28" s="82"/>
      <c r="NMZ28" s="82"/>
      <c r="NNA28" s="82"/>
      <c r="NNB28" s="82"/>
      <c r="NNC28" s="82"/>
      <c r="NND28" s="82"/>
      <c r="NNE28" s="82"/>
      <c r="NNF28" s="82"/>
      <c r="NNG28" s="82"/>
      <c r="NNH28" s="82"/>
      <c r="NNI28" s="82"/>
      <c r="NNJ28" s="82"/>
      <c r="NNK28" s="82"/>
      <c r="NNL28" s="82"/>
      <c r="NNM28" s="82"/>
      <c r="NNN28" s="82"/>
      <c r="NNO28" s="82"/>
      <c r="NNP28" s="82"/>
      <c r="NNQ28" s="82"/>
      <c r="NNR28" s="82"/>
      <c r="NNS28" s="82"/>
      <c r="NNT28" s="82"/>
      <c r="NNU28" s="82"/>
      <c r="NNV28" s="82"/>
      <c r="NNW28" s="82"/>
      <c r="NNX28" s="82"/>
      <c r="NNY28" s="82"/>
      <c r="NNZ28" s="82"/>
      <c r="NOA28" s="82"/>
      <c r="NOB28" s="82"/>
      <c r="NOC28" s="82"/>
      <c r="NOD28" s="82"/>
      <c r="NOE28" s="82"/>
      <c r="NOF28" s="82"/>
      <c r="NOG28" s="82"/>
      <c r="NOH28" s="82"/>
      <c r="NOI28" s="82"/>
      <c r="NOJ28" s="82"/>
      <c r="NOK28" s="82"/>
      <c r="NOL28" s="82"/>
      <c r="NOM28" s="82"/>
      <c r="NON28" s="82"/>
      <c r="NOO28" s="82"/>
      <c r="NOP28" s="82"/>
      <c r="NOQ28" s="82"/>
      <c r="NOR28" s="82"/>
      <c r="NOS28" s="82"/>
      <c r="NOT28" s="82"/>
      <c r="NOU28" s="82"/>
      <c r="NOV28" s="82"/>
      <c r="NOW28" s="82"/>
      <c r="NOX28" s="82"/>
      <c r="NOY28" s="82"/>
      <c r="NOZ28" s="82"/>
      <c r="NPA28" s="82"/>
      <c r="NPB28" s="82"/>
      <c r="NPC28" s="82"/>
      <c r="NPD28" s="82"/>
      <c r="NPE28" s="82"/>
      <c r="NPF28" s="82"/>
      <c r="NPG28" s="82"/>
      <c r="NPH28" s="82"/>
      <c r="NPI28" s="82"/>
      <c r="NPJ28" s="82"/>
      <c r="NPK28" s="82"/>
      <c r="NPL28" s="82"/>
      <c r="NPM28" s="82"/>
      <c r="NPN28" s="82"/>
      <c r="NPO28" s="82"/>
      <c r="NPP28" s="82"/>
      <c r="NPQ28" s="82"/>
      <c r="NPR28" s="82"/>
      <c r="NPS28" s="82"/>
      <c r="NPT28" s="82"/>
      <c r="NPU28" s="82"/>
      <c r="NPV28" s="82"/>
      <c r="NPW28" s="82"/>
      <c r="NPX28" s="82"/>
      <c r="NPY28" s="82"/>
      <c r="NPZ28" s="82"/>
      <c r="NQA28" s="82"/>
      <c r="NQB28" s="82"/>
      <c r="NQC28" s="82"/>
      <c r="NQD28" s="82"/>
      <c r="NQE28" s="82"/>
      <c r="NQF28" s="82"/>
      <c r="NQG28" s="82"/>
      <c r="NQH28" s="82"/>
      <c r="NQI28" s="82"/>
      <c r="NQJ28" s="82"/>
      <c r="NQK28" s="82"/>
      <c r="NQL28" s="82"/>
      <c r="NQM28" s="82"/>
      <c r="NQN28" s="82"/>
      <c r="NQO28" s="82"/>
      <c r="NQP28" s="82"/>
      <c r="NQQ28" s="82"/>
      <c r="NQR28" s="82"/>
      <c r="NQS28" s="82"/>
      <c r="NQT28" s="82"/>
      <c r="NQU28" s="82"/>
      <c r="NQV28" s="82"/>
      <c r="NQW28" s="82"/>
      <c r="NQX28" s="82"/>
      <c r="NQY28" s="82"/>
      <c r="NQZ28" s="82"/>
      <c r="NRA28" s="82"/>
      <c r="NRB28" s="82"/>
      <c r="NRC28" s="82"/>
      <c r="NRD28" s="82"/>
      <c r="NRE28" s="82"/>
      <c r="NRF28" s="82"/>
      <c r="NRG28" s="82"/>
      <c r="NRH28" s="82"/>
      <c r="NRI28" s="82"/>
      <c r="NRJ28" s="82"/>
      <c r="NRK28" s="82"/>
      <c r="NRL28" s="82"/>
      <c r="NRM28" s="82"/>
      <c r="NRN28" s="82"/>
      <c r="NRO28" s="82"/>
      <c r="NRP28" s="82"/>
      <c r="NRQ28" s="82"/>
      <c r="NRR28" s="82"/>
      <c r="NRS28" s="82"/>
      <c r="NRT28" s="82"/>
      <c r="NRU28" s="82"/>
      <c r="NRV28" s="82"/>
      <c r="NRW28" s="82"/>
      <c r="NRX28" s="82"/>
      <c r="NRY28" s="82"/>
      <c r="NRZ28" s="82"/>
      <c r="NSA28" s="82"/>
      <c r="NSB28" s="82"/>
      <c r="NSC28" s="82"/>
      <c r="NSD28" s="82"/>
      <c r="NSE28" s="82"/>
      <c r="NSF28" s="82"/>
      <c r="NSG28" s="82"/>
      <c r="NSH28" s="82"/>
      <c r="NSI28" s="82"/>
      <c r="NSJ28" s="82"/>
      <c r="NSK28" s="82"/>
      <c r="NSL28" s="82"/>
      <c r="NSM28" s="82"/>
      <c r="NSN28" s="82"/>
      <c r="NSO28" s="82"/>
      <c r="NSP28" s="82"/>
      <c r="NSQ28" s="82"/>
      <c r="NSR28" s="82"/>
      <c r="NSS28" s="82"/>
      <c r="NST28" s="82"/>
      <c r="NSU28" s="82"/>
      <c r="NSV28" s="82"/>
      <c r="NSW28" s="82"/>
      <c r="NSX28" s="82"/>
      <c r="NSY28" s="82"/>
      <c r="NSZ28" s="82"/>
      <c r="NTA28" s="82"/>
      <c r="NTB28" s="82"/>
      <c r="NTC28" s="82"/>
      <c r="NTD28" s="82"/>
      <c r="NTE28" s="82"/>
      <c r="NTF28" s="82"/>
      <c r="NTG28" s="82"/>
      <c r="NTH28" s="82"/>
      <c r="NTI28" s="82"/>
      <c r="NTJ28" s="82"/>
      <c r="NTK28" s="82"/>
      <c r="NTL28" s="82"/>
      <c r="NTM28" s="82"/>
      <c r="NTN28" s="82"/>
      <c r="NTO28" s="82"/>
      <c r="NTP28" s="82"/>
      <c r="NTQ28" s="82"/>
      <c r="NTR28" s="82"/>
      <c r="NTS28" s="82"/>
      <c r="NTT28" s="82"/>
      <c r="NTU28" s="82"/>
      <c r="NTV28" s="82"/>
      <c r="NTW28" s="82"/>
      <c r="NTX28" s="82"/>
      <c r="NTY28" s="82"/>
      <c r="NTZ28" s="82"/>
      <c r="NUA28" s="82"/>
      <c r="NUB28" s="82"/>
      <c r="NUC28" s="82"/>
      <c r="NUD28" s="82"/>
      <c r="NUE28" s="82"/>
      <c r="NUF28" s="82"/>
      <c r="NUG28" s="82"/>
      <c r="NUH28" s="82"/>
      <c r="NUI28" s="82"/>
      <c r="NUJ28" s="82"/>
      <c r="NUK28" s="82"/>
      <c r="NUL28" s="82"/>
      <c r="NUM28" s="82"/>
      <c r="NUN28" s="82"/>
      <c r="NUO28" s="82"/>
      <c r="NUP28" s="82"/>
      <c r="NUQ28" s="82"/>
      <c r="NUR28" s="82"/>
      <c r="NUS28" s="82"/>
      <c r="NUT28" s="82"/>
      <c r="NUU28" s="82"/>
      <c r="NUV28" s="82"/>
      <c r="NUW28" s="82"/>
      <c r="NUX28" s="82"/>
      <c r="NUY28" s="82"/>
      <c r="NUZ28" s="82"/>
      <c r="NVA28" s="82"/>
      <c r="NVB28" s="82"/>
      <c r="NVC28" s="82"/>
      <c r="NVD28" s="82"/>
      <c r="NVE28" s="82"/>
      <c r="NVF28" s="82"/>
      <c r="NVG28" s="82"/>
      <c r="NVH28" s="82"/>
      <c r="NVI28" s="82"/>
      <c r="NVJ28" s="82"/>
      <c r="NVK28" s="82"/>
      <c r="NVL28" s="82"/>
      <c r="NVM28" s="82"/>
      <c r="NVN28" s="82"/>
      <c r="NVO28" s="82"/>
      <c r="NVP28" s="82"/>
      <c r="NVQ28" s="82"/>
      <c r="NVR28" s="82"/>
      <c r="NVS28" s="82"/>
      <c r="NVT28" s="82"/>
      <c r="NVU28" s="82"/>
      <c r="NVV28" s="82"/>
      <c r="NVW28" s="82"/>
      <c r="NVX28" s="82"/>
      <c r="NVY28" s="82"/>
      <c r="NVZ28" s="82"/>
      <c r="NWA28" s="82"/>
      <c r="NWB28" s="82"/>
      <c r="NWC28" s="82"/>
      <c r="NWD28" s="82"/>
      <c r="NWE28" s="82"/>
      <c r="NWF28" s="82"/>
      <c r="NWG28" s="82"/>
      <c r="NWH28" s="82"/>
      <c r="NWI28" s="82"/>
      <c r="NWJ28" s="82"/>
      <c r="NWK28" s="82"/>
      <c r="NWL28" s="82"/>
      <c r="NWM28" s="82"/>
      <c r="NWN28" s="82"/>
      <c r="NWO28" s="82"/>
      <c r="NWP28" s="82"/>
      <c r="NWQ28" s="82"/>
      <c r="NWR28" s="82"/>
      <c r="NWS28" s="82"/>
      <c r="NWT28" s="82"/>
      <c r="NWU28" s="82"/>
      <c r="NWV28" s="82"/>
      <c r="NWW28" s="82"/>
      <c r="NWX28" s="82"/>
      <c r="NWY28" s="82"/>
      <c r="NWZ28" s="82"/>
      <c r="NXA28" s="82"/>
      <c r="NXB28" s="82"/>
      <c r="NXC28" s="82"/>
      <c r="NXD28" s="82"/>
      <c r="NXE28" s="82"/>
      <c r="NXF28" s="82"/>
      <c r="NXG28" s="82"/>
      <c r="NXH28" s="82"/>
      <c r="NXI28" s="82"/>
      <c r="NXJ28" s="82"/>
      <c r="NXK28" s="82"/>
      <c r="NXL28" s="82"/>
      <c r="NXM28" s="82"/>
      <c r="NXN28" s="82"/>
      <c r="NXO28" s="82"/>
      <c r="NXP28" s="82"/>
      <c r="NXQ28" s="82"/>
      <c r="NXR28" s="82"/>
      <c r="NXS28" s="82"/>
      <c r="NXT28" s="82"/>
      <c r="NXU28" s="82"/>
      <c r="NXV28" s="82"/>
      <c r="NXW28" s="82"/>
      <c r="NXX28" s="82"/>
      <c r="NXY28" s="82"/>
      <c r="NXZ28" s="82"/>
      <c r="NYA28" s="82"/>
      <c r="NYB28" s="82"/>
      <c r="NYC28" s="82"/>
      <c r="NYD28" s="82"/>
      <c r="NYE28" s="82"/>
      <c r="NYF28" s="82"/>
      <c r="NYG28" s="82"/>
      <c r="NYH28" s="82"/>
      <c r="NYI28" s="82"/>
      <c r="NYJ28" s="82"/>
      <c r="NYK28" s="82"/>
      <c r="NYL28" s="82"/>
      <c r="NYM28" s="82"/>
      <c r="NYN28" s="82"/>
      <c r="NYO28" s="82"/>
      <c r="NYP28" s="82"/>
      <c r="NYQ28" s="82"/>
      <c r="NYR28" s="82"/>
      <c r="NYS28" s="82"/>
      <c r="NYT28" s="82"/>
      <c r="NYU28" s="82"/>
      <c r="NYV28" s="82"/>
      <c r="NYW28" s="82"/>
      <c r="NYX28" s="82"/>
      <c r="NYY28" s="82"/>
      <c r="NYZ28" s="82"/>
      <c r="NZA28" s="82"/>
      <c r="NZB28" s="82"/>
      <c r="NZC28" s="82"/>
      <c r="NZD28" s="82"/>
      <c r="NZE28" s="82"/>
      <c r="NZF28" s="82"/>
      <c r="NZG28" s="82"/>
      <c r="NZH28" s="82"/>
      <c r="NZI28" s="82"/>
      <c r="NZJ28" s="82"/>
      <c r="NZK28" s="82"/>
      <c r="NZL28" s="82"/>
      <c r="NZM28" s="82"/>
      <c r="NZN28" s="82"/>
      <c r="NZO28" s="82"/>
      <c r="NZP28" s="82"/>
      <c r="NZQ28" s="82"/>
      <c r="NZR28" s="82"/>
      <c r="NZS28" s="82"/>
      <c r="NZT28" s="82"/>
      <c r="NZU28" s="82"/>
      <c r="NZV28" s="82"/>
      <c r="NZW28" s="82"/>
      <c r="NZX28" s="82"/>
      <c r="NZY28" s="82"/>
      <c r="NZZ28" s="82"/>
      <c r="OAA28" s="82"/>
      <c r="OAB28" s="82"/>
      <c r="OAC28" s="82"/>
      <c r="OAD28" s="82"/>
      <c r="OAE28" s="82"/>
      <c r="OAF28" s="82"/>
      <c r="OAG28" s="82"/>
      <c r="OAH28" s="82"/>
      <c r="OAI28" s="82"/>
      <c r="OAJ28" s="82"/>
      <c r="OAK28" s="82"/>
      <c r="OAL28" s="82"/>
      <c r="OAM28" s="82"/>
      <c r="OAN28" s="82"/>
      <c r="OAO28" s="82"/>
      <c r="OAP28" s="82"/>
      <c r="OAQ28" s="82"/>
      <c r="OAR28" s="82"/>
      <c r="OAS28" s="82"/>
      <c r="OAT28" s="82"/>
      <c r="OAU28" s="82"/>
      <c r="OAV28" s="82"/>
      <c r="OAW28" s="82"/>
      <c r="OAX28" s="82"/>
      <c r="OAY28" s="82"/>
      <c r="OAZ28" s="82"/>
      <c r="OBA28" s="82"/>
      <c r="OBB28" s="82"/>
      <c r="OBC28" s="82"/>
      <c r="OBD28" s="82"/>
      <c r="OBE28" s="82"/>
      <c r="OBF28" s="82"/>
      <c r="OBG28" s="82"/>
      <c r="OBH28" s="82"/>
      <c r="OBI28" s="82"/>
      <c r="OBJ28" s="82"/>
      <c r="OBK28" s="82"/>
      <c r="OBL28" s="82"/>
      <c r="OBM28" s="82"/>
      <c r="OBN28" s="82"/>
      <c r="OBO28" s="82"/>
      <c r="OBP28" s="82"/>
      <c r="OBQ28" s="82"/>
      <c r="OBR28" s="82"/>
      <c r="OBS28" s="82"/>
      <c r="OBT28" s="82"/>
      <c r="OBU28" s="82"/>
      <c r="OBV28" s="82"/>
      <c r="OBW28" s="82"/>
      <c r="OBX28" s="82"/>
      <c r="OBY28" s="82"/>
      <c r="OBZ28" s="82"/>
      <c r="OCA28" s="82"/>
      <c r="OCB28" s="82"/>
      <c r="OCC28" s="82"/>
      <c r="OCD28" s="82"/>
      <c r="OCE28" s="82"/>
      <c r="OCF28" s="82"/>
      <c r="OCG28" s="82"/>
      <c r="OCH28" s="82"/>
      <c r="OCI28" s="82"/>
      <c r="OCJ28" s="82"/>
      <c r="OCK28" s="82"/>
      <c r="OCL28" s="82"/>
      <c r="OCM28" s="82"/>
      <c r="OCN28" s="82"/>
      <c r="OCO28" s="82"/>
      <c r="OCP28" s="82"/>
      <c r="OCQ28" s="82"/>
      <c r="OCR28" s="82"/>
      <c r="OCS28" s="82"/>
      <c r="OCT28" s="82"/>
      <c r="OCU28" s="82"/>
      <c r="OCV28" s="82"/>
      <c r="OCW28" s="82"/>
      <c r="OCX28" s="82"/>
      <c r="OCY28" s="82"/>
      <c r="OCZ28" s="82"/>
      <c r="ODA28" s="82"/>
      <c r="ODB28" s="82"/>
      <c r="ODC28" s="82"/>
      <c r="ODD28" s="82"/>
      <c r="ODE28" s="82"/>
      <c r="ODF28" s="82"/>
      <c r="ODG28" s="82"/>
      <c r="ODH28" s="82"/>
      <c r="ODI28" s="82"/>
      <c r="ODJ28" s="82"/>
      <c r="ODK28" s="82"/>
      <c r="ODL28" s="82"/>
      <c r="ODM28" s="82"/>
      <c r="ODN28" s="82"/>
      <c r="ODO28" s="82"/>
      <c r="ODP28" s="82"/>
      <c r="ODQ28" s="82"/>
      <c r="ODR28" s="82"/>
      <c r="ODS28" s="82"/>
      <c r="ODT28" s="82"/>
      <c r="ODU28" s="82"/>
      <c r="ODV28" s="82"/>
      <c r="ODW28" s="82"/>
      <c r="ODX28" s="82"/>
      <c r="ODY28" s="82"/>
      <c r="ODZ28" s="82"/>
      <c r="OEA28" s="82"/>
      <c r="OEB28" s="82"/>
      <c r="OEC28" s="82"/>
      <c r="OED28" s="82"/>
      <c r="OEE28" s="82"/>
      <c r="OEF28" s="82"/>
      <c r="OEG28" s="82"/>
      <c r="OEH28" s="82"/>
      <c r="OEI28" s="82"/>
      <c r="OEJ28" s="82"/>
      <c r="OEK28" s="82"/>
      <c r="OEL28" s="82"/>
      <c r="OEM28" s="82"/>
      <c r="OEN28" s="82"/>
      <c r="OEO28" s="82"/>
      <c r="OEP28" s="82"/>
      <c r="OEQ28" s="82"/>
      <c r="OER28" s="82"/>
      <c r="OES28" s="82"/>
      <c r="OET28" s="82"/>
      <c r="OEU28" s="82"/>
      <c r="OEV28" s="82"/>
      <c r="OEW28" s="82"/>
      <c r="OEX28" s="82"/>
      <c r="OEY28" s="82"/>
      <c r="OEZ28" s="82"/>
      <c r="OFA28" s="82"/>
      <c r="OFB28" s="82"/>
      <c r="OFC28" s="82"/>
      <c r="OFD28" s="82"/>
      <c r="OFE28" s="82"/>
      <c r="OFF28" s="82"/>
      <c r="OFG28" s="82"/>
      <c r="OFH28" s="82"/>
      <c r="OFI28" s="82"/>
      <c r="OFJ28" s="82"/>
      <c r="OFK28" s="82"/>
      <c r="OFL28" s="82"/>
      <c r="OFM28" s="82"/>
      <c r="OFN28" s="82"/>
      <c r="OFO28" s="82"/>
      <c r="OFP28" s="82"/>
      <c r="OFQ28" s="82"/>
      <c r="OFR28" s="82"/>
      <c r="OFS28" s="82"/>
      <c r="OFT28" s="82"/>
      <c r="OFU28" s="82"/>
      <c r="OFV28" s="82"/>
      <c r="OFW28" s="82"/>
      <c r="OFX28" s="82"/>
      <c r="OFY28" s="82"/>
      <c r="OFZ28" s="82"/>
      <c r="OGA28" s="82"/>
      <c r="OGB28" s="82"/>
      <c r="OGC28" s="82"/>
      <c r="OGD28" s="82"/>
      <c r="OGE28" s="82"/>
      <c r="OGF28" s="82"/>
      <c r="OGG28" s="82"/>
      <c r="OGH28" s="82"/>
      <c r="OGI28" s="82"/>
      <c r="OGJ28" s="82"/>
      <c r="OGK28" s="82"/>
      <c r="OGL28" s="82"/>
      <c r="OGM28" s="82"/>
      <c r="OGN28" s="82"/>
      <c r="OGO28" s="82"/>
      <c r="OGP28" s="82"/>
      <c r="OGQ28" s="82"/>
      <c r="OGR28" s="82"/>
      <c r="OGS28" s="82"/>
      <c r="OGT28" s="82"/>
      <c r="OGU28" s="82"/>
      <c r="OGV28" s="82"/>
      <c r="OGW28" s="82"/>
      <c r="OGX28" s="82"/>
      <c r="OGY28" s="82"/>
      <c r="OGZ28" s="82"/>
      <c r="OHA28" s="82"/>
      <c r="OHB28" s="82"/>
      <c r="OHC28" s="82"/>
      <c r="OHD28" s="82"/>
      <c r="OHE28" s="82"/>
      <c r="OHF28" s="82"/>
      <c r="OHG28" s="82"/>
      <c r="OHH28" s="82"/>
      <c r="OHI28" s="82"/>
      <c r="OHJ28" s="82"/>
      <c r="OHK28" s="82"/>
      <c r="OHL28" s="82"/>
      <c r="OHM28" s="82"/>
      <c r="OHN28" s="82"/>
      <c r="OHO28" s="82"/>
      <c r="OHP28" s="82"/>
      <c r="OHQ28" s="82"/>
      <c r="OHR28" s="82"/>
      <c r="OHS28" s="82"/>
      <c r="OHT28" s="82"/>
      <c r="OHU28" s="82"/>
      <c r="OHV28" s="82"/>
      <c r="OHW28" s="82"/>
      <c r="OHX28" s="82"/>
      <c r="OHY28" s="82"/>
      <c r="OHZ28" s="82"/>
      <c r="OIA28" s="82"/>
      <c r="OIB28" s="82"/>
      <c r="OIC28" s="82"/>
      <c r="OID28" s="82"/>
      <c r="OIE28" s="82"/>
      <c r="OIF28" s="82"/>
      <c r="OIG28" s="82"/>
      <c r="OIH28" s="82"/>
      <c r="OII28" s="82"/>
      <c r="OIJ28" s="82"/>
      <c r="OIK28" s="82"/>
      <c r="OIL28" s="82"/>
      <c r="OIM28" s="82"/>
      <c r="OIN28" s="82"/>
      <c r="OIO28" s="82"/>
      <c r="OIP28" s="82"/>
      <c r="OIQ28" s="82"/>
      <c r="OIR28" s="82"/>
      <c r="OIS28" s="82"/>
      <c r="OIT28" s="82"/>
      <c r="OIU28" s="82"/>
      <c r="OIV28" s="82"/>
      <c r="OIW28" s="82"/>
      <c r="OIX28" s="82"/>
      <c r="OIY28" s="82"/>
      <c r="OIZ28" s="82"/>
      <c r="OJA28" s="82"/>
      <c r="OJB28" s="82"/>
      <c r="OJC28" s="82"/>
      <c r="OJD28" s="82"/>
      <c r="OJE28" s="82"/>
      <c r="OJF28" s="82"/>
      <c r="OJG28" s="82"/>
      <c r="OJH28" s="82"/>
      <c r="OJI28" s="82"/>
      <c r="OJJ28" s="82"/>
      <c r="OJK28" s="82"/>
      <c r="OJL28" s="82"/>
      <c r="OJM28" s="82"/>
      <c r="OJN28" s="82"/>
      <c r="OJO28" s="82"/>
      <c r="OJP28" s="82"/>
      <c r="OJQ28" s="82"/>
      <c r="OJR28" s="82"/>
      <c r="OJS28" s="82"/>
      <c r="OJT28" s="82"/>
      <c r="OJU28" s="82"/>
      <c r="OJV28" s="82"/>
      <c r="OJW28" s="82"/>
      <c r="OJX28" s="82"/>
      <c r="OJY28" s="82"/>
      <c r="OJZ28" s="82"/>
      <c r="OKA28" s="82"/>
      <c r="OKB28" s="82"/>
      <c r="OKC28" s="82"/>
      <c r="OKD28" s="82"/>
      <c r="OKE28" s="82"/>
      <c r="OKF28" s="82"/>
      <c r="OKG28" s="82"/>
      <c r="OKH28" s="82"/>
      <c r="OKI28" s="82"/>
      <c r="OKJ28" s="82"/>
      <c r="OKK28" s="82"/>
      <c r="OKL28" s="82"/>
      <c r="OKM28" s="82"/>
      <c r="OKN28" s="82"/>
      <c r="OKO28" s="82"/>
      <c r="OKP28" s="82"/>
      <c r="OKQ28" s="82"/>
      <c r="OKR28" s="82"/>
      <c r="OKS28" s="82"/>
      <c r="OKT28" s="82"/>
      <c r="OKU28" s="82"/>
      <c r="OKV28" s="82"/>
      <c r="OKW28" s="82"/>
      <c r="OKX28" s="82"/>
      <c r="OKY28" s="82"/>
      <c r="OKZ28" s="82"/>
      <c r="OLA28" s="82"/>
      <c r="OLB28" s="82"/>
      <c r="OLC28" s="82"/>
      <c r="OLD28" s="82"/>
      <c r="OLE28" s="82"/>
      <c r="OLF28" s="82"/>
      <c r="OLG28" s="82"/>
      <c r="OLH28" s="82"/>
      <c r="OLI28" s="82"/>
      <c r="OLJ28" s="82"/>
      <c r="OLK28" s="82"/>
      <c r="OLL28" s="82"/>
      <c r="OLM28" s="82"/>
      <c r="OLN28" s="82"/>
      <c r="OLO28" s="82"/>
      <c r="OLP28" s="82"/>
      <c r="OLQ28" s="82"/>
      <c r="OLR28" s="82"/>
      <c r="OLS28" s="82"/>
      <c r="OLT28" s="82"/>
      <c r="OLU28" s="82"/>
      <c r="OLV28" s="82"/>
      <c r="OLW28" s="82"/>
      <c r="OLX28" s="82"/>
      <c r="OLY28" s="82"/>
      <c r="OLZ28" s="82"/>
      <c r="OMA28" s="82"/>
      <c r="OMB28" s="82"/>
      <c r="OMC28" s="82"/>
      <c r="OMD28" s="82"/>
      <c r="OME28" s="82"/>
      <c r="OMF28" s="82"/>
      <c r="OMG28" s="82"/>
      <c r="OMH28" s="82"/>
      <c r="OMI28" s="82"/>
      <c r="OMJ28" s="82"/>
      <c r="OMK28" s="82"/>
      <c r="OML28" s="82"/>
      <c r="OMM28" s="82"/>
      <c r="OMN28" s="82"/>
      <c r="OMO28" s="82"/>
      <c r="OMP28" s="82"/>
      <c r="OMQ28" s="82"/>
      <c r="OMR28" s="82"/>
      <c r="OMS28" s="82"/>
      <c r="OMT28" s="82"/>
      <c r="OMU28" s="82"/>
      <c r="OMV28" s="82"/>
      <c r="OMW28" s="82"/>
      <c r="OMX28" s="82"/>
      <c r="OMY28" s="82"/>
      <c r="OMZ28" s="82"/>
      <c r="ONA28" s="82"/>
      <c r="ONB28" s="82"/>
      <c r="ONC28" s="82"/>
      <c r="OND28" s="82"/>
      <c r="ONE28" s="82"/>
      <c r="ONF28" s="82"/>
      <c r="ONG28" s="82"/>
      <c r="ONH28" s="82"/>
      <c r="ONI28" s="82"/>
      <c r="ONJ28" s="82"/>
      <c r="ONK28" s="82"/>
      <c r="ONL28" s="82"/>
      <c r="ONM28" s="82"/>
      <c r="ONN28" s="82"/>
      <c r="ONO28" s="82"/>
      <c r="ONP28" s="82"/>
      <c r="ONQ28" s="82"/>
      <c r="ONR28" s="82"/>
      <c r="ONS28" s="82"/>
      <c r="ONT28" s="82"/>
      <c r="ONU28" s="82"/>
      <c r="ONV28" s="82"/>
      <c r="ONW28" s="82"/>
      <c r="ONX28" s="82"/>
      <c r="ONY28" s="82"/>
      <c r="ONZ28" s="82"/>
      <c r="OOA28" s="82"/>
      <c r="OOB28" s="82"/>
      <c r="OOC28" s="82"/>
      <c r="OOD28" s="82"/>
      <c r="OOE28" s="82"/>
      <c r="OOF28" s="82"/>
      <c r="OOG28" s="82"/>
      <c r="OOH28" s="82"/>
      <c r="OOI28" s="82"/>
      <c r="OOJ28" s="82"/>
      <c r="OOK28" s="82"/>
      <c r="OOL28" s="82"/>
      <c r="OOM28" s="82"/>
      <c r="OON28" s="82"/>
      <c r="OOO28" s="82"/>
      <c r="OOP28" s="82"/>
      <c r="OOQ28" s="82"/>
      <c r="OOR28" s="82"/>
      <c r="OOS28" s="82"/>
      <c r="OOT28" s="82"/>
      <c r="OOU28" s="82"/>
      <c r="OOV28" s="82"/>
      <c r="OOW28" s="82"/>
      <c r="OOX28" s="82"/>
      <c r="OOY28" s="82"/>
      <c r="OOZ28" s="82"/>
      <c r="OPA28" s="82"/>
      <c r="OPB28" s="82"/>
      <c r="OPC28" s="82"/>
      <c r="OPD28" s="82"/>
      <c r="OPE28" s="82"/>
      <c r="OPF28" s="82"/>
      <c r="OPG28" s="82"/>
      <c r="OPH28" s="82"/>
      <c r="OPI28" s="82"/>
      <c r="OPJ28" s="82"/>
      <c r="OPK28" s="82"/>
      <c r="OPL28" s="82"/>
      <c r="OPM28" s="82"/>
      <c r="OPN28" s="82"/>
      <c r="OPO28" s="82"/>
      <c r="OPP28" s="82"/>
      <c r="OPQ28" s="82"/>
      <c r="OPR28" s="82"/>
      <c r="OPS28" s="82"/>
      <c r="OPT28" s="82"/>
      <c r="OPU28" s="82"/>
      <c r="OPV28" s="82"/>
      <c r="OPW28" s="82"/>
      <c r="OPX28" s="82"/>
      <c r="OPY28" s="82"/>
      <c r="OPZ28" s="82"/>
      <c r="OQA28" s="82"/>
      <c r="OQB28" s="82"/>
      <c r="OQC28" s="82"/>
      <c r="OQD28" s="82"/>
      <c r="OQE28" s="82"/>
      <c r="OQF28" s="82"/>
      <c r="OQG28" s="82"/>
      <c r="OQH28" s="82"/>
      <c r="OQI28" s="82"/>
      <c r="OQJ28" s="82"/>
      <c r="OQK28" s="82"/>
      <c r="OQL28" s="82"/>
      <c r="OQM28" s="82"/>
      <c r="OQN28" s="82"/>
      <c r="OQO28" s="82"/>
      <c r="OQP28" s="82"/>
      <c r="OQQ28" s="82"/>
      <c r="OQR28" s="82"/>
      <c r="OQS28" s="82"/>
      <c r="OQT28" s="82"/>
      <c r="OQU28" s="82"/>
      <c r="OQV28" s="82"/>
      <c r="OQW28" s="82"/>
      <c r="OQX28" s="82"/>
      <c r="OQY28" s="82"/>
      <c r="OQZ28" s="82"/>
      <c r="ORA28" s="82"/>
      <c r="ORB28" s="82"/>
      <c r="ORC28" s="82"/>
      <c r="ORD28" s="82"/>
      <c r="ORE28" s="82"/>
      <c r="ORF28" s="82"/>
      <c r="ORG28" s="82"/>
      <c r="ORH28" s="82"/>
      <c r="ORI28" s="82"/>
      <c r="ORJ28" s="82"/>
      <c r="ORK28" s="82"/>
      <c r="ORL28" s="82"/>
      <c r="ORM28" s="82"/>
      <c r="ORN28" s="82"/>
      <c r="ORO28" s="82"/>
      <c r="ORP28" s="82"/>
      <c r="ORQ28" s="82"/>
      <c r="ORR28" s="82"/>
      <c r="ORS28" s="82"/>
      <c r="ORT28" s="82"/>
      <c r="ORU28" s="82"/>
      <c r="ORV28" s="82"/>
      <c r="ORW28" s="82"/>
      <c r="ORX28" s="82"/>
      <c r="ORY28" s="82"/>
      <c r="ORZ28" s="82"/>
      <c r="OSA28" s="82"/>
      <c r="OSB28" s="82"/>
      <c r="OSC28" s="82"/>
      <c r="OSD28" s="82"/>
      <c r="OSE28" s="82"/>
      <c r="OSF28" s="82"/>
      <c r="OSG28" s="82"/>
      <c r="OSH28" s="82"/>
      <c r="OSI28" s="82"/>
      <c r="OSJ28" s="82"/>
      <c r="OSK28" s="82"/>
      <c r="OSL28" s="82"/>
      <c r="OSM28" s="82"/>
      <c r="OSN28" s="82"/>
      <c r="OSO28" s="82"/>
      <c r="OSP28" s="82"/>
      <c r="OSQ28" s="82"/>
      <c r="OSR28" s="82"/>
      <c r="OSS28" s="82"/>
      <c r="OST28" s="82"/>
      <c r="OSU28" s="82"/>
      <c r="OSV28" s="82"/>
      <c r="OSW28" s="82"/>
      <c r="OSX28" s="82"/>
      <c r="OSY28" s="82"/>
      <c r="OSZ28" s="82"/>
      <c r="OTA28" s="82"/>
      <c r="OTB28" s="82"/>
      <c r="OTC28" s="82"/>
      <c r="OTD28" s="82"/>
      <c r="OTE28" s="82"/>
      <c r="OTF28" s="82"/>
      <c r="OTG28" s="82"/>
      <c r="OTH28" s="82"/>
      <c r="OTI28" s="82"/>
      <c r="OTJ28" s="82"/>
      <c r="OTK28" s="82"/>
      <c r="OTL28" s="82"/>
      <c r="OTM28" s="82"/>
      <c r="OTN28" s="82"/>
      <c r="OTO28" s="82"/>
      <c r="OTP28" s="82"/>
      <c r="OTQ28" s="82"/>
      <c r="OTR28" s="82"/>
      <c r="OTS28" s="82"/>
      <c r="OTT28" s="82"/>
      <c r="OTU28" s="82"/>
      <c r="OTV28" s="82"/>
      <c r="OTW28" s="82"/>
      <c r="OTX28" s="82"/>
      <c r="OTY28" s="82"/>
      <c r="OTZ28" s="82"/>
      <c r="OUA28" s="82"/>
      <c r="OUB28" s="82"/>
      <c r="OUC28" s="82"/>
      <c r="OUD28" s="82"/>
      <c r="OUE28" s="82"/>
      <c r="OUF28" s="82"/>
      <c r="OUG28" s="82"/>
      <c r="OUH28" s="82"/>
      <c r="OUI28" s="82"/>
      <c r="OUJ28" s="82"/>
      <c r="OUK28" s="82"/>
      <c r="OUL28" s="82"/>
      <c r="OUM28" s="82"/>
      <c r="OUN28" s="82"/>
      <c r="OUO28" s="82"/>
      <c r="OUP28" s="82"/>
      <c r="OUQ28" s="82"/>
      <c r="OUR28" s="82"/>
      <c r="OUS28" s="82"/>
      <c r="OUT28" s="82"/>
      <c r="OUU28" s="82"/>
      <c r="OUV28" s="82"/>
      <c r="OUW28" s="82"/>
      <c r="OUX28" s="82"/>
      <c r="OUY28" s="82"/>
      <c r="OUZ28" s="82"/>
      <c r="OVA28" s="82"/>
      <c r="OVB28" s="82"/>
      <c r="OVC28" s="82"/>
      <c r="OVD28" s="82"/>
      <c r="OVE28" s="82"/>
      <c r="OVF28" s="82"/>
      <c r="OVG28" s="82"/>
      <c r="OVH28" s="82"/>
      <c r="OVI28" s="82"/>
      <c r="OVJ28" s="82"/>
      <c r="OVK28" s="82"/>
      <c r="OVL28" s="82"/>
      <c r="OVM28" s="82"/>
      <c r="OVN28" s="82"/>
      <c r="OVO28" s="82"/>
      <c r="OVP28" s="82"/>
      <c r="OVQ28" s="82"/>
      <c r="OVR28" s="82"/>
      <c r="OVS28" s="82"/>
      <c r="OVT28" s="82"/>
      <c r="OVU28" s="82"/>
      <c r="OVV28" s="82"/>
      <c r="OVW28" s="82"/>
      <c r="OVX28" s="82"/>
      <c r="OVY28" s="82"/>
      <c r="OVZ28" s="82"/>
      <c r="OWA28" s="82"/>
      <c r="OWB28" s="82"/>
      <c r="OWC28" s="82"/>
      <c r="OWD28" s="82"/>
      <c r="OWE28" s="82"/>
      <c r="OWF28" s="82"/>
      <c r="OWG28" s="82"/>
      <c r="OWH28" s="82"/>
      <c r="OWI28" s="82"/>
      <c r="OWJ28" s="82"/>
      <c r="OWK28" s="82"/>
      <c r="OWL28" s="82"/>
      <c r="OWM28" s="82"/>
      <c r="OWN28" s="82"/>
      <c r="OWO28" s="82"/>
      <c r="OWP28" s="82"/>
      <c r="OWQ28" s="82"/>
      <c r="OWR28" s="82"/>
      <c r="OWS28" s="82"/>
      <c r="OWT28" s="82"/>
      <c r="OWU28" s="82"/>
      <c r="OWV28" s="82"/>
      <c r="OWW28" s="82"/>
      <c r="OWX28" s="82"/>
      <c r="OWY28" s="82"/>
      <c r="OWZ28" s="82"/>
      <c r="OXA28" s="82"/>
      <c r="OXB28" s="82"/>
      <c r="OXC28" s="82"/>
      <c r="OXD28" s="82"/>
      <c r="OXE28" s="82"/>
      <c r="OXF28" s="82"/>
      <c r="OXG28" s="82"/>
      <c r="OXH28" s="82"/>
      <c r="OXI28" s="82"/>
      <c r="OXJ28" s="82"/>
      <c r="OXK28" s="82"/>
      <c r="OXL28" s="82"/>
      <c r="OXM28" s="82"/>
      <c r="OXN28" s="82"/>
      <c r="OXO28" s="82"/>
      <c r="OXP28" s="82"/>
      <c r="OXQ28" s="82"/>
      <c r="OXR28" s="82"/>
      <c r="OXS28" s="82"/>
      <c r="OXT28" s="82"/>
      <c r="OXU28" s="82"/>
      <c r="OXV28" s="82"/>
      <c r="OXW28" s="82"/>
      <c r="OXX28" s="82"/>
      <c r="OXY28" s="82"/>
      <c r="OXZ28" s="82"/>
      <c r="OYA28" s="82"/>
      <c r="OYB28" s="82"/>
      <c r="OYC28" s="82"/>
      <c r="OYD28" s="82"/>
      <c r="OYE28" s="82"/>
      <c r="OYF28" s="82"/>
      <c r="OYG28" s="82"/>
      <c r="OYH28" s="82"/>
      <c r="OYI28" s="82"/>
      <c r="OYJ28" s="82"/>
      <c r="OYK28" s="82"/>
      <c r="OYL28" s="82"/>
      <c r="OYM28" s="82"/>
      <c r="OYN28" s="82"/>
      <c r="OYO28" s="82"/>
      <c r="OYP28" s="82"/>
      <c r="OYQ28" s="82"/>
      <c r="OYR28" s="82"/>
      <c r="OYS28" s="82"/>
      <c r="OYT28" s="82"/>
      <c r="OYU28" s="82"/>
      <c r="OYV28" s="82"/>
      <c r="OYW28" s="82"/>
      <c r="OYX28" s="82"/>
      <c r="OYY28" s="82"/>
      <c r="OYZ28" s="82"/>
      <c r="OZA28" s="82"/>
      <c r="OZB28" s="82"/>
      <c r="OZC28" s="82"/>
      <c r="OZD28" s="82"/>
      <c r="OZE28" s="82"/>
      <c r="OZF28" s="82"/>
      <c r="OZG28" s="82"/>
      <c r="OZH28" s="82"/>
      <c r="OZI28" s="82"/>
      <c r="OZJ28" s="82"/>
      <c r="OZK28" s="82"/>
      <c r="OZL28" s="82"/>
      <c r="OZM28" s="82"/>
      <c r="OZN28" s="82"/>
      <c r="OZO28" s="82"/>
      <c r="OZP28" s="82"/>
      <c r="OZQ28" s="82"/>
      <c r="OZR28" s="82"/>
      <c r="OZS28" s="82"/>
      <c r="OZT28" s="82"/>
      <c r="OZU28" s="82"/>
      <c r="OZV28" s="82"/>
      <c r="OZW28" s="82"/>
      <c r="OZX28" s="82"/>
      <c r="OZY28" s="82"/>
      <c r="OZZ28" s="82"/>
      <c r="PAA28" s="82"/>
      <c r="PAB28" s="82"/>
      <c r="PAC28" s="82"/>
      <c r="PAD28" s="82"/>
      <c r="PAE28" s="82"/>
      <c r="PAF28" s="82"/>
      <c r="PAG28" s="82"/>
      <c r="PAH28" s="82"/>
      <c r="PAI28" s="82"/>
      <c r="PAJ28" s="82"/>
      <c r="PAK28" s="82"/>
      <c r="PAL28" s="82"/>
      <c r="PAM28" s="82"/>
      <c r="PAN28" s="82"/>
      <c r="PAO28" s="82"/>
      <c r="PAP28" s="82"/>
      <c r="PAQ28" s="82"/>
      <c r="PAR28" s="82"/>
      <c r="PAS28" s="82"/>
      <c r="PAT28" s="82"/>
      <c r="PAU28" s="82"/>
      <c r="PAV28" s="82"/>
      <c r="PAW28" s="82"/>
      <c r="PAX28" s="82"/>
      <c r="PAY28" s="82"/>
      <c r="PAZ28" s="82"/>
      <c r="PBA28" s="82"/>
      <c r="PBB28" s="82"/>
      <c r="PBC28" s="82"/>
      <c r="PBD28" s="82"/>
      <c r="PBE28" s="82"/>
      <c r="PBF28" s="82"/>
      <c r="PBG28" s="82"/>
      <c r="PBH28" s="82"/>
      <c r="PBI28" s="82"/>
      <c r="PBJ28" s="82"/>
      <c r="PBK28" s="82"/>
      <c r="PBL28" s="82"/>
      <c r="PBM28" s="82"/>
      <c r="PBN28" s="82"/>
      <c r="PBO28" s="82"/>
      <c r="PBP28" s="82"/>
      <c r="PBQ28" s="82"/>
      <c r="PBR28" s="82"/>
      <c r="PBS28" s="82"/>
      <c r="PBT28" s="82"/>
      <c r="PBU28" s="82"/>
      <c r="PBV28" s="82"/>
      <c r="PBW28" s="82"/>
      <c r="PBX28" s="82"/>
      <c r="PBY28" s="82"/>
      <c r="PBZ28" s="82"/>
      <c r="PCA28" s="82"/>
      <c r="PCB28" s="82"/>
      <c r="PCC28" s="82"/>
      <c r="PCD28" s="82"/>
      <c r="PCE28" s="82"/>
      <c r="PCF28" s="82"/>
      <c r="PCG28" s="82"/>
      <c r="PCH28" s="82"/>
      <c r="PCI28" s="82"/>
      <c r="PCJ28" s="82"/>
      <c r="PCK28" s="82"/>
      <c r="PCL28" s="82"/>
      <c r="PCM28" s="82"/>
      <c r="PCN28" s="82"/>
      <c r="PCO28" s="82"/>
      <c r="PCP28" s="82"/>
      <c r="PCQ28" s="82"/>
      <c r="PCR28" s="82"/>
      <c r="PCS28" s="82"/>
      <c r="PCT28" s="82"/>
      <c r="PCU28" s="82"/>
      <c r="PCV28" s="82"/>
      <c r="PCW28" s="82"/>
      <c r="PCX28" s="82"/>
      <c r="PCY28" s="82"/>
      <c r="PCZ28" s="82"/>
      <c r="PDA28" s="82"/>
      <c r="PDB28" s="82"/>
      <c r="PDC28" s="82"/>
      <c r="PDD28" s="82"/>
      <c r="PDE28" s="82"/>
      <c r="PDF28" s="82"/>
      <c r="PDG28" s="82"/>
      <c r="PDH28" s="82"/>
      <c r="PDI28" s="82"/>
      <c r="PDJ28" s="82"/>
      <c r="PDK28" s="82"/>
      <c r="PDL28" s="82"/>
      <c r="PDM28" s="82"/>
      <c r="PDN28" s="82"/>
      <c r="PDO28" s="82"/>
      <c r="PDP28" s="82"/>
      <c r="PDQ28" s="82"/>
      <c r="PDR28" s="82"/>
      <c r="PDS28" s="82"/>
      <c r="PDT28" s="82"/>
      <c r="PDU28" s="82"/>
      <c r="PDV28" s="82"/>
      <c r="PDW28" s="82"/>
      <c r="PDX28" s="82"/>
      <c r="PDY28" s="82"/>
      <c r="PDZ28" s="82"/>
      <c r="PEA28" s="82"/>
      <c r="PEB28" s="82"/>
      <c r="PEC28" s="82"/>
      <c r="PED28" s="82"/>
      <c r="PEE28" s="82"/>
      <c r="PEF28" s="82"/>
      <c r="PEG28" s="82"/>
      <c r="PEH28" s="82"/>
      <c r="PEI28" s="82"/>
      <c r="PEJ28" s="82"/>
      <c r="PEK28" s="82"/>
      <c r="PEL28" s="82"/>
      <c r="PEM28" s="82"/>
      <c r="PEN28" s="82"/>
      <c r="PEO28" s="82"/>
      <c r="PEP28" s="82"/>
      <c r="PEQ28" s="82"/>
      <c r="PER28" s="82"/>
      <c r="PES28" s="82"/>
      <c r="PET28" s="82"/>
      <c r="PEU28" s="82"/>
      <c r="PEV28" s="82"/>
      <c r="PEW28" s="82"/>
      <c r="PEX28" s="82"/>
      <c r="PEY28" s="82"/>
      <c r="PEZ28" s="82"/>
      <c r="PFA28" s="82"/>
      <c r="PFB28" s="82"/>
      <c r="PFC28" s="82"/>
      <c r="PFD28" s="82"/>
      <c r="PFE28" s="82"/>
      <c r="PFF28" s="82"/>
      <c r="PFG28" s="82"/>
      <c r="PFH28" s="82"/>
      <c r="PFI28" s="82"/>
      <c r="PFJ28" s="82"/>
      <c r="PFK28" s="82"/>
      <c r="PFL28" s="82"/>
      <c r="PFM28" s="82"/>
      <c r="PFN28" s="82"/>
      <c r="PFO28" s="82"/>
      <c r="PFP28" s="82"/>
      <c r="PFQ28" s="82"/>
      <c r="PFR28" s="82"/>
      <c r="PFS28" s="82"/>
      <c r="PFT28" s="82"/>
      <c r="PFU28" s="82"/>
      <c r="PFV28" s="82"/>
      <c r="PFW28" s="82"/>
      <c r="PFX28" s="82"/>
      <c r="PFY28" s="82"/>
      <c r="PFZ28" s="82"/>
      <c r="PGA28" s="82"/>
      <c r="PGB28" s="82"/>
      <c r="PGC28" s="82"/>
      <c r="PGD28" s="82"/>
      <c r="PGE28" s="82"/>
      <c r="PGF28" s="82"/>
      <c r="PGG28" s="82"/>
      <c r="PGH28" s="82"/>
      <c r="PGI28" s="82"/>
      <c r="PGJ28" s="82"/>
      <c r="PGK28" s="82"/>
      <c r="PGL28" s="82"/>
      <c r="PGM28" s="82"/>
      <c r="PGN28" s="82"/>
      <c r="PGO28" s="82"/>
      <c r="PGP28" s="82"/>
      <c r="PGQ28" s="82"/>
      <c r="PGR28" s="82"/>
      <c r="PGS28" s="82"/>
      <c r="PGT28" s="82"/>
      <c r="PGU28" s="82"/>
      <c r="PGV28" s="82"/>
      <c r="PGW28" s="82"/>
      <c r="PGX28" s="82"/>
      <c r="PGY28" s="82"/>
      <c r="PGZ28" s="82"/>
      <c r="PHA28" s="82"/>
      <c r="PHB28" s="82"/>
      <c r="PHC28" s="82"/>
      <c r="PHD28" s="82"/>
      <c r="PHE28" s="82"/>
      <c r="PHF28" s="82"/>
      <c r="PHG28" s="82"/>
      <c r="PHH28" s="82"/>
      <c r="PHI28" s="82"/>
      <c r="PHJ28" s="82"/>
      <c r="PHK28" s="82"/>
      <c r="PHL28" s="82"/>
      <c r="PHM28" s="82"/>
      <c r="PHN28" s="82"/>
      <c r="PHO28" s="82"/>
      <c r="PHP28" s="82"/>
      <c r="PHQ28" s="82"/>
      <c r="PHR28" s="82"/>
      <c r="PHS28" s="82"/>
      <c r="PHT28" s="82"/>
      <c r="PHU28" s="82"/>
      <c r="PHV28" s="82"/>
      <c r="PHW28" s="82"/>
      <c r="PHX28" s="82"/>
      <c r="PHY28" s="82"/>
      <c r="PHZ28" s="82"/>
      <c r="PIA28" s="82"/>
      <c r="PIB28" s="82"/>
      <c r="PIC28" s="82"/>
      <c r="PID28" s="82"/>
      <c r="PIE28" s="82"/>
      <c r="PIF28" s="82"/>
      <c r="PIG28" s="82"/>
      <c r="PIH28" s="82"/>
      <c r="PII28" s="82"/>
      <c r="PIJ28" s="82"/>
      <c r="PIK28" s="82"/>
      <c r="PIL28" s="82"/>
      <c r="PIM28" s="82"/>
      <c r="PIN28" s="82"/>
      <c r="PIO28" s="82"/>
      <c r="PIP28" s="82"/>
      <c r="PIQ28" s="82"/>
      <c r="PIR28" s="82"/>
      <c r="PIS28" s="82"/>
      <c r="PIT28" s="82"/>
      <c r="PIU28" s="82"/>
      <c r="PIV28" s="82"/>
      <c r="PIW28" s="82"/>
      <c r="PIX28" s="82"/>
      <c r="PIY28" s="82"/>
      <c r="PIZ28" s="82"/>
      <c r="PJA28" s="82"/>
      <c r="PJB28" s="82"/>
      <c r="PJC28" s="82"/>
      <c r="PJD28" s="82"/>
      <c r="PJE28" s="82"/>
      <c r="PJF28" s="82"/>
      <c r="PJG28" s="82"/>
      <c r="PJH28" s="82"/>
      <c r="PJI28" s="82"/>
      <c r="PJJ28" s="82"/>
      <c r="PJK28" s="82"/>
      <c r="PJL28" s="82"/>
      <c r="PJM28" s="82"/>
      <c r="PJN28" s="82"/>
      <c r="PJO28" s="82"/>
      <c r="PJP28" s="82"/>
      <c r="PJQ28" s="82"/>
      <c r="PJR28" s="82"/>
      <c r="PJS28" s="82"/>
      <c r="PJT28" s="82"/>
      <c r="PJU28" s="82"/>
      <c r="PJV28" s="82"/>
      <c r="PJW28" s="82"/>
      <c r="PJX28" s="82"/>
      <c r="PJY28" s="82"/>
      <c r="PJZ28" s="82"/>
      <c r="PKA28" s="82"/>
      <c r="PKB28" s="82"/>
      <c r="PKC28" s="82"/>
      <c r="PKD28" s="82"/>
      <c r="PKE28" s="82"/>
      <c r="PKF28" s="82"/>
      <c r="PKG28" s="82"/>
      <c r="PKH28" s="82"/>
      <c r="PKI28" s="82"/>
      <c r="PKJ28" s="82"/>
      <c r="PKK28" s="82"/>
      <c r="PKL28" s="82"/>
      <c r="PKM28" s="82"/>
      <c r="PKN28" s="82"/>
      <c r="PKO28" s="82"/>
      <c r="PKP28" s="82"/>
      <c r="PKQ28" s="82"/>
      <c r="PKR28" s="82"/>
      <c r="PKS28" s="82"/>
      <c r="PKT28" s="82"/>
      <c r="PKU28" s="82"/>
      <c r="PKV28" s="82"/>
      <c r="PKW28" s="82"/>
      <c r="PKX28" s="82"/>
      <c r="PKY28" s="82"/>
      <c r="PKZ28" s="82"/>
      <c r="PLA28" s="82"/>
      <c r="PLB28" s="82"/>
      <c r="PLC28" s="82"/>
      <c r="PLD28" s="82"/>
      <c r="PLE28" s="82"/>
      <c r="PLF28" s="82"/>
      <c r="PLG28" s="82"/>
      <c r="PLH28" s="82"/>
      <c r="PLI28" s="82"/>
      <c r="PLJ28" s="82"/>
      <c r="PLK28" s="82"/>
      <c r="PLL28" s="82"/>
      <c r="PLM28" s="82"/>
      <c r="PLN28" s="82"/>
      <c r="PLO28" s="82"/>
      <c r="PLP28" s="82"/>
      <c r="PLQ28" s="82"/>
      <c r="PLR28" s="82"/>
      <c r="PLS28" s="82"/>
      <c r="PLT28" s="82"/>
      <c r="PLU28" s="82"/>
      <c r="PLV28" s="82"/>
      <c r="PLW28" s="82"/>
      <c r="PLX28" s="82"/>
      <c r="PLY28" s="82"/>
      <c r="PLZ28" s="82"/>
      <c r="PMA28" s="82"/>
      <c r="PMB28" s="82"/>
      <c r="PMC28" s="82"/>
      <c r="PMD28" s="82"/>
      <c r="PME28" s="82"/>
      <c r="PMF28" s="82"/>
      <c r="PMG28" s="82"/>
      <c r="PMH28" s="82"/>
      <c r="PMI28" s="82"/>
      <c r="PMJ28" s="82"/>
      <c r="PMK28" s="82"/>
      <c r="PML28" s="82"/>
      <c r="PMM28" s="82"/>
      <c r="PMN28" s="82"/>
      <c r="PMO28" s="82"/>
      <c r="PMP28" s="82"/>
      <c r="PMQ28" s="82"/>
      <c r="PMR28" s="82"/>
      <c r="PMS28" s="82"/>
      <c r="PMT28" s="82"/>
      <c r="PMU28" s="82"/>
      <c r="PMV28" s="82"/>
      <c r="PMW28" s="82"/>
      <c r="PMX28" s="82"/>
      <c r="PMY28" s="82"/>
      <c r="PMZ28" s="82"/>
      <c r="PNA28" s="82"/>
      <c r="PNB28" s="82"/>
      <c r="PNC28" s="82"/>
      <c r="PND28" s="82"/>
      <c r="PNE28" s="82"/>
      <c r="PNF28" s="82"/>
      <c r="PNG28" s="82"/>
      <c r="PNH28" s="82"/>
      <c r="PNI28" s="82"/>
      <c r="PNJ28" s="82"/>
      <c r="PNK28" s="82"/>
      <c r="PNL28" s="82"/>
      <c r="PNM28" s="82"/>
      <c r="PNN28" s="82"/>
      <c r="PNO28" s="82"/>
      <c r="PNP28" s="82"/>
      <c r="PNQ28" s="82"/>
      <c r="PNR28" s="82"/>
      <c r="PNS28" s="82"/>
      <c r="PNT28" s="82"/>
      <c r="PNU28" s="82"/>
      <c r="PNV28" s="82"/>
      <c r="PNW28" s="82"/>
      <c r="PNX28" s="82"/>
      <c r="PNY28" s="82"/>
      <c r="PNZ28" s="82"/>
      <c r="POA28" s="82"/>
      <c r="POB28" s="82"/>
      <c r="POC28" s="82"/>
      <c r="POD28" s="82"/>
      <c r="POE28" s="82"/>
      <c r="POF28" s="82"/>
      <c r="POG28" s="82"/>
      <c r="POH28" s="82"/>
      <c r="POI28" s="82"/>
      <c r="POJ28" s="82"/>
      <c r="POK28" s="82"/>
      <c r="POL28" s="82"/>
      <c r="POM28" s="82"/>
      <c r="PON28" s="82"/>
      <c r="POO28" s="82"/>
      <c r="POP28" s="82"/>
      <c r="POQ28" s="82"/>
      <c r="POR28" s="82"/>
      <c r="POS28" s="82"/>
      <c r="POT28" s="82"/>
      <c r="POU28" s="82"/>
      <c r="POV28" s="82"/>
      <c r="POW28" s="82"/>
      <c r="POX28" s="82"/>
      <c r="POY28" s="82"/>
      <c r="POZ28" s="82"/>
      <c r="PPA28" s="82"/>
      <c r="PPB28" s="82"/>
      <c r="PPC28" s="82"/>
      <c r="PPD28" s="82"/>
      <c r="PPE28" s="82"/>
      <c r="PPF28" s="82"/>
      <c r="PPG28" s="82"/>
      <c r="PPH28" s="82"/>
      <c r="PPI28" s="82"/>
      <c r="PPJ28" s="82"/>
      <c r="PPK28" s="82"/>
      <c r="PPL28" s="82"/>
      <c r="PPM28" s="82"/>
      <c r="PPN28" s="82"/>
      <c r="PPO28" s="82"/>
      <c r="PPP28" s="82"/>
      <c r="PPQ28" s="82"/>
      <c r="PPR28" s="82"/>
      <c r="PPS28" s="82"/>
      <c r="PPT28" s="82"/>
      <c r="PPU28" s="82"/>
      <c r="PPV28" s="82"/>
      <c r="PPW28" s="82"/>
      <c r="PPX28" s="82"/>
      <c r="PPY28" s="82"/>
      <c r="PPZ28" s="82"/>
      <c r="PQA28" s="82"/>
      <c r="PQB28" s="82"/>
      <c r="PQC28" s="82"/>
      <c r="PQD28" s="82"/>
      <c r="PQE28" s="82"/>
      <c r="PQF28" s="82"/>
      <c r="PQG28" s="82"/>
      <c r="PQH28" s="82"/>
      <c r="PQI28" s="82"/>
      <c r="PQJ28" s="82"/>
      <c r="PQK28" s="82"/>
      <c r="PQL28" s="82"/>
      <c r="PQM28" s="82"/>
      <c r="PQN28" s="82"/>
      <c r="PQO28" s="82"/>
      <c r="PQP28" s="82"/>
      <c r="PQQ28" s="82"/>
      <c r="PQR28" s="82"/>
      <c r="PQS28" s="82"/>
      <c r="PQT28" s="82"/>
      <c r="PQU28" s="82"/>
      <c r="PQV28" s="82"/>
      <c r="PQW28" s="82"/>
      <c r="PQX28" s="82"/>
      <c r="PQY28" s="82"/>
      <c r="PQZ28" s="82"/>
      <c r="PRA28" s="82"/>
      <c r="PRB28" s="82"/>
      <c r="PRC28" s="82"/>
      <c r="PRD28" s="82"/>
      <c r="PRE28" s="82"/>
      <c r="PRF28" s="82"/>
      <c r="PRG28" s="82"/>
      <c r="PRH28" s="82"/>
      <c r="PRI28" s="82"/>
      <c r="PRJ28" s="82"/>
      <c r="PRK28" s="82"/>
      <c r="PRL28" s="82"/>
      <c r="PRM28" s="82"/>
      <c r="PRN28" s="82"/>
      <c r="PRO28" s="82"/>
      <c r="PRP28" s="82"/>
      <c r="PRQ28" s="82"/>
      <c r="PRR28" s="82"/>
      <c r="PRS28" s="82"/>
      <c r="PRT28" s="82"/>
      <c r="PRU28" s="82"/>
      <c r="PRV28" s="82"/>
      <c r="PRW28" s="82"/>
      <c r="PRX28" s="82"/>
      <c r="PRY28" s="82"/>
      <c r="PRZ28" s="82"/>
      <c r="PSA28" s="82"/>
      <c r="PSB28" s="82"/>
      <c r="PSC28" s="82"/>
      <c r="PSD28" s="82"/>
      <c r="PSE28" s="82"/>
      <c r="PSF28" s="82"/>
      <c r="PSG28" s="82"/>
      <c r="PSH28" s="82"/>
      <c r="PSI28" s="82"/>
      <c r="PSJ28" s="82"/>
      <c r="PSK28" s="82"/>
      <c r="PSL28" s="82"/>
      <c r="PSM28" s="82"/>
      <c r="PSN28" s="82"/>
      <c r="PSO28" s="82"/>
      <c r="PSP28" s="82"/>
      <c r="PSQ28" s="82"/>
      <c r="PSR28" s="82"/>
      <c r="PSS28" s="82"/>
      <c r="PST28" s="82"/>
      <c r="PSU28" s="82"/>
      <c r="PSV28" s="82"/>
      <c r="PSW28" s="82"/>
      <c r="PSX28" s="82"/>
      <c r="PSY28" s="82"/>
      <c r="PSZ28" s="82"/>
      <c r="PTA28" s="82"/>
      <c r="PTB28" s="82"/>
      <c r="PTC28" s="82"/>
      <c r="PTD28" s="82"/>
      <c r="PTE28" s="82"/>
      <c r="PTF28" s="82"/>
      <c r="PTG28" s="82"/>
      <c r="PTH28" s="82"/>
      <c r="PTI28" s="82"/>
      <c r="PTJ28" s="82"/>
      <c r="PTK28" s="82"/>
      <c r="PTL28" s="82"/>
      <c r="PTM28" s="82"/>
      <c r="PTN28" s="82"/>
      <c r="PTO28" s="82"/>
      <c r="PTP28" s="82"/>
      <c r="PTQ28" s="82"/>
      <c r="PTR28" s="82"/>
      <c r="PTS28" s="82"/>
      <c r="PTT28" s="82"/>
      <c r="PTU28" s="82"/>
      <c r="PTV28" s="82"/>
      <c r="PTW28" s="82"/>
      <c r="PTX28" s="82"/>
      <c r="PTY28" s="82"/>
      <c r="PTZ28" s="82"/>
      <c r="PUA28" s="82"/>
      <c r="PUB28" s="82"/>
      <c r="PUC28" s="82"/>
      <c r="PUD28" s="82"/>
      <c r="PUE28" s="82"/>
      <c r="PUF28" s="82"/>
      <c r="PUG28" s="82"/>
      <c r="PUH28" s="82"/>
      <c r="PUI28" s="82"/>
      <c r="PUJ28" s="82"/>
      <c r="PUK28" s="82"/>
      <c r="PUL28" s="82"/>
      <c r="PUM28" s="82"/>
      <c r="PUN28" s="82"/>
      <c r="PUO28" s="82"/>
      <c r="PUP28" s="82"/>
      <c r="PUQ28" s="82"/>
      <c r="PUR28" s="82"/>
      <c r="PUS28" s="82"/>
      <c r="PUT28" s="82"/>
      <c r="PUU28" s="82"/>
      <c r="PUV28" s="82"/>
      <c r="PUW28" s="82"/>
      <c r="PUX28" s="82"/>
      <c r="PUY28" s="82"/>
      <c r="PUZ28" s="82"/>
      <c r="PVA28" s="82"/>
      <c r="PVB28" s="82"/>
      <c r="PVC28" s="82"/>
      <c r="PVD28" s="82"/>
      <c r="PVE28" s="82"/>
      <c r="PVF28" s="82"/>
      <c r="PVG28" s="82"/>
      <c r="PVH28" s="82"/>
      <c r="PVI28" s="82"/>
      <c r="PVJ28" s="82"/>
      <c r="PVK28" s="82"/>
      <c r="PVL28" s="82"/>
      <c r="PVM28" s="82"/>
      <c r="PVN28" s="82"/>
      <c r="PVO28" s="82"/>
      <c r="PVP28" s="82"/>
      <c r="PVQ28" s="82"/>
      <c r="PVR28" s="82"/>
      <c r="PVS28" s="82"/>
      <c r="PVT28" s="82"/>
      <c r="PVU28" s="82"/>
      <c r="PVV28" s="82"/>
      <c r="PVW28" s="82"/>
      <c r="PVX28" s="82"/>
      <c r="PVY28" s="82"/>
      <c r="PVZ28" s="82"/>
      <c r="PWA28" s="82"/>
      <c r="PWB28" s="82"/>
      <c r="PWC28" s="82"/>
      <c r="PWD28" s="82"/>
      <c r="PWE28" s="82"/>
      <c r="PWF28" s="82"/>
      <c r="PWG28" s="82"/>
      <c r="PWH28" s="82"/>
      <c r="PWI28" s="82"/>
      <c r="PWJ28" s="82"/>
      <c r="PWK28" s="82"/>
      <c r="PWL28" s="82"/>
      <c r="PWM28" s="82"/>
      <c r="PWN28" s="82"/>
      <c r="PWO28" s="82"/>
      <c r="PWP28" s="82"/>
      <c r="PWQ28" s="82"/>
      <c r="PWR28" s="82"/>
      <c r="PWS28" s="82"/>
      <c r="PWT28" s="82"/>
      <c r="PWU28" s="82"/>
      <c r="PWV28" s="82"/>
      <c r="PWW28" s="82"/>
      <c r="PWX28" s="82"/>
      <c r="PWY28" s="82"/>
      <c r="PWZ28" s="82"/>
      <c r="PXA28" s="82"/>
      <c r="PXB28" s="82"/>
      <c r="PXC28" s="82"/>
      <c r="PXD28" s="82"/>
      <c r="PXE28" s="82"/>
      <c r="PXF28" s="82"/>
      <c r="PXG28" s="82"/>
      <c r="PXH28" s="82"/>
      <c r="PXI28" s="82"/>
      <c r="PXJ28" s="82"/>
      <c r="PXK28" s="82"/>
      <c r="PXL28" s="82"/>
      <c r="PXM28" s="82"/>
      <c r="PXN28" s="82"/>
      <c r="PXO28" s="82"/>
      <c r="PXP28" s="82"/>
      <c r="PXQ28" s="82"/>
      <c r="PXR28" s="82"/>
      <c r="PXS28" s="82"/>
      <c r="PXT28" s="82"/>
      <c r="PXU28" s="82"/>
      <c r="PXV28" s="82"/>
      <c r="PXW28" s="82"/>
      <c r="PXX28" s="82"/>
      <c r="PXY28" s="82"/>
      <c r="PXZ28" s="82"/>
      <c r="PYA28" s="82"/>
      <c r="PYB28" s="82"/>
      <c r="PYC28" s="82"/>
      <c r="PYD28" s="82"/>
      <c r="PYE28" s="82"/>
      <c r="PYF28" s="82"/>
      <c r="PYG28" s="82"/>
      <c r="PYH28" s="82"/>
      <c r="PYI28" s="82"/>
      <c r="PYJ28" s="82"/>
      <c r="PYK28" s="82"/>
      <c r="PYL28" s="82"/>
      <c r="PYM28" s="82"/>
      <c r="PYN28" s="82"/>
      <c r="PYO28" s="82"/>
      <c r="PYP28" s="82"/>
      <c r="PYQ28" s="82"/>
      <c r="PYR28" s="82"/>
      <c r="PYS28" s="82"/>
      <c r="PYT28" s="82"/>
      <c r="PYU28" s="82"/>
      <c r="PYV28" s="82"/>
      <c r="PYW28" s="82"/>
      <c r="PYX28" s="82"/>
      <c r="PYY28" s="82"/>
      <c r="PYZ28" s="82"/>
      <c r="PZA28" s="82"/>
      <c r="PZB28" s="82"/>
      <c r="PZC28" s="82"/>
      <c r="PZD28" s="82"/>
      <c r="PZE28" s="82"/>
      <c r="PZF28" s="82"/>
      <c r="PZG28" s="82"/>
      <c r="PZH28" s="82"/>
      <c r="PZI28" s="82"/>
      <c r="PZJ28" s="82"/>
      <c r="PZK28" s="82"/>
      <c r="PZL28" s="82"/>
      <c r="PZM28" s="82"/>
      <c r="PZN28" s="82"/>
      <c r="PZO28" s="82"/>
      <c r="PZP28" s="82"/>
      <c r="PZQ28" s="82"/>
      <c r="PZR28" s="82"/>
      <c r="PZS28" s="82"/>
      <c r="PZT28" s="82"/>
      <c r="PZU28" s="82"/>
      <c r="PZV28" s="82"/>
      <c r="PZW28" s="82"/>
      <c r="PZX28" s="82"/>
      <c r="PZY28" s="82"/>
      <c r="PZZ28" s="82"/>
      <c r="QAA28" s="82"/>
      <c r="QAB28" s="82"/>
      <c r="QAC28" s="82"/>
      <c r="QAD28" s="82"/>
      <c r="QAE28" s="82"/>
      <c r="QAF28" s="82"/>
      <c r="QAG28" s="82"/>
      <c r="QAH28" s="82"/>
      <c r="QAI28" s="82"/>
      <c r="QAJ28" s="82"/>
      <c r="QAK28" s="82"/>
      <c r="QAL28" s="82"/>
      <c r="QAM28" s="82"/>
      <c r="QAN28" s="82"/>
      <c r="QAO28" s="82"/>
      <c r="QAP28" s="82"/>
      <c r="QAQ28" s="82"/>
      <c r="QAR28" s="82"/>
      <c r="QAS28" s="82"/>
      <c r="QAT28" s="82"/>
      <c r="QAU28" s="82"/>
      <c r="QAV28" s="82"/>
      <c r="QAW28" s="82"/>
      <c r="QAX28" s="82"/>
      <c r="QAY28" s="82"/>
      <c r="QAZ28" s="82"/>
      <c r="QBA28" s="82"/>
      <c r="QBB28" s="82"/>
      <c r="QBC28" s="82"/>
      <c r="QBD28" s="82"/>
      <c r="QBE28" s="82"/>
      <c r="QBF28" s="82"/>
      <c r="QBG28" s="82"/>
      <c r="QBH28" s="82"/>
      <c r="QBI28" s="82"/>
      <c r="QBJ28" s="82"/>
      <c r="QBK28" s="82"/>
      <c r="QBL28" s="82"/>
      <c r="QBM28" s="82"/>
      <c r="QBN28" s="82"/>
      <c r="QBO28" s="82"/>
      <c r="QBP28" s="82"/>
      <c r="QBQ28" s="82"/>
      <c r="QBR28" s="82"/>
      <c r="QBS28" s="82"/>
      <c r="QBT28" s="82"/>
      <c r="QBU28" s="82"/>
      <c r="QBV28" s="82"/>
      <c r="QBW28" s="82"/>
      <c r="QBX28" s="82"/>
      <c r="QBY28" s="82"/>
      <c r="QBZ28" s="82"/>
      <c r="QCA28" s="82"/>
      <c r="QCB28" s="82"/>
      <c r="QCC28" s="82"/>
      <c r="QCD28" s="82"/>
      <c r="QCE28" s="82"/>
      <c r="QCF28" s="82"/>
      <c r="QCG28" s="82"/>
      <c r="QCH28" s="82"/>
      <c r="QCI28" s="82"/>
      <c r="QCJ28" s="82"/>
      <c r="QCK28" s="82"/>
      <c r="QCL28" s="82"/>
      <c r="QCM28" s="82"/>
      <c r="QCN28" s="82"/>
      <c r="QCO28" s="82"/>
      <c r="QCP28" s="82"/>
      <c r="QCQ28" s="82"/>
      <c r="QCR28" s="82"/>
      <c r="QCS28" s="82"/>
      <c r="QCT28" s="82"/>
      <c r="QCU28" s="82"/>
      <c r="QCV28" s="82"/>
      <c r="QCW28" s="82"/>
      <c r="QCX28" s="82"/>
      <c r="QCY28" s="82"/>
      <c r="QCZ28" s="82"/>
      <c r="QDA28" s="82"/>
      <c r="QDB28" s="82"/>
      <c r="QDC28" s="82"/>
      <c r="QDD28" s="82"/>
      <c r="QDE28" s="82"/>
      <c r="QDF28" s="82"/>
      <c r="QDG28" s="82"/>
      <c r="QDH28" s="82"/>
      <c r="QDI28" s="82"/>
      <c r="QDJ28" s="82"/>
      <c r="QDK28" s="82"/>
      <c r="QDL28" s="82"/>
      <c r="QDM28" s="82"/>
      <c r="QDN28" s="82"/>
      <c r="QDO28" s="82"/>
      <c r="QDP28" s="82"/>
      <c r="QDQ28" s="82"/>
      <c r="QDR28" s="82"/>
      <c r="QDS28" s="82"/>
      <c r="QDT28" s="82"/>
      <c r="QDU28" s="82"/>
      <c r="QDV28" s="82"/>
      <c r="QDW28" s="82"/>
      <c r="QDX28" s="82"/>
      <c r="QDY28" s="82"/>
      <c r="QDZ28" s="82"/>
      <c r="QEA28" s="82"/>
      <c r="QEB28" s="82"/>
      <c r="QEC28" s="82"/>
      <c r="QED28" s="82"/>
      <c r="QEE28" s="82"/>
      <c r="QEF28" s="82"/>
      <c r="QEG28" s="82"/>
      <c r="QEH28" s="82"/>
      <c r="QEI28" s="82"/>
      <c r="QEJ28" s="82"/>
      <c r="QEK28" s="82"/>
      <c r="QEL28" s="82"/>
      <c r="QEM28" s="82"/>
      <c r="QEN28" s="82"/>
      <c r="QEO28" s="82"/>
      <c r="QEP28" s="82"/>
      <c r="QEQ28" s="82"/>
      <c r="QER28" s="82"/>
      <c r="QES28" s="82"/>
      <c r="QET28" s="82"/>
      <c r="QEU28" s="82"/>
      <c r="QEV28" s="82"/>
      <c r="QEW28" s="82"/>
      <c r="QEX28" s="82"/>
      <c r="QEY28" s="82"/>
      <c r="QEZ28" s="82"/>
      <c r="QFA28" s="82"/>
      <c r="QFB28" s="82"/>
      <c r="QFC28" s="82"/>
      <c r="QFD28" s="82"/>
      <c r="QFE28" s="82"/>
      <c r="QFF28" s="82"/>
      <c r="QFG28" s="82"/>
      <c r="QFH28" s="82"/>
      <c r="QFI28" s="82"/>
      <c r="QFJ28" s="82"/>
      <c r="QFK28" s="82"/>
      <c r="QFL28" s="82"/>
      <c r="QFM28" s="82"/>
      <c r="QFN28" s="82"/>
      <c r="QFO28" s="82"/>
      <c r="QFP28" s="82"/>
      <c r="QFQ28" s="82"/>
      <c r="QFR28" s="82"/>
      <c r="QFS28" s="82"/>
      <c r="QFT28" s="82"/>
      <c r="QFU28" s="82"/>
      <c r="QFV28" s="82"/>
      <c r="QFW28" s="82"/>
      <c r="QFX28" s="82"/>
      <c r="QFY28" s="82"/>
      <c r="QFZ28" s="82"/>
      <c r="QGA28" s="82"/>
      <c r="QGB28" s="82"/>
      <c r="QGC28" s="82"/>
      <c r="QGD28" s="82"/>
      <c r="QGE28" s="82"/>
      <c r="QGF28" s="82"/>
      <c r="QGG28" s="82"/>
      <c r="QGH28" s="82"/>
      <c r="QGI28" s="82"/>
      <c r="QGJ28" s="82"/>
      <c r="QGK28" s="82"/>
      <c r="QGL28" s="82"/>
      <c r="QGM28" s="82"/>
      <c r="QGN28" s="82"/>
      <c r="QGO28" s="82"/>
      <c r="QGP28" s="82"/>
      <c r="QGQ28" s="82"/>
      <c r="QGR28" s="82"/>
      <c r="QGS28" s="82"/>
      <c r="QGT28" s="82"/>
      <c r="QGU28" s="82"/>
      <c r="QGV28" s="82"/>
      <c r="QGW28" s="82"/>
      <c r="QGX28" s="82"/>
      <c r="QGY28" s="82"/>
      <c r="QGZ28" s="82"/>
      <c r="QHA28" s="82"/>
      <c r="QHB28" s="82"/>
      <c r="QHC28" s="82"/>
      <c r="QHD28" s="82"/>
      <c r="QHE28" s="82"/>
      <c r="QHF28" s="82"/>
      <c r="QHG28" s="82"/>
      <c r="QHH28" s="82"/>
      <c r="QHI28" s="82"/>
      <c r="QHJ28" s="82"/>
      <c r="QHK28" s="82"/>
      <c r="QHL28" s="82"/>
      <c r="QHM28" s="82"/>
      <c r="QHN28" s="82"/>
      <c r="QHO28" s="82"/>
      <c r="QHP28" s="82"/>
      <c r="QHQ28" s="82"/>
      <c r="QHR28" s="82"/>
      <c r="QHS28" s="82"/>
      <c r="QHT28" s="82"/>
      <c r="QHU28" s="82"/>
      <c r="QHV28" s="82"/>
      <c r="QHW28" s="82"/>
      <c r="QHX28" s="82"/>
      <c r="QHY28" s="82"/>
      <c r="QHZ28" s="82"/>
      <c r="QIA28" s="82"/>
      <c r="QIB28" s="82"/>
      <c r="QIC28" s="82"/>
      <c r="QID28" s="82"/>
      <c r="QIE28" s="82"/>
      <c r="QIF28" s="82"/>
      <c r="QIG28" s="82"/>
      <c r="QIH28" s="82"/>
      <c r="QII28" s="82"/>
      <c r="QIJ28" s="82"/>
      <c r="QIK28" s="82"/>
      <c r="QIL28" s="82"/>
      <c r="QIM28" s="82"/>
      <c r="QIN28" s="82"/>
      <c r="QIO28" s="82"/>
      <c r="QIP28" s="82"/>
      <c r="QIQ28" s="82"/>
      <c r="QIR28" s="82"/>
      <c r="QIS28" s="82"/>
      <c r="QIT28" s="82"/>
      <c r="QIU28" s="82"/>
      <c r="QIV28" s="82"/>
      <c r="QIW28" s="82"/>
      <c r="QIX28" s="82"/>
      <c r="QIY28" s="82"/>
      <c r="QIZ28" s="82"/>
      <c r="QJA28" s="82"/>
      <c r="QJB28" s="82"/>
      <c r="QJC28" s="82"/>
      <c r="QJD28" s="82"/>
      <c r="QJE28" s="82"/>
      <c r="QJF28" s="82"/>
      <c r="QJG28" s="82"/>
      <c r="QJH28" s="82"/>
      <c r="QJI28" s="82"/>
      <c r="QJJ28" s="82"/>
      <c r="QJK28" s="82"/>
      <c r="QJL28" s="82"/>
      <c r="QJM28" s="82"/>
      <c r="QJN28" s="82"/>
      <c r="QJO28" s="82"/>
      <c r="QJP28" s="82"/>
      <c r="QJQ28" s="82"/>
      <c r="QJR28" s="82"/>
      <c r="QJS28" s="82"/>
      <c r="QJT28" s="82"/>
      <c r="QJU28" s="82"/>
      <c r="QJV28" s="82"/>
      <c r="QJW28" s="82"/>
      <c r="QJX28" s="82"/>
      <c r="QJY28" s="82"/>
      <c r="QJZ28" s="82"/>
      <c r="QKA28" s="82"/>
      <c r="QKB28" s="82"/>
      <c r="QKC28" s="82"/>
      <c r="QKD28" s="82"/>
      <c r="QKE28" s="82"/>
      <c r="QKF28" s="82"/>
      <c r="QKG28" s="82"/>
      <c r="QKH28" s="82"/>
      <c r="QKI28" s="82"/>
      <c r="QKJ28" s="82"/>
      <c r="QKK28" s="82"/>
      <c r="QKL28" s="82"/>
      <c r="QKM28" s="82"/>
      <c r="QKN28" s="82"/>
      <c r="QKO28" s="82"/>
      <c r="QKP28" s="82"/>
      <c r="QKQ28" s="82"/>
      <c r="QKR28" s="82"/>
      <c r="QKS28" s="82"/>
      <c r="QKT28" s="82"/>
      <c r="QKU28" s="82"/>
      <c r="QKV28" s="82"/>
      <c r="QKW28" s="82"/>
      <c r="QKX28" s="82"/>
      <c r="QKY28" s="82"/>
      <c r="QKZ28" s="82"/>
      <c r="QLA28" s="82"/>
      <c r="QLB28" s="82"/>
      <c r="QLC28" s="82"/>
      <c r="QLD28" s="82"/>
      <c r="QLE28" s="82"/>
      <c r="QLF28" s="82"/>
      <c r="QLG28" s="82"/>
      <c r="QLH28" s="82"/>
      <c r="QLI28" s="82"/>
      <c r="QLJ28" s="82"/>
      <c r="QLK28" s="82"/>
      <c r="QLL28" s="82"/>
      <c r="QLM28" s="82"/>
      <c r="QLN28" s="82"/>
      <c r="QLO28" s="82"/>
      <c r="QLP28" s="82"/>
      <c r="QLQ28" s="82"/>
      <c r="QLR28" s="82"/>
      <c r="QLS28" s="82"/>
      <c r="QLT28" s="82"/>
      <c r="QLU28" s="82"/>
      <c r="QLV28" s="82"/>
      <c r="QLW28" s="82"/>
      <c r="QLX28" s="82"/>
      <c r="QLY28" s="82"/>
      <c r="QLZ28" s="82"/>
      <c r="QMA28" s="82"/>
      <c r="QMB28" s="82"/>
      <c r="QMC28" s="82"/>
      <c r="QMD28" s="82"/>
      <c r="QME28" s="82"/>
      <c r="QMF28" s="82"/>
      <c r="QMG28" s="82"/>
      <c r="QMH28" s="82"/>
      <c r="QMI28" s="82"/>
      <c r="QMJ28" s="82"/>
      <c r="QMK28" s="82"/>
      <c r="QML28" s="82"/>
      <c r="QMM28" s="82"/>
      <c r="QMN28" s="82"/>
      <c r="QMO28" s="82"/>
      <c r="QMP28" s="82"/>
      <c r="QMQ28" s="82"/>
      <c r="QMR28" s="82"/>
      <c r="QMS28" s="82"/>
      <c r="QMT28" s="82"/>
      <c r="QMU28" s="82"/>
      <c r="QMV28" s="82"/>
      <c r="QMW28" s="82"/>
      <c r="QMX28" s="82"/>
      <c r="QMY28" s="82"/>
      <c r="QMZ28" s="82"/>
      <c r="QNA28" s="82"/>
      <c r="QNB28" s="82"/>
      <c r="QNC28" s="82"/>
      <c r="QND28" s="82"/>
      <c r="QNE28" s="82"/>
      <c r="QNF28" s="82"/>
      <c r="QNG28" s="82"/>
      <c r="QNH28" s="82"/>
      <c r="QNI28" s="82"/>
      <c r="QNJ28" s="82"/>
      <c r="QNK28" s="82"/>
      <c r="QNL28" s="82"/>
      <c r="QNM28" s="82"/>
      <c r="QNN28" s="82"/>
      <c r="QNO28" s="82"/>
      <c r="QNP28" s="82"/>
      <c r="QNQ28" s="82"/>
      <c r="QNR28" s="82"/>
      <c r="QNS28" s="82"/>
      <c r="QNT28" s="82"/>
      <c r="QNU28" s="82"/>
      <c r="QNV28" s="82"/>
      <c r="QNW28" s="82"/>
      <c r="QNX28" s="82"/>
      <c r="QNY28" s="82"/>
      <c r="QNZ28" s="82"/>
      <c r="QOA28" s="82"/>
      <c r="QOB28" s="82"/>
      <c r="QOC28" s="82"/>
      <c r="QOD28" s="82"/>
      <c r="QOE28" s="82"/>
      <c r="QOF28" s="82"/>
      <c r="QOG28" s="82"/>
      <c r="QOH28" s="82"/>
      <c r="QOI28" s="82"/>
      <c r="QOJ28" s="82"/>
      <c r="QOK28" s="82"/>
      <c r="QOL28" s="82"/>
      <c r="QOM28" s="82"/>
      <c r="QON28" s="82"/>
      <c r="QOO28" s="82"/>
      <c r="QOP28" s="82"/>
      <c r="QOQ28" s="82"/>
      <c r="QOR28" s="82"/>
      <c r="QOS28" s="82"/>
      <c r="QOT28" s="82"/>
      <c r="QOU28" s="82"/>
      <c r="QOV28" s="82"/>
      <c r="QOW28" s="82"/>
      <c r="QOX28" s="82"/>
      <c r="QOY28" s="82"/>
      <c r="QOZ28" s="82"/>
      <c r="QPA28" s="82"/>
      <c r="QPB28" s="82"/>
      <c r="QPC28" s="82"/>
      <c r="QPD28" s="82"/>
      <c r="QPE28" s="82"/>
      <c r="QPF28" s="82"/>
      <c r="QPG28" s="82"/>
      <c r="QPH28" s="82"/>
      <c r="QPI28" s="82"/>
      <c r="QPJ28" s="82"/>
      <c r="QPK28" s="82"/>
      <c r="QPL28" s="82"/>
      <c r="QPM28" s="82"/>
      <c r="QPN28" s="82"/>
      <c r="QPO28" s="82"/>
      <c r="QPP28" s="82"/>
      <c r="QPQ28" s="82"/>
      <c r="QPR28" s="82"/>
      <c r="QPS28" s="82"/>
      <c r="QPT28" s="82"/>
      <c r="QPU28" s="82"/>
      <c r="QPV28" s="82"/>
      <c r="QPW28" s="82"/>
      <c r="QPX28" s="82"/>
      <c r="QPY28" s="82"/>
      <c r="QPZ28" s="82"/>
      <c r="QQA28" s="82"/>
      <c r="QQB28" s="82"/>
      <c r="QQC28" s="82"/>
      <c r="QQD28" s="82"/>
      <c r="QQE28" s="82"/>
      <c r="QQF28" s="82"/>
      <c r="QQG28" s="82"/>
      <c r="QQH28" s="82"/>
      <c r="QQI28" s="82"/>
      <c r="QQJ28" s="82"/>
      <c r="QQK28" s="82"/>
      <c r="QQL28" s="82"/>
      <c r="QQM28" s="82"/>
      <c r="QQN28" s="82"/>
      <c r="QQO28" s="82"/>
      <c r="QQP28" s="82"/>
      <c r="QQQ28" s="82"/>
      <c r="QQR28" s="82"/>
      <c r="QQS28" s="82"/>
      <c r="QQT28" s="82"/>
      <c r="QQU28" s="82"/>
      <c r="QQV28" s="82"/>
      <c r="QQW28" s="82"/>
      <c r="QQX28" s="82"/>
      <c r="QQY28" s="82"/>
      <c r="QQZ28" s="82"/>
      <c r="QRA28" s="82"/>
      <c r="QRB28" s="82"/>
      <c r="QRC28" s="82"/>
      <c r="QRD28" s="82"/>
      <c r="QRE28" s="82"/>
      <c r="QRF28" s="82"/>
      <c r="QRG28" s="82"/>
      <c r="QRH28" s="82"/>
      <c r="QRI28" s="82"/>
      <c r="QRJ28" s="82"/>
      <c r="QRK28" s="82"/>
      <c r="QRL28" s="82"/>
      <c r="QRM28" s="82"/>
      <c r="QRN28" s="82"/>
      <c r="QRO28" s="82"/>
      <c r="QRP28" s="82"/>
      <c r="QRQ28" s="82"/>
      <c r="QRR28" s="82"/>
      <c r="QRS28" s="82"/>
      <c r="QRT28" s="82"/>
      <c r="QRU28" s="82"/>
      <c r="QRV28" s="82"/>
      <c r="QRW28" s="82"/>
      <c r="QRX28" s="82"/>
      <c r="QRY28" s="82"/>
      <c r="QRZ28" s="82"/>
      <c r="QSA28" s="82"/>
      <c r="QSB28" s="82"/>
      <c r="QSC28" s="82"/>
      <c r="QSD28" s="82"/>
      <c r="QSE28" s="82"/>
      <c r="QSF28" s="82"/>
      <c r="QSG28" s="82"/>
      <c r="QSH28" s="82"/>
      <c r="QSI28" s="82"/>
      <c r="QSJ28" s="82"/>
      <c r="QSK28" s="82"/>
      <c r="QSL28" s="82"/>
      <c r="QSM28" s="82"/>
      <c r="QSN28" s="82"/>
      <c r="QSO28" s="82"/>
      <c r="QSP28" s="82"/>
      <c r="QSQ28" s="82"/>
      <c r="QSR28" s="82"/>
      <c r="QSS28" s="82"/>
      <c r="QST28" s="82"/>
      <c r="QSU28" s="82"/>
      <c r="QSV28" s="82"/>
      <c r="QSW28" s="82"/>
      <c r="QSX28" s="82"/>
      <c r="QSY28" s="82"/>
      <c r="QSZ28" s="82"/>
      <c r="QTA28" s="82"/>
      <c r="QTB28" s="82"/>
      <c r="QTC28" s="82"/>
      <c r="QTD28" s="82"/>
      <c r="QTE28" s="82"/>
      <c r="QTF28" s="82"/>
      <c r="QTG28" s="82"/>
      <c r="QTH28" s="82"/>
      <c r="QTI28" s="82"/>
      <c r="QTJ28" s="82"/>
      <c r="QTK28" s="82"/>
      <c r="QTL28" s="82"/>
      <c r="QTM28" s="82"/>
      <c r="QTN28" s="82"/>
      <c r="QTO28" s="82"/>
      <c r="QTP28" s="82"/>
      <c r="QTQ28" s="82"/>
      <c r="QTR28" s="82"/>
      <c r="QTS28" s="82"/>
      <c r="QTT28" s="82"/>
      <c r="QTU28" s="82"/>
      <c r="QTV28" s="82"/>
      <c r="QTW28" s="82"/>
      <c r="QTX28" s="82"/>
      <c r="QTY28" s="82"/>
      <c r="QTZ28" s="82"/>
      <c r="QUA28" s="82"/>
      <c r="QUB28" s="82"/>
      <c r="QUC28" s="82"/>
      <c r="QUD28" s="82"/>
      <c r="QUE28" s="82"/>
      <c r="QUF28" s="82"/>
      <c r="QUG28" s="82"/>
      <c r="QUH28" s="82"/>
      <c r="QUI28" s="82"/>
      <c r="QUJ28" s="82"/>
      <c r="QUK28" s="82"/>
      <c r="QUL28" s="82"/>
      <c r="QUM28" s="82"/>
      <c r="QUN28" s="82"/>
      <c r="QUO28" s="82"/>
      <c r="QUP28" s="82"/>
      <c r="QUQ28" s="82"/>
      <c r="QUR28" s="82"/>
      <c r="QUS28" s="82"/>
      <c r="QUT28" s="82"/>
      <c r="QUU28" s="82"/>
      <c r="QUV28" s="82"/>
      <c r="QUW28" s="82"/>
      <c r="QUX28" s="82"/>
      <c r="QUY28" s="82"/>
      <c r="QUZ28" s="82"/>
      <c r="QVA28" s="82"/>
      <c r="QVB28" s="82"/>
      <c r="QVC28" s="82"/>
      <c r="QVD28" s="82"/>
      <c r="QVE28" s="82"/>
      <c r="QVF28" s="82"/>
      <c r="QVG28" s="82"/>
      <c r="QVH28" s="82"/>
      <c r="QVI28" s="82"/>
      <c r="QVJ28" s="82"/>
      <c r="QVK28" s="82"/>
      <c r="QVL28" s="82"/>
      <c r="QVM28" s="82"/>
      <c r="QVN28" s="82"/>
      <c r="QVO28" s="82"/>
      <c r="QVP28" s="82"/>
      <c r="QVQ28" s="82"/>
      <c r="QVR28" s="82"/>
      <c r="QVS28" s="82"/>
      <c r="QVT28" s="82"/>
      <c r="QVU28" s="82"/>
      <c r="QVV28" s="82"/>
      <c r="QVW28" s="82"/>
      <c r="QVX28" s="82"/>
      <c r="QVY28" s="82"/>
      <c r="QVZ28" s="82"/>
      <c r="QWA28" s="82"/>
      <c r="QWB28" s="82"/>
      <c r="QWC28" s="82"/>
      <c r="QWD28" s="82"/>
      <c r="QWE28" s="82"/>
      <c r="QWF28" s="82"/>
      <c r="QWG28" s="82"/>
      <c r="QWH28" s="82"/>
      <c r="QWI28" s="82"/>
      <c r="QWJ28" s="82"/>
      <c r="QWK28" s="82"/>
      <c r="QWL28" s="82"/>
      <c r="QWM28" s="82"/>
      <c r="QWN28" s="82"/>
      <c r="QWO28" s="82"/>
      <c r="QWP28" s="82"/>
      <c r="QWQ28" s="82"/>
      <c r="QWR28" s="82"/>
      <c r="QWS28" s="82"/>
      <c r="QWT28" s="82"/>
      <c r="QWU28" s="82"/>
      <c r="QWV28" s="82"/>
      <c r="QWW28" s="82"/>
      <c r="QWX28" s="82"/>
      <c r="QWY28" s="82"/>
      <c r="QWZ28" s="82"/>
      <c r="QXA28" s="82"/>
      <c r="QXB28" s="82"/>
      <c r="QXC28" s="82"/>
      <c r="QXD28" s="82"/>
      <c r="QXE28" s="82"/>
      <c r="QXF28" s="82"/>
      <c r="QXG28" s="82"/>
      <c r="QXH28" s="82"/>
      <c r="QXI28" s="82"/>
      <c r="QXJ28" s="82"/>
      <c r="QXK28" s="82"/>
      <c r="QXL28" s="82"/>
      <c r="QXM28" s="82"/>
      <c r="QXN28" s="82"/>
      <c r="QXO28" s="82"/>
      <c r="QXP28" s="82"/>
      <c r="QXQ28" s="82"/>
      <c r="QXR28" s="82"/>
      <c r="QXS28" s="82"/>
      <c r="QXT28" s="82"/>
      <c r="QXU28" s="82"/>
      <c r="QXV28" s="82"/>
      <c r="QXW28" s="82"/>
      <c r="QXX28" s="82"/>
      <c r="QXY28" s="82"/>
      <c r="QXZ28" s="82"/>
      <c r="QYA28" s="82"/>
      <c r="QYB28" s="82"/>
      <c r="QYC28" s="82"/>
      <c r="QYD28" s="82"/>
      <c r="QYE28" s="82"/>
      <c r="QYF28" s="82"/>
      <c r="QYG28" s="82"/>
      <c r="QYH28" s="82"/>
      <c r="QYI28" s="82"/>
      <c r="QYJ28" s="82"/>
      <c r="QYK28" s="82"/>
      <c r="QYL28" s="82"/>
      <c r="QYM28" s="82"/>
      <c r="QYN28" s="82"/>
      <c r="QYO28" s="82"/>
      <c r="QYP28" s="82"/>
      <c r="QYQ28" s="82"/>
      <c r="QYR28" s="82"/>
      <c r="QYS28" s="82"/>
      <c r="QYT28" s="82"/>
      <c r="QYU28" s="82"/>
      <c r="QYV28" s="82"/>
      <c r="QYW28" s="82"/>
      <c r="QYX28" s="82"/>
      <c r="QYY28" s="82"/>
      <c r="QYZ28" s="82"/>
      <c r="QZA28" s="82"/>
      <c r="QZB28" s="82"/>
      <c r="QZC28" s="82"/>
      <c r="QZD28" s="82"/>
      <c r="QZE28" s="82"/>
      <c r="QZF28" s="82"/>
      <c r="QZG28" s="82"/>
      <c r="QZH28" s="82"/>
      <c r="QZI28" s="82"/>
      <c r="QZJ28" s="82"/>
      <c r="QZK28" s="82"/>
      <c r="QZL28" s="82"/>
      <c r="QZM28" s="82"/>
      <c r="QZN28" s="82"/>
      <c r="QZO28" s="82"/>
      <c r="QZP28" s="82"/>
      <c r="QZQ28" s="82"/>
      <c r="QZR28" s="82"/>
      <c r="QZS28" s="82"/>
      <c r="QZT28" s="82"/>
      <c r="QZU28" s="82"/>
      <c r="QZV28" s="82"/>
      <c r="QZW28" s="82"/>
      <c r="QZX28" s="82"/>
      <c r="QZY28" s="82"/>
      <c r="QZZ28" s="82"/>
      <c r="RAA28" s="82"/>
      <c r="RAB28" s="82"/>
      <c r="RAC28" s="82"/>
      <c r="RAD28" s="82"/>
      <c r="RAE28" s="82"/>
      <c r="RAF28" s="82"/>
      <c r="RAG28" s="82"/>
      <c r="RAH28" s="82"/>
      <c r="RAI28" s="82"/>
      <c r="RAJ28" s="82"/>
      <c r="RAK28" s="82"/>
      <c r="RAL28" s="82"/>
      <c r="RAM28" s="82"/>
      <c r="RAN28" s="82"/>
      <c r="RAO28" s="82"/>
      <c r="RAP28" s="82"/>
      <c r="RAQ28" s="82"/>
      <c r="RAR28" s="82"/>
      <c r="RAS28" s="82"/>
      <c r="RAT28" s="82"/>
      <c r="RAU28" s="82"/>
      <c r="RAV28" s="82"/>
      <c r="RAW28" s="82"/>
      <c r="RAX28" s="82"/>
      <c r="RAY28" s="82"/>
      <c r="RAZ28" s="82"/>
      <c r="RBA28" s="82"/>
      <c r="RBB28" s="82"/>
      <c r="RBC28" s="82"/>
      <c r="RBD28" s="82"/>
      <c r="RBE28" s="82"/>
      <c r="RBF28" s="82"/>
      <c r="RBG28" s="82"/>
      <c r="RBH28" s="82"/>
      <c r="RBI28" s="82"/>
      <c r="RBJ28" s="82"/>
      <c r="RBK28" s="82"/>
      <c r="RBL28" s="82"/>
      <c r="RBM28" s="82"/>
      <c r="RBN28" s="82"/>
      <c r="RBO28" s="82"/>
      <c r="RBP28" s="82"/>
      <c r="RBQ28" s="82"/>
      <c r="RBR28" s="82"/>
      <c r="RBS28" s="82"/>
      <c r="RBT28" s="82"/>
      <c r="RBU28" s="82"/>
      <c r="RBV28" s="82"/>
      <c r="RBW28" s="82"/>
      <c r="RBX28" s="82"/>
      <c r="RBY28" s="82"/>
      <c r="RBZ28" s="82"/>
      <c r="RCA28" s="82"/>
      <c r="RCB28" s="82"/>
      <c r="RCC28" s="82"/>
      <c r="RCD28" s="82"/>
      <c r="RCE28" s="82"/>
      <c r="RCF28" s="82"/>
      <c r="RCG28" s="82"/>
      <c r="RCH28" s="82"/>
      <c r="RCI28" s="82"/>
      <c r="RCJ28" s="82"/>
      <c r="RCK28" s="82"/>
      <c r="RCL28" s="82"/>
      <c r="RCM28" s="82"/>
      <c r="RCN28" s="82"/>
      <c r="RCO28" s="82"/>
      <c r="RCP28" s="82"/>
      <c r="RCQ28" s="82"/>
      <c r="RCR28" s="82"/>
      <c r="RCS28" s="82"/>
      <c r="RCT28" s="82"/>
      <c r="RCU28" s="82"/>
      <c r="RCV28" s="82"/>
      <c r="RCW28" s="82"/>
      <c r="RCX28" s="82"/>
      <c r="RCY28" s="82"/>
      <c r="RCZ28" s="82"/>
      <c r="RDA28" s="82"/>
      <c r="RDB28" s="82"/>
      <c r="RDC28" s="82"/>
      <c r="RDD28" s="82"/>
      <c r="RDE28" s="82"/>
      <c r="RDF28" s="82"/>
      <c r="RDG28" s="82"/>
      <c r="RDH28" s="82"/>
      <c r="RDI28" s="82"/>
      <c r="RDJ28" s="82"/>
      <c r="RDK28" s="82"/>
      <c r="RDL28" s="82"/>
      <c r="RDM28" s="82"/>
      <c r="RDN28" s="82"/>
      <c r="RDO28" s="82"/>
      <c r="RDP28" s="82"/>
      <c r="RDQ28" s="82"/>
      <c r="RDR28" s="82"/>
      <c r="RDS28" s="82"/>
      <c r="RDT28" s="82"/>
      <c r="RDU28" s="82"/>
      <c r="RDV28" s="82"/>
      <c r="RDW28" s="82"/>
      <c r="RDX28" s="82"/>
      <c r="RDY28" s="82"/>
      <c r="RDZ28" s="82"/>
      <c r="REA28" s="82"/>
      <c r="REB28" s="82"/>
      <c r="REC28" s="82"/>
      <c r="RED28" s="82"/>
      <c r="REE28" s="82"/>
      <c r="REF28" s="82"/>
      <c r="REG28" s="82"/>
      <c r="REH28" s="82"/>
      <c r="REI28" s="82"/>
      <c r="REJ28" s="82"/>
      <c r="REK28" s="82"/>
      <c r="REL28" s="82"/>
      <c r="REM28" s="82"/>
      <c r="REN28" s="82"/>
      <c r="REO28" s="82"/>
      <c r="REP28" s="82"/>
      <c r="REQ28" s="82"/>
      <c r="RER28" s="82"/>
      <c r="RES28" s="82"/>
      <c r="RET28" s="82"/>
      <c r="REU28" s="82"/>
      <c r="REV28" s="82"/>
      <c r="REW28" s="82"/>
      <c r="REX28" s="82"/>
      <c r="REY28" s="82"/>
      <c r="REZ28" s="82"/>
      <c r="RFA28" s="82"/>
      <c r="RFB28" s="82"/>
      <c r="RFC28" s="82"/>
      <c r="RFD28" s="82"/>
      <c r="RFE28" s="82"/>
      <c r="RFF28" s="82"/>
      <c r="RFG28" s="82"/>
      <c r="RFH28" s="82"/>
      <c r="RFI28" s="82"/>
      <c r="RFJ28" s="82"/>
      <c r="RFK28" s="82"/>
      <c r="RFL28" s="82"/>
      <c r="RFM28" s="82"/>
      <c r="RFN28" s="82"/>
      <c r="RFO28" s="82"/>
      <c r="RFP28" s="82"/>
      <c r="RFQ28" s="82"/>
      <c r="RFR28" s="82"/>
      <c r="RFS28" s="82"/>
      <c r="RFT28" s="82"/>
      <c r="RFU28" s="82"/>
      <c r="RFV28" s="82"/>
      <c r="RFW28" s="82"/>
      <c r="RFX28" s="82"/>
      <c r="RFY28" s="82"/>
      <c r="RFZ28" s="82"/>
      <c r="RGA28" s="82"/>
      <c r="RGB28" s="82"/>
      <c r="RGC28" s="82"/>
      <c r="RGD28" s="82"/>
      <c r="RGE28" s="82"/>
      <c r="RGF28" s="82"/>
      <c r="RGG28" s="82"/>
      <c r="RGH28" s="82"/>
      <c r="RGI28" s="82"/>
      <c r="RGJ28" s="82"/>
      <c r="RGK28" s="82"/>
      <c r="RGL28" s="82"/>
      <c r="RGM28" s="82"/>
      <c r="RGN28" s="82"/>
      <c r="RGO28" s="82"/>
      <c r="RGP28" s="82"/>
      <c r="RGQ28" s="82"/>
      <c r="RGR28" s="82"/>
      <c r="RGS28" s="82"/>
      <c r="RGT28" s="82"/>
      <c r="RGU28" s="82"/>
      <c r="RGV28" s="82"/>
      <c r="RGW28" s="82"/>
      <c r="RGX28" s="82"/>
      <c r="RGY28" s="82"/>
      <c r="RGZ28" s="82"/>
      <c r="RHA28" s="82"/>
      <c r="RHB28" s="82"/>
      <c r="RHC28" s="82"/>
      <c r="RHD28" s="82"/>
      <c r="RHE28" s="82"/>
      <c r="RHF28" s="82"/>
      <c r="RHG28" s="82"/>
      <c r="RHH28" s="82"/>
      <c r="RHI28" s="82"/>
      <c r="RHJ28" s="82"/>
      <c r="RHK28" s="82"/>
      <c r="RHL28" s="82"/>
      <c r="RHM28" s="82"/>
      <c r="RHN28" s="82"/>
      <c r="RHO28" s="82"/>
      <c r="RHP28" s="82"/>
      <c r="RHQ28" s="82"/>
      <c r="RHR28" s="82"/>
      <c r="RHS28" s="82"/>
      <c r="RHT28" s="82"/>
      <c r="RHU28" s="82"/>
      <c r="RHV28" s="82"/>
      <c r="RHW28" s="82"/>
      <c r="RHX28" s="82"/>
      <c r="RHY28" s="82"/>
      <c r="RHZ28" s="82"/>
      <c r="RIA28" s="82"/>
      <c r="RIB28" s="82"/>
      <c r="RIC28" s="82"/>
      <c r="RID28" s="82"/>
      <c r="RIE28" s="82"/>
      <c r="RIF28" s="82"/>
      <c r="RIG28" s="82"/>
      <c r="RIH28" s="82"/>
      <c r="RII28" s="82"/>
      <c r="RIJ28" s="82"/>
      <c r="RIK28" s="82"/>
      <c r="RIL28" s="82"/>
      <c r="RIM28" s="82"/>
      <c r="RIN28" s="82"/>
      <c r="RIO28" s="82"/>
      <c r="RIP28" s="82"/>
      <c r="RIQ28" s="82"/>
      <c r="RIR28" s="82"/>
      <c r="RIS28" s="82"/>
      <c r="RIT28" s="82"/>
      <c r="RIU28" s="82"/>
      <c r="RIV28" s="82"/>
      <c r="RIW28" s="82"/>
      <c r="RIX28" s="82"/>
      <c r="RIY28" s="82"/>
      <c r="RIZ28" s="82"/>
      <c r="RJA28" s="82"/>
      <c r="RJB28" s="82"/>
      <c r="RJC28" s="82"/>
      <c r="RJD28" s="82"/>
      <c r="RJE28" s="82"/>
      <c r="RJF28" s="82"/>
      <c r="RJG28" s="82"/>
      <c r="RJH28" s="82"/>
      <c r="RJI28" s="82"/>
      <c r="RJJ28" s="82"/>
      <c r="RJK28" s="82"/>
      <c r="RJL28" s="82"/>
      <c r="RJM28" s="82"/>
      <c r="RJN28" s="82"/>
      <c r="RJO28" s="82"/>
      <c r="RJP28" s="82"/>
      <c r="RJQ28" s="82"/>
      <c r="RJR28" s="82"/>
      <c r="RJS28" s="82"/>
      <c r="RJT28" s="82"/>
      <c r="RJU28" s="82"/>
      <c r="RJV28" s="82"/>
      <c r="RJW28" s="82"/>
      <c r="RJX28" s="82"/>
      <c r="RJY28" s="82"/>
      <c r="RJZ28" s="82"/>
      <c r="RKA28" s="82"/>
      <c r="RKB28" s="82"/>
      <c r="RKC28" s="82"/>
      <c r="RKD28" s="82"/>
      <c r="RKE28" s="82"/>
      <c r="RKF28" s="82"/>
      <c r="RKG28" s="82"/>
      <c r="RKH28" s="82"/>
      <c r="RKI28" s="82"/>
      <c r="RKJ28" s="82"/>
      <c r="RKK28" s="82"/>
      <c r="RKL28" s="82"/>
      <c r="RKM28" s="82"/>
      <c r="RKN28" s="82"/>
      <c r="RKO28" s="82"/>
      <c r="RKP28" s="82"/>
      <c r="RKQ28" s="82"/>
      <c r="RKR28" s="82"/>
      <c r="RKS28" s="82"/>
      <c r="RKT28" s="82"/>
      <c r="RKU28" s="82"/>
      <c r="RKV28" s="82"/>
      <c r="RKW28" s="82"/>
      <c r="RKX28" s="82"/>
      <c r="RKY28" s="82"/>
      <c r="RKZ28" s="82"/>
      <c r="RLA28" s="82"/>
      <c r="RLB28" s="82"/>
      <c r="RLC28" s="82"/>
      <c r="RLD28" s="82"/>
      <c r="RLE28" s="82"/>
      <c r="RLF28" s="82"/>
      <c r="RLG28" s="82"/>
      <c r="RLH28" s="82"/>
      <c r="RLI28" s="82"/>
      <c r="RLJ28" s="82"/>
      <c r="RLK28" s="82"/>
      <c r="RLL28" s="82"/>
      <c r="RLM28" s="82"/>
      <c r="RLN28" s="82"/>
      <c r="RLO28" s="82"/>
      <c r="RLP28" s="82"/>
      <c r="RLQ28" s="82"/>
      <c r="RLR28" s="82"/>
      <c r="RLS28" s="82"/>
      <c r="RLT28" s="82"/>
      <c r="RLU28" s="82"/>
      <c r="RLV28" s="82"/>
      <c r="RLW28" s="82"/>
      <c r="RLX28" s="82"/>
      <c r="RLY28" s="82"/>
      <c r="RLZ28" s="82"/>
      <c r="RMA28" s="82"/>
      <c r="RMB28" s="82"/>
      <c r="RMC28" s="82"/>
      <c r="RMD28" s="82"/>
      <c r="RME28" s="82"/>
      <c r="RMF28" s="82"/>
      <c r="RMG28" s="82"/>
      <c r="RMH28" s="82"/>
      <c r="RMI28" s="82"/>
      <c r="RMJ28" s="82"/>
      <c r="RMK28" s="82"/>
      <c r="RML28" s="82"/>
      <c r="RMM28" s="82"/>
      <c r="RMN28" s="82"/>
      <c r="RMO28" s="82"/>
      <c r="RMP28" s="82"/>
      <c r="RMQ28" s="82"/>
      <c r="RMR28" s="82"/>
      <c r="RMS28" s="82"/>
      <c r="RMT28" s="82"/>
      <c r="RMU28" s="82"/>
      <c r="RMV28" s="82"/>
      <c r="RMW28" s="82"/>
      <c r="RMX28" s="82"/>
      <c r="RMY28" s="82"/>
      <c r="RMZ28" s="82"/>
      <c r="RNA28" s="82"/>
      <c r="RNB28" s="82"/>
      <c r="RNC28" s="82"/>
      <c r="RND28" s="82"/>
      <c r="RNE28" s="82"/>
      <c r="RNF28" s="82"/>
      <c r="RNG28" s="82"/>
      <c r="RNH28" s="82"/>
      <c r="RNI28" s="82"/>
      <c r="RNJ28" s="82"/>
      <c r="RNK28" s="82"/>
      <c r="RNL28" s="82"/>
      <c r="RNM28" s="82"/>
      <c r="RNN28" s="82"/>
      <c r="RNO28" s="82"/>
      <c r="RNP28" s="82"/>
      <c r="RNQ28" s="82"/>
      <c r="RNR28" s="82"/>
      <c r="RNS28" s="82"/>
      <c r="RNT28" s="82"/>
      <c r="RNU28" s="82"/>
      <c r="RNV28" s="82"/>
      <c r="RNW28" s="82"/>
      <c r="RNX28" s="82"/>
      <c r="RNY28" s="82"/>
      <c r="RNZ28" s="82"/>
      <c r="ROA28" s="82"/>
      <c r="ROB28" s="82"/>
      <c r="ROC28" s="82"/>
      <c r="ROD28" s="82"/>
      <c r="ROE28" s="82"/>
      <c r="ROF28" s="82"/>
      <c r="ROG28" s="82"/>
      <c r="ROH28" s="82"/>
      <c r="ROI28" s="82"/>
      <c r="ROJ28" s="82"/>
      <c r="ROK28" s="82"/>
      <c r="ROL28" s="82"/>
      <c r="ROM28" s="82"/>
      <c r="RON28" s="82"/>
      <c r="ROO28" s="82"/>
      <c r="ROP28" s="82"/>
      <c r="ROQ28" s="82"/>
      <c r="ROR28" s="82"/>
      <c r="ROS28" s="82"/>
      <c r="ROT28" s="82"/>
      <c r="ROU28" s="82"/>
      <c r="ROV28" s="82"/>
      <c r="ROW28" s="82"/>
      <c r="ROX28" s="82"/>
      <c r="ROY28" s="82"/>
      <c r="ROZ28" s="82"/>
      <c r="RPA28" s="82"/>
      <c r="RPB28" s="82"/>
      <c r="RPC28" s="82"/>
      <c r="RPD28" s="82"/>
      <c r="RPE28" s="82"/>
      <c r="RPF28" s="82"/>
      <c r="RPG28" s="82"/>
      <c r="RPH28" s="82"/>
      <c r="RPI28" s="82"/>
      <c r="RPJ28" s="82"/>
      <c r="RPK28" s="82"/>
      <c r="RPL28" s="82"/>
      <c r="RPM28" s="82"/>
      <c r="RPN28" s="82"/>
      <c r="RPO28" s="82"/>
      <c r="RPP28" s="82"/>
      <c r="RPQ28" s="82"/>
      <c r="RPR28" s="82"/>
      <c r="RPS28" s="82"/>
      <c r="RPT28" s="82"/>
      <c r="RPU28" s="82"/>
      <c r="RPV28" s="82"/>
      <c r="RPW28" s="82"/>
      <c r="RPX28" s="82"/>
      <c r="RPY28" s="82"/>
      <c r="RPZ28" s="82"/>
      <c r="RQA28" s="82"/>
      <c r="RQB28" s="82"/>
      <c r="RQC28" s="82"/>
      <c r="RQD28" s="82"/>
      <c r="RQE28" s="82"/>
      <c r="RQF28" s="82"/>
      <c r="RQG28" s="82"/>
      <c r="RQH28" s="82"/>
      <c r="RQI28" s="82"/>
      <c r="RQJ28" s="82"/>
      <c r="RQK28" s="82"/>
      <c r="RQL28" s="82"/>
      <c r="RQM28" s="82"/>
      <c r="RQN28" s="82"/>
      <c r="RQO28" s="82"/>
      <c r="RQP28" s="82"/>
      <c r="RQQ28" s="82"/>
      <c r="RQR28" s="82"/>
      <c r="RQS28" s="82"/>
      <c r="RQT28" s="82"/>
      <c r="RQU28" s="82"/>
      <c r="RQV28" s="82"/>
      <c r="RQW28" s="82"/>
      <c r="RQX28" s="82"/>
      <c r="RQY28" s="82"/>
      <c r="RQZ28" s="82"/>
      <c r="RRA28" s="82"/>
      <c r="RRB28" s="82"/>
      <c r="RRC28" s="82"/>
      <c r="RRD28" s="82"/>
      <c r="RRE28" s="82"/>
      <c r="RRF28" s="82"/>
      <c r="RRG28" s="82"/>
      <c r="RRH28" s="82"/>
      <c r="RRI28" s="82"/>
      <c r="RRJ28" s="82"/>
      <c r="RRK28" s="82"/>
      <c r="RRL28" s="82"/>
      <c r="RRM28" s="82"/>
      <c r="RRN28" s="82"/>
      <c r="RRO28" s="82"/>
      <c r="RRP28" s="82"/>
      <c r="RRQ28" s="82"/>
      <c r="RRR28" s="82"/>
      <c r="RRS28" s="82"/>
      <c r="RRT28" s="82"/>
      <c r="RRU28" s="82"/>
      <c r="RRV28" s="82"/>
      <c r="RRW28" s="82"/>
      <c r="RRX28" s="82"/>
      <c r="RRY28" s="82"/>
      <c r="RRZ28" s="82"/>
      <c r="RSA28" s="82"/>
      <c r="RSB28" s="82"/>
      <c r="RSC28" s="82"/>
      <c r="RSD28" s="82"/>
      <c r="RSE28" s="82"/>
      <c r="RSF28" s="82"/>
      <c r="RSG28" s="82"/>
      <c r="RSH28" s="82"/>
      <c r="RSI28" s="82"/>
      <c r="RSJ28" s="82"/>
      <c r="RSK28" s="82"/>
      <c r="RSL28" s="82"/>
      <c r="RSM28" s="82"/>
      <c r="RSN28" s="82"/>
      <c r="RSO28" s="82"/>
      <c r="RSP28" s="82"/>
      <c r="RSQ28" s="82"/>
      <c r="RSR28" s="82"/>
      <c r="RSS28" s="82"/>
      <c r="RST28" s="82"/>
      <c r="RSU28" s="82"/>
      <c r="RSV28" s="82"/>
      <c r="RSW28" s="82"/>
      <c r="RSX28" s="82"/>
      <c r="RSY28" s="82"/>
      <c r="RSZ28" s="82"/>
      <c r="RTA28" s="82"/>
      <c r="RTB28" s="82"/>
      <c r="RTC28" s="82"/>
      <c r="RTD28" s="82"/>
      <c r="RTE28" s="82"/>
      <c r="RTF28" s="82"/>
      <c r="RTG28" s="82"/>
      <c r="RTH28" s="82"/>
      <c r="RTI28" s="82"/>
      <c r="RTJ28" s="82"/>
      <c r="RTK28" s="82"/>
      <c r="RTL28" s="82"/>
      <c r="RTM28" s="82"/>
      <c r="RTN28" s="82"/>
      <c r="RTO28" s="82"/>
      <c r="RTP28" s="82"/>
      <c r="RTQ28" s="82"/>
      <c r="RTR28" s="82"/>
      <c r="RTS28" s="82"/>
      <c r="RTT28" s="82"/>
      <c r="RTU28" s="82"/>
      <c r="RTV28" s="82"/>
      <c r="RTW28" s="82"/>
      <c r="RTX28" s="82"/>
      <c r="RTY28" s="82"/>
      <c r="RTZ28" s="82"/>
      <c r="RUA28" s="82"/>
      <c r="RUB28" s="82"/>
      <c r="RUC28" s="82"/>
      <c r="RUD28" s="82"/>
      <c r="RUE28" s="82"/>
      <c r="RUF28" s="82"/>
      <c r="RUG28" s="82"/>
      <c r="RUH28" s="82"/>
      <c r="RUI28" s="82"/>
      <c r="RUJ28" s="82"/>
      <c r="RUK28" s="82"/>
      <c r="RUL28" s="82"/>
      <c r="RUM28" s="82"/>
      <c r="RUN28" s="82"/>
      <c r="RUO28" s="82"/>
      <c r="RUP28" s="82"/>
      <c r="RUQ28" s="82"/>
      <c r="RUR28" s="82"/>
      <c r="RUS28" s="82"/>
      <c r="RUT28" s="82"/>
      <c r="RUU28" s="82"/>
      <c r="RUV28" s="82"/>
      <c r="RUW28" s="82"/>
      <c r="RUX28" s="82"/>
      <c r="RUY28" s="82"/>
      <c r="RUZ28" s="82"/>
      <c r="RVA28" s="82"/>
      <c r="RVB28" s="82"/>
      <c r="RVC28" s="82"/>
      <c r="RVD28" s="82"/>
      <c r="RVE28" s="82"/>
      <c r="RVF28" s="82"/>
      <c r="RVG28" s="82"/>
      <c r="RVH28" s="82"/>
      <c r="RVI28" s="82"/>
      <c r="RVJ28" s="82"/>
      <c r="RVK28" s="82"/>
      <c r="RVL28" s="82"/>
      <c r="RVM28" s="82"/>
      <c r="RVN28" s="82"/>
      <c r="RVO28" s="82"/>
      <c r="RVP28" s="82"/>
      <c r="RVQ28" s="82"/>
      <c r="RVR28" s="82"/>
      <c r="RVS28" s="82"/>
      <c r="RVT28" s="82"/>
      <c r="RVU28" s="82"/>
      <c r="RVV28" s="82"/>
      <c r="RVW28" s="82"/>
      <c r="RVX28" s="82"/>
      <c r="RVY28" s="82"/>
      <c r="RVZ28" s="82"/>
      <c r="RWA28" s="82"/>
      <c r="RWB28" s="82"/>
      <c r="RWC28" s="82"/>
      <c r="RWD28" s="82"/>
      <c r="RWE28" s="82"/>
      <c r="RWF28" s="82"/>
      <c r="RWG28" s="82"/>
      <c r="RWH28" s="82"/>
      <c r="RWI28" s="82"/>
      <c r="RWJ28" s="82"/>
      <c r="RWK28" s="82"/>
      <c r="RWL28" s="82"/>
      <c r="RWM28" s="82"/>
      <c r="RWN28" s="82"/>
      <c r="RWO28" s="82"/>
      <c r="RWP28" s="82"/>
      <c r="RWQ28" s="82"/>
      <c r="RWR28" s="82"/>
      <c r="RWS28" s="82"/>
      <c r="RWT28" s="82"/>
      <c r="RWU28" s="82"/>
      <c r="RWV28" s="82"/>
      <c r="RWW28" s="82"/>
      <c r="RWX28" s="82"/>
      <c r="RWY28" s="82"/>
      <c r="RWZ28" s="82"/>
      <c r="RXA28" s="82"/>
      <c r="RXB28" s="82"/>
      <c r="RXC28" s="82"/>
      <c r="RXD28" s="82"/>
      <c r="RXE28" s="82"/>
      <c r="RXF28" s="82"/>
      <c r="RXG28" s="82"/>
      <c r="RXH28" s="82"/>
      <c r="RXI28" s="82"/>
      <c r="RXJ28" s="82"/>
      <c r="RXK28" s="82"/>
      <c r="RXL28" s="82"/>
      <c r="RXM28" s="82"/>
      <c r="RXN28" s="82"/>
      <c r="RXO28" s="82"/>
      <c r="RXP28" s="82"/>
      <c r="RXQ28" s="82"/>
      <c r="RXR28" s="82"/>
      <c r="RXS28" s="82"/>
      <c r="RXT28" s="82"/>
      <c r="RXU28" s="82"/>
      <c r="RXV28" s="82"/>
      <c r="RXW28" s="82"/>
      <c r="RXX28" s="82"/>
      <c r="RXY28" s="82"/>
      <c r="RXZ28" s="82"/>
      <c r="RYA28" s="82"/>
      <c r="RYB28" s="82"/>
      <c r="RYC28" s="82"/>
      <c r="RYD28" s="82"/>
      <c r="RYE28" s="82"/>
      <c r="RYF28" s="82"/>
      <c r="RYG28" s="82"/>
      <c r="RYH28" s="82"/>
      <c r="RYI28" s="82"/>
      <c r="RYJ28" s="82"/>
      <c r="RYK28" s="82"/>
      <c r="RYL28" s="82"/>
      <c r="RYM28" s="82"/>
      <c r="RYN28" s="82"/>
      <c r="RYO28" s="82"/>
      <c r="RYP28" s="82"/>
      <c r="RYQ28" s="82"/>
      <c r="RYR28" s="82"/>
      <c r="RYS28" s="82"/>
      <c r="RYT28" s="82"/>
      <c r="RYU28" s="82"/>
      <c r="RYV28" s="82"/>
      <c r="RYW28" s="82"/>
      <c r="RYX28" s="82"/>
      <c r="RYY28" s="82"/>
      <c r="RYZ28" s="82"/>
      <c r="RZA28" s="82"/>
      <c r="RZB28" s="82"/>
      <c r="RZC28" s="82"/>
      <c r="RZD28" s="82"/>
      <c r="RZE28" s="82"/>
      <c r="RZF28" s="82"/>
      <c r="RZG28" s="82"/>
      <c r="RZH28" s="82"/>
      <c r="RZI28" s="82"/>
      <c r="RZJ28" s="82"/>
      <c r="RZK28" s="82"/>
      <c r="RZL28" s="82"/>
      <c r="RZM28" s="82"/>
      <c r="RZN28" s="82"/>
      <c r="RZO28" s="82"/>
      <c r="RZP28" s="82"/>
      <c r="RZQ28" s="82"/>
      <c r="RZR28" s="82"/>
      <c r="RZS28" s="82"/>
      <c r="RZT28" s="82"/>
      <c r="RZU28" s="82"/>
      <c r="RZV28" s="82"/>
      <c r="RZW28" s="82"/>
      <c r="RZX28" s="82"/>
      <c r="RZY28" s="82"/>
      <c r="RZZ28" s="82"/>
      <c r="SAA28" s="82"/>
      <c r="SAB28" s="82"/>
      <c r="SAC28" s="82"/>
      <c r="SAD28" s="82"/>
      <c r="SAE28" s="82"/>
      <c r="SAF28" s="82"/>
      <c r="SAG28" s="82"/>
      <c r="SAH28" s="82"/>
      <c r="SAI28" s="82"/>
      <c r="SAJ28" s="82"/>
      <c r="SAK28" s="82"/>
      <c r="SAL28" s="82"/>
      <c r="SAM28" s="82"/>
      <c r="SAN28" s="82"/>
      <c r="SAO28" s="82"/>
      <c r="SAP28" s="82"/>
      <c r="SAQ28" s="82"/>
      <c r="SAR28" s="82"/>
      <c r="SAS28" s="82"/>
      <c r="SAT28" s="82"/>
      <c r="SAU28" s="82"/>
      <c r="SAV28" s="82"/>
      <c r="SAW28" s="82"/>
      <c r="SAX28" s="82"/>
      <c r="SAY28" s="82"/>
      <c r="SAZ28" s="82"/>
      <c r="SBA28" s="82"/>
      <c r="SBB28" s="82"/>
      <c r="SBC28" s="82"/>
      <c r="SBD28" s="82"/>
      <c r="SBE28" s="82"/>
      <c r="SBF28" s="82"/>
      <c r="SBG28" s="82"/>
      <c r="SBH28" s="82"/>
      <c r="SBI28" s="82"/>
      <c r="SBJ28" s="82"/>
      <c r="SBK28" s="82"/>
      <c r="SBL28" s="82"/>
      <c r="SBM28" s="82"/>
      <c r="SBN28" s="82"/>
      <c r="SBO28" s="82"/>
      <c r="SBP28" s="82"/>
      <c r="SBQ28" s="82"/>
      <c r="SBR28" s="82"/>
      <c r="SBS28" s="82"/>
      <c r="SBT28" s="82"/>
      <c r="SBU28" s="82"/>
      <c r="SBV28" s="82"/>
      <c r="SBW28" s="82"/>
      <c r="SBX28" s="82"/>
      <c r="SBY28" s="82"/>
      <c r="SBZ28" s="82"/>
      <c r="SCA28" s="82"/>
      <c r="SCB28" s="82"/>
      <c r="SCC28" s="82"/>
      <c r="SCD28" s="82"/>
      <c r="SCE28" s="82"/>
      <c r="SCF28" s="82"/>
      <c r="SCG28" s="82"/>
      <c r="SCH28" s="82"/>
      <c r="SCI28" s="82"/>
      <c r="SCJ28" s="82"/>
      <c r="SCK28" s="82"/>
      <c r="SCL28" s="82"/>
      <c r="SCM28" s="82"/>
      <c r="SCN28" s="82"/>
      <c r="SCO28" s="82"/>
      <c r="SCP28" s="82"/>
      <c r="SCQ28" s="82"/>
      <c r="SCR28" s="82"/>
      <c r="SCS28" s="82"/>
      <c r="SCT28" s="82"/>
      <c r="SCU28" s="82"/>
      <c r="SCV28" s="82"/>
      <c r="SCW28" s="82"/>
      <c r="SCX28" s="82"/>
      <c r="SCY28" s="82"/>
      <c r="SCZ28" s="82"/>
      <c r="SDA28" s="82"/>
      <c r="SDB28" s="82"/>
      <c r="SDC28" s="82"/>
      <c r="SDD28" s="82"/>
      <c r="SDE28" s="82"/>
      <c r="SDF28" s="82"/>
      <c r="SDG28" s="82"/>
      <c r="SDH28" s="82"/>
      <c r="SDI28" s="82"/>
      <c r="SDJ28" s="82"/>
      <c r="SDK28" s="82"/>
      <c r="SDL28" s="82"/>
      <c r="SDM28" s="82"/>
      <c r="SDN28" s="82"/>
      <c r="SDO28" s="82"/>
      <c r="SDP28" s="82"/>
      <c r="SDQ28" s="82"/>
      <c r="SDR28" s="82"/>
      <c r="SDS28" s="82"/>
      <c r="SDT28" s="82"/>
      <c r="SDU28" s="82"/>
      <c r="SDV28" s="82"/>
      <c r="SDW28" s="82"/>
      <c r="SDX28" s="82"/>
      <c r="SDY28" s="82"/>
      <c r="SDZ28" s="82"/>
      <c r="SEA28" s="82"/>
      <c r="SEB28" s="82"/>
      <c r="SEC28" s="82"/>
      <c r="SED28" s="82"/>
      <c r="SEE28" s="82"/>
      <c r="SEF28" s="82"/>
      <c r="SEG28" s="82"/>
      <c r="SEH28" s="82"/>
      <c r="SEI28" s="82"/>
      <c r="SEJ28" s="82"/>
      <c r="SEK28" s="82"/>
      <c r="SEL28" s="82"/>
      <c r="SEM28" s="82"/>
      <c r="SEN28" s="82"/>
      <c r="SEO28" s="82"/>
      <c r="SEP28" s="82"/>
      <c r="SEQ28" s="82"/>
      <c r="SER28" s="82"/>
      <c r="SES28" s="82"/>
      <c r="SET28" s="82"/>
      <c r="SEU28" s="82"/>
      <c r="SEV28" s="82"/>
      <c r="SEW28" s="82"/>
      <c r="SEX28" s="82"/>
      <c r="SEY28" s="82"/>
      <c r="SEZ28" s="82"/>
      <c r="SFA28" s="82"/>
      <c r="SFB28" s="82"/>
      <c r="SFC28" s="82"/>
      <c r="SFD28" s="82"/>
      <c r="SFE28" s="82"/>
      <c r="SFF28" s="82"/>
      <c r="SFG28" s="82"/>
      <c r="SFH28" s="82"/>
      <c r="SFI28" s="82"/>
      <c r="SFJ28" s="82"/>
      <c r="SFK28" s="82"/>
      <c r="SFL28" s="82"/>
      <c r="SFM28" s="82"/>
      <c r="SFN28" s="82"/>
      <c r="SFO28" s="82"/>
      <c r="SFP28" s="82"/>
      <c r="SFQ28" s="82"/>
      <c r="SFR28" s="82"/>
      <c r="SFS28" s="82"/>
      <c r="SFT28" s="82"/>
      <c r="SFU28" s="82"/>
      <c r="SFV28" s="82"/>
      <c r="SFW28" s="82"/>
      <c r="SFX28" s="82"/>
      <c r="SFY28" s="82"/>
      <c r="SFZ28" s="82"/>
      <c r="SGA28" s="82"/>
      <c r="SGB28" s="82"/>
      <c r="SGC28" s="82"/>
      <c r="SGD28" s="82"/>
      <c r="SGE28" s="82"/>
      <c r="SGF28" s="82"/>
      <c r="SGG28" s="82"/>
      <c r="SGH28" s="82"/>
      <c r="SGI28" s="82"/>
      <c r="SGJ28" s="82"/>
      <c r="SGK28" s="82"/>
      <c r="SGL28" s="82"/>
      <c r="SGM28" s="82"/>
      <c r="SGN28" s="82"/>
      <c r="SGO28" s="82"/>
      <c r="SGP28" s="82"/>
      <c r="SGQ28" s="82"/>
      <c r="SGR28" s="82"/>
      <c r="SGS28" s="82"/>
      <c r="SGT28" s="82"/>
      <c r="SGU28" s="82"/>
      <c r="SGV28" s="82"/>
      <c r="SGW28" s="82"/>
      <c r="SGX28" s="82"/>
      <c r="SGY28" s="82"/>
      <c r="SGZ28" s="82"/>
      <c r="SHA28" s="82"/>
      <c r="SHB28" s="82"/>
      <c r="SHC28" s="82"/>
      <c r="SHD28" s="82"/>
      <c r="SHE28" s="82"/>
      <c r="SHF28" s="82"/>
      <c r="SHG28" s="82"/>
      <c r="SHH28" s="82"/>
      <c r="SHI28" s="82"/>
      <c r="SHJ28" s="82"/>
      <c r="SHK28" s="82"/>
      <c r="SHL28" s="82"/>
      <c r="SHM28" s="82"/>
      <c r="SHN28" s="82"/>
      <c r="SHO28" s="82"/>
      <c r="SHP28" s="82"/>
      <c r="SHQ28" s="82"/>
      <c r="SHR28" s="82"/>
      <c r="SHS28" s="82"/>
      <c r="SHT28" s="82"/>
      <c r="SHU28" s="82"/>
      <c r="SHV28" s="82"/>
      <c r="SHW28" s="82"/>
      <c r="SHX28" s="82"/>
      <c r="SHY28" s="82"/>
      <c r="SHZ28" s="82"/>
      <c r="SIA28" s="82"/>
      <c r="SIB28" s="82"/>
      <c r="SIC28" s="82"/>
      <c r="SID28" s="82"/>
      <c r="SIE28" s="82"/>
      <c r="SIF28" s="82"/>
      <c r="SIG28" s="82"/>
      <c r="SIH28" s="82"/>
      <c r="SII28" s="82"/>
      <c r="SIJ28" s="82"/>
      <c r="SIK28" s="82"/>
      <c r="SIL28" s="82"/>
      <c r="SIM28" s="82"/>
      <c r="SIN28" s="82"/>
      <c r="SIO28" s="82"/>
      <c r="SIP28" s="82"/>
      <c r="SIQ28" s="82"/>
      <c r="SIR28" s="82"/>
      <c r="SIS28" s="82"/>
      <c r="SIT28" s="82"/>
      <c r="SIU28" s="82"/>
      <c r="SIV28" s="82"/>
      <c r="SIW28" s="82"/>
      <c r="SIX28" s="82"/>
      <c r="SIY28" s="82"/>
      <c r="SIZ28" s="82"/>
      <c r="SJA28" s="82"/>
      <c r="SJB28" s="82"/>
      <c r="SJC28" s="82"/>
      <c r="SJD28" s="82"/>
      <c r="SJE28" s="82"/>
      <c r="SJF28" s="82"/>
      <c r="SJG28" s="82"/>
      <c r="SJH28" s="82"/>
      <c r="SJI28" s="82"/>
      <c r="SJJ28" s="82"/>
      <c r="SJK28" s="82"/>
      <c r="SJL28" s="82"/>
      <c r="SJM28" s="82"/>
      <c r="SJN28" s="82"/>
      <c r="SJO28" s="82"/>
      <c r="SJP28" s="82"/>
      <c r="SJQ28" s="82"/>
      <c r="SJR28" s="82"/>
      <c r="SJS28" s="82"/>
      <c r="SJT28" s="82"/>
      <c r="SJU28" s="82"/>
      <c r="SJV28" s="82"/>
      <c r="SJW28" s="82"/>
      <c r="SJX28" s="82"/>
      <c r="SJY28" s="82"/>
      <c r="SJZ28" s="82"/>
      <c r="SKA28" s="82"/>
      <c r="SKB28" s="82"/>
      <c r="SKC28" s="82"/>
      <c r="SKD28" s="82"/>
      <c r="SKE28" s="82"/>
      <c r="SKF28" s="82"/>
      <c r="SKG28" s="82"/>
      <c r="SKH28" s="82"/>
      <c r="SKI28" s="82"/>
      <c r="SKJ28" s="82"/>
      <c r="SKK28" s="82"/>
      <c r="SKL28" s="82"/>
      <c r="SKM28" s="82"/>
      <c r="SKN28" s="82"/>
      <c r="SKO28" s="82"/>
      <c r="SKP28" s="82"/>
      <c r="SKQ28" s="82"/>
      <c r="SKR28" s="82"/>
      <c r="SKS28" s="82"/>
      <c r="SKT28" s="82"/>
      <c r="SKU28" s="82"/>
      <c r="SKV28" s="82"/>
      <c r="SKW28" s="82"/>
      <c r="SKX28" s="82"/>
      <c r="SKY28" s="82"/>
      <c r="SKZ28" s="82"/>
      <c r="SLA28" s="82"/>
      <c r="SLB28" s="82"/>
      <c r="SLC28" s="82"/>
      <c r="SLD28" s="82"/>
      <c r="SLE28" s="82"/>
      <c r="SLF28" s="82"/>
      <c r="SLG28" s="82"/>
      <c r="SLH28" s="82"/>
      <c r="SLI28" s="82"/>
      <c r="SLJ28" s="82"/>
      <c r="SLK28" s="82"/>
      <c r="SLL28" s="82"/>
      <c r="SLM28" s="82"/>
      <c r="SLN28" s="82"/>
      <c r="SLO28" s="82"/>
      <c r="SLP28" s="82"/>
      <c r="SLQ28" s="82"/>
      <c r="SLR28" s="82"/>
      <c r="SLS28" s="82"/>
      <c r="SLT28" s="82"/>
      <c r="SLU28" s="82"/>
      <c r="SLV28" s="82"/>
      <c r="SLW28" s="82"/>
      <c r="SLX28" s="82"/>
      <c r="SLY28" s="82"/>
      <c r="SLZ28" s="82"/>
      <c r="SMA28" s="82"/>
      <c r="SMB28" s="82"/>
      <c r="SMC28" s="82"/>
      <c r="SMD28" s="82"/>
      <c r="SME28" s="82"/>
      <c r="SMF28" s="82"/>
      <c r="SMG28" s="82"/>
      <c r="SMH28" s="82"/>
      <c r="SMI28" s="82"/>
      <c r="SMJ28" s="82"/>
      <c r="SMK28" s="82"/>
      <c r="SML28" s="82"/>
      <c r="SMM28" s="82"/>
      <c r="SMN28" s="82"/>
      <c r="SMO28" s="82"/>
      <c r="SMP28" s="82"/>
      <c r="SMQ28" s="82"/>
      <c r="SMR28" s="82"/>
      <c r="SMS28" s="82"/>
      <c r="SMT28" s="82"/>
      <c r="SMU28" s="82"/>
      <c r="SMV28" s="82"/>
      <c r="SMW28" s="82"/>
      <c r="SMX28" s="82"/>
      <c r="SMY28" s="82"/>
      <c r="SMZ28" s="82"/>
      <c r="SNA28" s="82"/>
      <c r="SNB28" s="82"/>
      <c r="SNC28" s="82"/>
      <c r="SND28" s="82"/>
      <c r="SNE28" s="82"/>
      <c r="SNF28" s="82"/>
      <c r="SNG28" s="82"/>
      <c r="SNH28" s="82"/>
      <c r="SNI28" s="82"/>
      <c r="SNJ28" s="82"/>
      <c r="SNK28" s="82"/>
      <c r="SNL28" s="82"/>
      <c r="SNM28" s="82"/>
      <c r="SNN28" s="82"/>
      <c r="SNO28" s="82"/>
      <c r="SNP28" s="82"/>
      <c r="SNQ28" s="82"/>
      <c r="SNR28" s="82"/>
      <c r="SNS28" s="82"/>
      <c r="SNT28" s="82"/>
      <c r="SNU28" s="82"/>
      <c r="SNV28" s="82"/>
      <c r="SNW28" s="82"/>
      <c r="SNX28" s="82"/>
      <c r="SNY28" s="82"/>
      <c r="SNZ28" s="82"/>
      <c r="SOA28" s="82"/>
      <c r="SOB28" s="82"/>
      <c r="SOC28" s="82"/>
      <c r="SOD28" s="82"/>
      <c r="SOE28" s="82"/>
      <c r="SOF28" s="82"/>
      <c r="SOG28" s="82"/>
      <c r="SOH28" s="82"/>
      <c r="SOI28" s="82"/>
      <c r="SOJ28" s="82"/>
      <c r="SOK28" s="82"/>
      <c r="SOL28" s="82"/>
      <c r="SOM28" s="82"/>
      <c r="SON28" s="82"/>
      <c r="SOO28" s="82"/>
      <c r="SOP28" s="82"/>
      <c r="SOQ28" s="82"/>
      <c r="SOR28" s="82"/>
      <c r="SOS28" s="82"/>
      <c r="SOT28" s="82"/>
      <c r="SOU28" s="82"/>
      <c r="SOV28" s="82"/>
      <c r="SOW28" s="82"/>
      <c r="SOX28" s="82"/>
      <c r="SOY28" s="82"/>
      <c r="SOZ28" s="82"/>
      <c r="SPA28" s="82"/>
      <c r="SPB28" s="82"/>
      <c r="SPC28" s="82"/>
      <c r="SPD28" s="82"/>
      <c r="SPE28" s="82"/>
      <c r="SPF28" s="82"/>
      <c r="SPG28" s="82"/>
      <c r="SPH28" s="82"/>
      <c r="SPI28" s="82"/>
      <c r="SPJ28" s="82"/>
      <c r="SPK28" s="82"/>
      <c r="SPL28" s="82"/>
      <c r="SPM28" s="82"/>
      <c r="SPN28" s="82"/>
      <c r="SPO28" s="82"/>
      <c r="SPP28" s="82"/>
      <c r="SPQ28" s="82"/>
      <c r="SPR28" s="82"/>
      <c r="SPS28" s="82"/>
      <c r="SPT28" s="82"/>
      <c r="SPU28" s="82"/>
      <c r="SPV28" s="82"/>
      <c r="SPW28" s="82"/>
      <c r="SPX28" s="82"/>
      <c r="SPY28" s="82"/>
      <c r="SPZ28" s="82"/>
      <c r="SQA28" s="82"/>
      <c r="SQB28" s="82"/>
      <c r="SQC28" s="82"/>
      <c r="SQD28" s="82"/>
      <c r="SQE28" s="82"/>
      <c r="SQF28" s="82"/>
      <c r="SQG28" s="82"/>
      <c r="SQH28" s="82"/>
      <c r="SQI28" s="82"/>
      <c r="SQJ28" s="82"/>
      <c r="SQK28" s="82"/>
      <c r="SQL28" s="82"/>
      <c r="SQM28" s="82"/>
      <c r="SQN28" s="82"/>
      <c r="SQO28" s="82"/>
      <c r="SQP28" s="82"/>
      <c r="SQQ28" s="82"/>
      <c r="SQR28" s="82"/>
      <c r="SQS28" s="82"/>
      <c r="SQT28" s="82"/>
      <c r="SQU28" s="82"/>
      <c r="SQV28" s="82"/>
      <c r="SQW28" s="82"/>
      <c r="SQX28" s="82"/>
      <c r="SQY28" s="82"/>
      <c r="SQZ28" s="82"/>
      <c r="SRA28" s="82"/>
      <c r="SRB28" s="82"/>
      <c r="SRC28" s="82"/>
      <c r="SRD28" s="82"/>
      <c r="SRE28" s="82"/>
      <c r="SRF28" s="82"/>
      <c r="SRG28" s="82"/>
      <c r="SRH28" s="82"/>
      <c r="SRI28" s="82"/>
      <c r="SRJ28" s="82"/>
      <c r="SRK28" s="82"/>
      <c r="SRL28" s="82"/>
      <c r="SRM28" s="82"/>
      <c r="SRN28" s="82"/>
      <c r="SRO28" s="82"/>
      <c r="SRP28" s="82"/>
      <c r="SRQ28" s="82"/>
      <c r="SRR28" s="82"/>
      <c r="SRS28" s="82"/>
      <c r="SRT28" s="82"/>
      <c r="SRU28" s="82"/>
      <c r="SRV28" s="82"/>
      <c r="SRW28" s="82"/>
      <c r="SRX28" s="82"/>
      <c r="SRY28" s="82"/>
      <c r="SRZ28" s="82"/>
      <c r="SSA28" s="82"/>
      <c r="SSB28" s="82"/>
      <c r="SSC28" s="82"/>
      <c r="SSD28" s="82"/>
      <c r="SSE28" s="82"/>
      <c r="SSF28" s="82"/>
      <c r="SSG28" s="82"/>
      <c r="SSH28" s="82"/>
      <c r="SSI28" s="82"/>
      <c r="SSJ28" s="82"/>
      <c r="SSK28" s="82"/>
      <c r="SSL28" s="82"/>
      <c r="SSM28" s="82"/>
      <c r="SSN28" s="82"/>
      <c r="SSO28" s="82"/>
      <c r="SSP28" s="82"/>
      <c r="SSQ28" s="82"/>
      <c r="SSR28" s="82"/>
      <c r="SSS28" s="82"/>
      <c r="SST28" s="82"/>
      <c r="SSU28" s="82"/>
      <c r="SSV28" s="82"/>
      <c r="SSW28" s="82"/>
      <c r="SSX28" s="82"/>
      <c r="SSY28" s="82"/>
      <c r="SSZ28" s="82"/>
      <c r="STA28" s="82"/>
      <c r="STB28" s="82"/>
      <c r="STC28" s="82"/>
      <c r="STD28" s="82"/>
      <c r="STE28" s="82"/>
      <c r="STF28" s="82"/>
      <c r="STG28" s="82"/>
      <c r="STH28" s="82"/>
      <c r="STI28" s="82"/>
      <c r="STJ28" s="82"/>
      <c r="STK28" s="82"/>
      <c r="STL28" s="82"/>
      <c r="STM28" s="82"/>
      <c r="STN28" s="82"/>
      <c r="STO28" s="82"/>
      <c r="STP28" s="82"/>
      <c r="STQ28" s="82"/>
      <c r="STR28" s="82"/>
      <c r="STS28" s="82"/>
      <c r="STT28" s="82"/>
      <c r="STU28" s="82"/>
      <c r="STV28" s="82"/>
      <c r="STW28" s="82"/>
      <c r="STX28" s="82"/>
      <c r="STY28" s="82"/>
      <c r="STZ28" s="82"/>
      <c r="SUA28" s="82"/>
      <c r="SUB28" s="82"/>
      <c r="SUC28" s="82"/>
      <c r="SUD28" s="82"/>
      <c r="SUE28" s="82"/>
      <c r="SUF28" s="82"/>
      <c r="SUG28" s="82"/>
      <c r="SUH28" s="82"/>
      <c r="SUI28" s="82"/>
      <c r="SUJ28" s="82"/>
      <c r="SUK28" s="82"/>
      <c r="SUL28" s="82"/>
      <c r="SUM28" s="82"/>
      <c r="SUN28" s="82"/>
      <c r="SUO28" s="82"/>
      <c r="SUP28" s="82"/>
      <c r="SUQ28" s="82"/>
      <c r="SUR28" s="82"/>
      <c r="SUS28" s="82"/>
      <c r="SUT28" s="82"/>
      <c r="SUU28" s="82"/>
      <c r="SUV28" s="82"/>
      <c r="SUW28" s="82"/>
      <c r="SUX28" s="82"/>
      <c r="SUY28" s="82"/>
      <c r="SUZ28" s="82"/>
      <c r="SVA28" s="82"/>
      <c r="SVB28" s="82"/>
      <c r="SVC28" s="82"/>
      <c r="SVD28" s="82"/>
      <c r="SVE28" s="82"/>
      <c r="SVF28" s="82"/>
      <c r="SVG28" s="82"/>
      <c r="SVH28" s="82"/>
      <c r="SVI28" s="82"/>
      <c r="SVJ28" s="82"/>
      <c r="SVK28" s="82"/>
      <c r="SVL28" s="82"/>
      <c r="SVM28" s="82"/>
      <c r="SVN28" s="82"/>
      <c r="SVO28" s="82"/>
      <c r="SVP28" s="82"/>
      <c r="SVQ28" s="82"/>
      <c r="SVR28" s="82"/>
      <c r="SVS28" s="82"/>
      <c r="SVT28" s="82"/>
      <c r="SVU28" s="82"/>
      <c r="SVV28" s="82"/>
      <c r="SVW28" s="82"/>
      <c r="SVX28" s="82"/>
      <c r="SVY28" s="82"/>
      <c r="SVZ28" s="82"/>
      <c r="SWA28" s="82"/>
      <c r="SWB28" s="82"/>
      <c r="SWC28" s="82"/>
      <c r="SWD28" s="82"/>
      <c r="SWE28" s="82"/>
      <c r="SWF28" s="82"/>
      <c r="SWG28" s="82"/>
      <c r="SWH28" s="82"/>
      <c r="SWI28" s="82"/>
      <c r="SWJ28" s="82"/>
      <c r="SWK28" s="82"/>
      <c r="SWL28" s="82"/>
      <c r="SWM28" s="82"/>
      <c r="SWN28" s="82"/>
      <c r="SWO28" s="82"/>
      <c r="SWP28" s="82"/>
      <c r="SWQ28" s="82"/>
      <c r="SWR28" s="82"/>
      <c r="SWS28" s="82"/>
      <c r="SWT28" s="82"/>
      <c r="SWU28" s="82"/>
      <c r="SWV28" s="82"/>
      <c r="SWW28" s="82"/>
      <c r="SWX28" s="82"/>
      <c r="SWY28" s="82"/>
      <c r="SWZ28" s="82"/>
      <c r="SXA28" s="82"/>
      <c r="SXB28" s="82"/>
      <c r="SXC28" s="82"/>
      <c r="SXD28" s="82"/>
      <c r="SXE28" s="82"/>
      <c r="SXF28" s="82"/>
      <c r="SXG28" s="82"/>
      <c r="SXH28" s="82"/>
      <c r="SXI28" s="82"/>
      <c r="SXJ28" s="82"/>
      <c r="SXK28" s="82"/>
      <c r="SXL28" s="82"/>
      <c r="SXM28" s="82"/>
      <c r="SXN28" s="82"/>
      <c r="SXO28" s="82"/>
      <c r="SXP28" s="82"/>
      <c r="SXQ28" s="82"/>
      <c r="SXR28" s="82"/>
      <c r="SXS28" s="82"/>
      <c r="SXT28" s="82"/>
      <c r="SXU28" s="82"/>
      <c r="SXV28" s="82"/>
      <c r="SXW28" s="82"/>
      <c r="SXX28" s="82"/>
      <c r="SXY28" s="82"/>
      <c r="SXZ28" s="82"/>
      <c r="SYA28" s="82"/>
      <c r="SYB28" s="82"/>
      <c r="SYC28" s="82"/>
      <c r="SYD28" s="82"/>
      <c r="SYE28" s="82"/>
      <c r="SYF28" s="82"/>
      <c r="SYG28" s="82"/>
      <c r="SYH28" s="82"/>
      <c r="SYI28" s="82"/>
      <c r="SYJ28" s="82"/>
      <c r="SYK28" s="82"/>
      <c r="SYL28" s="82"/>
      <c r="SYM28" s="82"/>
      <c r="SYN28" s="82"/>
      <c r="SYO28" s="82"/>
      <c r="SYP28" s="82"/>
      <c r="SYQ28" s="82"/>
      <c r="SYR28" s="82"/>
      <c r="SYS28" s="82"/>
      <c r="SYT28" s="82"/>
      <c r="SYU28" s="82"/>
      <c r="SYV28" s="82"/>
      <c r="SYW28" s="82"/>
      <c r="SYX28" s="82"/>
      <c r="SYY28" s="82"/>
      <c r="SYZ28" s="82"/>
      <c r="SZA28" s="82"/>
      <c r="SZB28" s="82"/>
      <c r="SZC28" s="82"/>
      <c r="SZD28" s="82"/>
      <c r="SZE28" s="82"/>
      <c r="SZF28" s="82"/>
      <c r="SZG28" s="82"/>
      <c r="SZH28" s="82"/>
      <c r="SZI28" s="82"/>
      <c r="SZJ28" s="82"/>
      <c r="SZK28" s="82"/>
      <c r="SZL28" s="82"/>
      <c r="SZM28" s="82"/>
      <c r="SZN28" s="82"/>
      <c r="SZO28" s="82"/>
      <c r="SZP28" s="82"/>
      <c r="SZQ28" s="82"/>
      <c r="SZR28" s="82"/>
      <c r="SZS28" s="82"/>
      <c r="SZT28" s="82"/>
      <c r="SZU28" s="82"/>
      <c r="SZV28" s="82"/>
      <c r="SZW28" s="82"/>
      <c r="SZX28" s="82"/>
      <c r="SZY28" s="82"/>
      <c r="SZZ28" s="82"/>
      <c r="TAA28" s="82"/>
      <c r="TAB28" s="82"/>
      <c r="TAC28" s="82"/>
      <c r="TAD28" s="82"/>
      <c r="TAE28" s="82"/>
      <c r="TAF28" s="82"/>
      <c r="TAG28" s="82"/>
      <c r="TAH28" s="82"/>
      <c r="TAI28" s="82"/>
      <c r="TAJ28" s="82"/>
      <c r="TAK28" s="82"/>
      <c r="TAL28" s="82"/>
      <c r="TAM28" s="82"/>
      <c r="TAN28" s="82"/>
      <c r="TAO28" s="82"/>
      <c r="TAP28" s="82"/>
      <c r="TAQ28" s="82"/>
      <c r="TAR28" s="82"/>
      <c r="TAS28" s="82"/>
      <c r="TAT28" s="82"/>
      <c r="TAU28" s="82"/>
      <c r="TAV28" s="82"/>
      <c r="TAW28" s="82"/>
      <c r="TAX28" s="82"/>
      <c r="TAY28" s="82"/>
      <c r="TAZ28" s="82"/>
      <c r="TBA28" s="82"/>
      <c r="TBB28" s="82"/>
      <c r="TBC28" s="82"/>
      <c r="TBD28" s="82"/>
      <c r="TBE28" s="82"/>
      <c r="TBF28" s="82"/>
      <c r="TBG28" s="82"/>
      <c r="TBH28" s="82"/>
      <c r="TBI28" s="82"/>
      <c r="TBJ28" s="82"/>
      <c r="TBK28" s="82"/>
      <c r="TBL28" s="82"/>
      <c r="TBM28" s="82"/>
      <c r="TBN28" s="82"/>
      <c r="TBO28" s="82"/>
      <c r="TBP28" s="82"/>
      <c r="TBQ28" s="82"/>
      <c r="TBR28" s="82"/>
      <c r="TBS28" s="82"/>
      <c r="TBT28" s="82"/>
      <c r="TBU28" s="82"/>
      <c r="TBV28" s="82"/>
      <c r="TBW28" s="82"/>
      <c r="TBX28" s="82"/>
      <c r="TBY28" s="82"/>
      <c r="TBZ28" s="82"/>
      <c r="TCA28" s="82"/>
      <c r="TCB28" s="82"/>
      <c r="TCC28" s="82"/>
      <c r="TCD28" s="82"/>
      <c r="TCE28" s="82"/>
      <c r="TCF28" s="82"/>
      <c r="TCG28" s="82"/>
      <c r="TCH28" s="82"/>
      <c r="TCI28" s="82"/>
      <c r="TCJ28" s="82"/>
      <c r="TCK28" s="82"/>
      <c r="TCL28" s="82"/>
      <c r="TCM28" s="82"/>
      <c r="TCN28" s="82"/>
      <c r="TCO28" s="82"/>
      <c r="TCP28" s="82"/>
      <c r="TCQ28" s="82"/>
      <c r="TCR28" s="82"/>
      <c r="TCS28" s="82"/>
      <c r="TCT28" s="82"/>
      <c r="TCU28" s="82"/>
      <c r="TCV28" s="82"/>
      <c r="TCW28" s="82"/>
      <c r="TCX28" s="82"/>
      <c r="TCY28" s="82"/>
      <c r="TCZ28" s="82"/>
      <c r="TDA28" s="82"/>
      <c r="TDB28" s="82"/>
      <c r="TDC28" s="82"/>
      <c r="TDD28" s="82"/>
      <c r="TDE28" s="82"/>
      <c r="TDF28" s="82"/>
      <c r="TDG28" s="82"/>
      <c r="TDH28" s="82"/>
      <c r="TDI28" s="82"/>
      <c r="TDJ28" s="82"/>
      <c r="TDK28" s="82"/>
      <c r="TDL28" s="82"/>
      <c r="TDM28" s="82"/>
      <c r="TDN28" s="82"/>
      <c r="TDO28" s="82"/>
      <c r="TDP28" s="82"/>
      <c r="TDQ28" s="82"/>
      <c r="TDR28" s="82"/>
      <c r="TDS28" s="82"/>
      <c r="TDT28" s="82"/>
      <c r="TDU28" s="82"/>
      <c r="TDV28" s="82"/>
      <c r="TDW28" s="82"/>
      <c r="TDX28" s="82"/>
      <c r="TDY28" s="82"/>
      <c r="TDZ28" s="82"/>
      <c r="TEA28" s="82"/>
      <c r="TEB28" s="82"/>
      <c r="TEC28" s="82"/>
      <c r="TED28" s="82"/>
      <c r="TEE28" s="82"/>
      <c r="TEF28" s="82"/>
      <c r="TEG28" s="82"/>
      <c r="TEH28" s="82"/>
      <c r="TEI28" s="82"/>
      <c r="TEJ28" s="82"/>
      <c r="TEK28" s="82"/>
      <c r="TEL28" s="82"/>
      <c r="TEM28" s="82"/>
      <c r="TEN28" s="82"/>
      <c r="TEO28" s="82"/>
      <c r="TEP28" s="82"/>
      <c r="TEQ28" s="82"/>
      <c r="TER28" s="82"/>
      <c r="TES28" s="82"/>
      <c r="TET28" s="82"/>
      <c r="TEU28" s="82"/>
      <c r="TEV28" s="82"/>
      <c r="TEW28" s="82"/>
      <c r="TEX28" s="82"/>
      <c r="TEY28" s="82"/>
      <c r="TEZ28" s="82"/>
      <c r="TFA28" s="82"/>
      <c r="TFB28" s="82"/>
      <c r="TFC28" s="82"/>
      <c r="TFD28" s="82"/>
      <c r="TFE28" s="82"/>
      <c r="TFF28" s="82"/>
      <c r="TFG28" s="82"/>
      <c r="TFH28" s="82"/>
      <c r="TFI28" s="82"/>
      <c r="TFJ28" s="82"/>
      <c r="TFK28" s="82"/>
      <c r="TFL28" s="82"/>
      <c r="TFM28" s="82"/>
      <c r="TFN28" s="82"/>
      <c r="TFO28" s="82"/>
      <c r="TFP28" s="82"/>
      <c r="TFQ28" s="82"/>
      <c r="TFR28" s="82"/>
      <c r="TFS28" s="82"/>
      <c r="TFT28" s="82"/>
      <c r="TFU28" s="82"/>
      <c r="TFV28" s="82"/>
      <c r="TFW28" s="82"/>
      <c r="TFX28" s="82"/>
      <c r="TFY28" s="82"/>
      <c r="TFZ28" s="82"/>
      <c r="TGA28" s="82"/>
      <c r="TGB28" s="82"/>
      <c r="TGC28" s="82"/>
      <c r="TGD28" s="82"/>
      <c r="TGE28" s="82"/>
      <c r="TGF28" s="82"/>
      <c r="TGG28" s="82"/>
      <c r="TGH28" s="82"/>
      <c r="TGI28" s="82"/>
      <c r="TGJ28" s="82"/>
      <c r="TGK28" s="82"/>
      <c r="TGL28" s="82"/>
      <c r="TGM28" s="82"/>
      <c r="TGN28" s="82"/>
      <c r="TGO28" s="82"/>
      <c r="TGP28" s="82"/>
      <c r="TGQ28" s="82"/>
      <c r="TGR28" s="82"/>
      <c r="TGS28" s="82"/>
      <c r="TGT28" s="82"/>
      <c r="TGU28" s="82"/>
      <c r="TGV28" s="82"/>
      <c r="TGW28" s="82"/>
      <c r="TGX28" s="82"/>
      <c r="TGY28" s="82"/>
      <c r="TGZ28" s="82"/>
      <c r="THA28" s="82"/>
      <c r="THB28" s="82"/>
      <c r="THC28" s="82"/>
      <c r="THD28" s="82"/>
      <c r="THE28" s="82"/>
      <c r="THF28" s="82"/>
      <c r="THG28" s="82"/>
      <c r="THH28" s="82"/>
      <c r="THI28" s="82"/>
      <c r="THJ28" s="82"/>
      <c r="THK28" s="82"/>
      <c r="THL28" s="82"/>
      <c r="THM28" s="82"/>
      <c r="THN28" s="82"/>
      <c r="THO28" s="82"/>
      <c r="THP28" s="82"/>
      <c r="THQ28" s="82"/>
      <c r="THR28" s="82"/>
      <c r="THS28" s="82"/>
      <c r="THT28" s="82"/>
      <c r="THU28" s="82"/>
      <c r="THV28" s="82"/>
      <c r="THW28" s="82"/>
      <c r="THX28" s="82"/>
      <c r="THY28" s="82"/>
      <c r="THZ28" s="82"/>
      <c r="TIA28" s="82"/>
      <c r="TIB28" s="82"/>
      <c r="TIC28" s="82"/>
      <c r="TID28" s="82"/>
      <c r="TIE28" s="82"/>
      <c r="TIF28" s="82"/>
      <c r="TIG28" s="82"/>
      <c r="TIH28" s="82"/>
      <c r="TII28" s="82"/>
      <c r="TIJ28" s="82"/>
      <c r="TIK28" s="82"/>
      <c r="TIL28" s="82"/>
      <c r="TIM28" s="82"/>
      <c r="TIN28" s="82"/>
      <c r="TIO28" s="82"/>
      <c r="TIP28" s="82"/>
      <c r="TIQ28" s="82"/>
      <c r="TIR28" s="82"/>
      <c r="TIS28" s="82"/>
      <c r="TIT28" s="82"/>
      <c r="TIU28" s="82"/>
      <c r="TIV28" s="82"/>
      <c r="TIW28" s="82"/>
      <c r="TIX28" s="82"/>
      <c r="TIY28" s="82"/>
      <c r="TIZ28" s="82"/>
      <c r="TJA28" s="82"/>
      <c r="TJB28" s="82"/>
      <c r="TJC28" s="82"/>
      <c r="TJD28" s="82"/>
      <c r="TJE28" s="82"/>
      <c r="TJF28" s="82"/>
      <c r="TJG28" s="82"/>
      <c r="TJH28" s="82"/>
      <c r="TJI28" s="82"/>
      <c r="TJJ28" s="82"/>
      <c r="TJK28" s="82"/>
      <c r="TJL28" s="82"/>
      <c r="TJM28" s="82"/>
      <c r="TJN28" s="82"/>
      <c r="TJO28" s="82"/>
      <c r="TJP28" s="82"/>
      <c r="TJQ28" s="82"/>
      <c r="TJR28" s="82"/>
      <c r="TJS28" s="82"/>
      <c r="TJT28" s="82"/>
      <c r="TJU28" s="82"/>
      <c r="TJV28" s="82"/>
      <c r="TJW28" s="82"/>
      <c r="TJX28" s="82"/>
      <c r="TJY28" s="82"/>
      <c r="TJZ28" s="82"/>
      <c r="TKA28" s="82"/>
      <c r="TKB28" s="82"/>
      <c r="TKC28" s="82"/>
      <c r="TKD28" s="82"/>
      <c r="TKE28" s="82"/>
      <c r="TKF28" s="82"/>
      <c r="TKG28" s="82"/>
      <c r="TKH28" s="82"/>
      <c r="TKI28" s="82"/>
      <c r="TKJ28" s="82"/>
      <c r="TKK28" s="82"/>
      <c r="TKL28" s="82"/>
      <c r="TKM28" s="82"/>
      <c r="TKN28" s="82"/>
      <c r="TKO28" s="82"/>
      <c r="TKP28" s="82"/>
      <c r="TKQ28" s="82"/>
      <c r="TKR28" s="82"/>
      <c r="TKS28" s="82"/>
      <c r="TKT28" s="82"/>
      <c r="TKU28" s="82"/>
      <c r="TKV28" s="82"/>
      <c r="TKW28" s="82"/>
      <c r="TKX28" s="82"/>
      <c r="TKY28" s="82"/>
      <c r="TKZ28" s="82"/>
      <c r="TLA28" s="82"/>
      <c r="TLB28" s="82"/>
      <c r="TLC28" s="82"/>
      <c r="TLD28" s="82"/>
      <c r="TLE28" s="82"/>
      <c r="TLF28" s="82"/>
      <c r="TLG28" s="82"/>
      <c r="TLH28" s="82"/>
      <c r="TLI28" s="82"/>
      <c r="TLJ28" s="82"/>
      <c r="TLK28" s="82"/>
      <c r="TLL28" s="82"/>
      <c r="TLM28" s="82"/>
      <c r="TLN28" s="82"/>
      <c r="TLO28" s="82"/>
      <c r="TLP28" s="82"/>
      <c r="TLQ28" s="82"/>
      <c r="TLR28" s="82"/>
      <c r="TLS28" s="82"/>
      <c r="TLT28" s="82"/>
      <c r="TLU28" s="82"/>
      <c r="TLV28" s="82"/>
      <c r="TLW28" s="82"/>
      <c r="TLX28" s="82"/>
      <c r="TLY28" s="82"/>
      <c r="TLZ28" s="82"/>
      <c r="TMA28" s="82"/>
      <c r="TMB28" s="82"/>
      <c r="TMC28" s="82"/>
      <c r="TMD28" s="82"/>
      <c r="TME28" s="82"/>
      <c r="TMF28" s="82"/>
      <c r="TMG28" s="82"/>
      <c r="TMH28" s="82"/>
      <c r="TMI28" s="82"/>
      <c r="TMJ28" s="82"/>
      <c r="TMK28" s="82"/>
      <c r="TML28" s="82"/>
      <c r="TMM28" s="82"/>
      <c r="TMN28" s="82"/>
      <c r="TMO28" s="82"/>
      <c r="TMP28" s="82"/>
      <c r="TMQ28" s="82"/>
      <c r="TMR28" s="82"/>
      <c r="TMS28" s="82"/>
      <c r="TMT28" s="82"/>
      <c r="TMU28" s="82"/>
      <c r="TMV28" s="82"/>
      <c r="TMW28" s="82"/>
      <c r="TMX28" s="82"/>
      <c r="TMY28" s="82"/>
      <c r="TMZ28" s="82"/>
      <c r="TNA28" s="82"/>
      <c r="TNB28" s="82"/>
      <c r="TNC28" s="82"/>
      <c r="TND28" s="82"/>
      <c r="TNE28" s="82"/>
      <c r="TNF28" s="82"/>
      <c r="TNG28" s="82"/>
      <c r="TNH28" s="82"/>
      <c r="TNI28" s="82"/>
      <c r="TNJ28" s="82"/>
      <c r="TNK28" s="82"/>
      <c r="TNL28" s="82"/>
      <c r="TNM28" s="82"/>
      <c r="TNN28" s="82"/>
      <c r="TNO28" s="82"/>
      <c r="TNP28" s="82"/>
      <c r="TNQ28" s="82"/>
      <c r="TNR28" s="82"/>
      <c r="TNS28" s="82"/>
      <c r="TNT28" s="82"/>
      <c r="TNU28" s="82"/>
      <c r="TNV28" s="82"/>
      <c r="TNW28" s="82"/>
      <c r="TNX28" s="82"/>
      <c r="TNY28" s="82"/>
      <c r="TNZ28" s="82"/>
      <c r="TOA28" s="82"/>
      <c r="TOB28" s="82"/>
      <c r="TOC28" s="82"/>
      <c r="TOD28" s="82"/>
      <c r="TOE28" s="82"/>
      <c r="TOF28" s="82"/>
      <c r="TOG28" s="82"/>
      <c r="TOH28" s="82"/>
      <c r="TOI28" s="82"/>
      <c r="TOJ28" s="82"/>
      <c r="TOK28" s="82"/>
      <c r="TOL28" s="82"/>
      <c r="TOM28" s="82"/>
      <c r="TON28" s="82"/>
      <c r="TOO28" s="82"/>
      <c r="TOP28" s="82"/>
      <c r="TOQ28" s="82"/>
      <c r="TOR28" s="82"/>
      <c r="TOS28" s="82"/>
      <c r="TOT28" s="82"/>
      <c r="TOU28" s="82"/>
      <c r="TOV28" s="82"/>
      <c r="TOW28" s="82"/>
      <c r="TOX28" s="82"/>
      <c r="TOY28" s="82"/>
      <c r="TOZ28" s="82"/>
      <c r="TPA28" s="82"/>
      <c r="TPB28" s="82"/>
      <c r="TPC28" s="82"/>
      <c r="TPD28" s="82"/>
      <c r="TPE28" s="82"/>
      <c r="TPF28" s="82"/>
      <c r="TPG28" s="82"/>
      <c r="TPH28" s="82"/>
      <c r="TPI28" s="82"/>
      <c r="TPJ28" s="82"/>
      <c r="TPK28" s="82"/>
      <c r="TPL28" s="82"/>
      <c r="TPM28" s="82"/>
      <c r="TPN28" s="82"/>
      <c r="TPO28" s="82"/>
      <c r="TPP28" s="82"/>
      <c r="TPQ28" s="82"/>
      <c r="TPR28" s="82"/>
      <c r="TPS28" s="82"/>
      <c r="TPT28" s="82"/>
      <c r="TPU28" s="82"/>
      <c r="TPV28" s="82"/>
      <c r="TPW28" s="82"/>
      <c r="TPX28" s="82"/>
      <c r="TPY28" s="82"/>
      <c r="TPZ28" s="82"/>
      <c r="TQA28" s="82"/>
      <c r="TQB28" s="82"/>
      <c r="TQC28" s="82"/>
      <c r="TQD28" s="82"/>
      <c r="TQE28" s="82"/>
      <c r="TQF28" s="82"/>
      <c r="TQG28" s="82"/>
      <c r="TQH28" s="82"/>
      <c r="TQI28" s="82"/>
      <c r="TQJ28" s="82"/>
      <c r="TQK28" s="82"/>
      <c r="TQL28" s="82"/>
      <c r="TQM28" s="82"/>
      <c r="TQN28" s="82"/>
      <c r="TQO28" s="82"/>
      <c r="TQP28" s="82"/>
      <c r="TQQ28" s="82"/>
      <c r="TQR28" s="82"/>
      <c r="TQS28" s="82"/>
      <c r="TQT28" s="82"/>
      <c r="TQU28" s="82"/>
      <c r="TQV28" s="82"/>
      <c r="TQW28" s="82"/>
      <c r="TQX28" s="82"/>
      <c r="TQY28" s="82"/>
      <c r="TQZ28" s="82"/>
      <c r="TRA28" s="82"/>
      <c r="TRB28" s="82"/>
      <c r="TRC28" s="82"/>
      <c r="TRD28" s="82"/>
      <c r="TRE28" s="82"/>
      <c r="TRF28" s="82"/>
      <c r="TRG28" s="82"/>
      <c r="TRH28" s="82"/>
      <c r="TRI28" s="82"/>
      <c r="TRJ28" s="82"/>
      <c r="TRK28" s="82"/>
      <c r="TRL28" s="82"/>
      <c r="TRM28" s="82"/>
      <c r="TRN28" s="82"/>
      <c r="TRO28" s="82"/>
      <c r="TRP28" s="82"/>
      <c r="TRQ28" s="82"/>
      <c r="TRR28" s="82"/>
      <c r="TRS28" s="82"/>
      <c r="TRT28" s="82"/>
      <c r="TRU28" s="82"/>
      <c r="TRV28" s="82"/>
      <c r="TRW28" s="82"/>
      <c r="TRX28" s="82"/>
      <c r="TRY28" s="82"/>
      <c r="TRZ28" s="82"/>
      <c r="TSA28" s="82"/>
      <c r="TSB28" s="82"/>
      <c r="TSC28" s="82"/>
      <c r="TSD28" s="82"/>
      <c r="TSE28" s="82"/>
      <c r="TSF28" s="82"/>
      <c r="TSG28" s="82"/>
      <c r="TSH28" s="82"/>
      <c r="TSI28" s="82"/>
      <c r="TSJ28" s="82"/>
      <c r="TSK28" s="82"/>
      <c r="TSL28" s="82"/>
      <c r="TSM28" s="82"/>
      <c r="TSN28" s="82"/>
      <c r="TSO28" s="82"/>
      <c r="TSP28" s="82"/>
      <c r="TSQ28" s="82"/>
      <c r="TSR28" s="82"/>
      <c r="TSS28" s="82"/>
      <c r="TST28" s="82"/>
      <c r="TSU28" s="82"/>
      <c r="TSV28" s="82"/>
      <c r="TSW28" s="82"/>
      <c r="TSX28" s="82"/>
      <c r="TSY28" s="82"/>
      <c r="TSZ28" s="82"/>
      <c r="TTA28" s="82"/>
      <c r="TTB28" s="82"/>
      <c r="TTC28" s="82"/>
      <c r="TTD28" s="82"/>
      <c r="TTE28" s="82"/>
      <c r="TTF28" s="82"/>
      <c r="TTG28" s="82"/>
      <c r="TTH28" s="82"/>
      <c r="TTI28" s="82"/>
      <c r="TTJ28" s="82"/>
      <c r="TTK28" s="82"/>
      <c r="TTL28" s="82"/>
      <c r="TTM28" s="82"/>
      <c r="TTN28" s="82"/>
      <c r="TTO28" s="82"/>
      <c r="TTP28" s="82"/>
      <c r="TTQ28" s="82"/>
      <c r="TTR28" s="82"/>
      <c r="TTS28" s="82"/>
      <c r="TTT28" s="82"/>
      <c r="TTU28" s="82"/>
      <c r="TTV28" s="82"/>
      <c r="TTW28" s="82"/>
      <c r="TTX28" s="82"/>
      <c r="TTY28" s="82"/>
      <c r="TTZ28" s="82"/>
      <c r="TUA28" s="82"/>
      <c r="TUB28" s="82"/>
      <c r="TUC28" s="82"/>
      <c r="TUD28" s="82"/>
      <c r="TUE28" s="82"/>
      <c r="TUF28" s="82"/>
      <c r="TUG28" s="82"/>
      <c r="TUH28" s="82"/>
      <c r="TUI28" s="82"/>
      <c r="TUJ28" s="82"/>
      <c r="TUK28" s="82"/>
      <c r="TUL28" s="82"/>
      <c r="TUM28" s="82"/>
      <c r="TUN28" s="82"/>
      <c r="TUO28" s="82"/>
      <c r="TUP28" s="82"/>
      <c r="TUQ28" s="82"/>
      <c r="TUR28" s="82"/>
      <c r="TUS28" s="82"/>
      <c r="TUT28" s="82"/>
      <c r="TUU28" s="82"/>
      <c r="TUV28" s="82"/>
      <c r="TUW28" s="82"/>
      <c r="TUX28" s="82"/>
      <c r="TUY28" s="82"/>
      <c r="TUZ28" s="82"/>
      <c r="TVA28" s="82"/>
      <c r="TVB28" s="82"/>
      <c r="TVC28" s="82"/>
      <c r="TVD28" s="82"/>
      <c r="TVE28" s="82"/>
      <c r="TVF28" s="82"/>
      <c r="TVG28" s="82"/>
      <c r="TVH28" s="82"/>
      <c r="TVI28" s="82"/>
      <c r="TVJ28" s="82"/>
      <c r="TVK28" s="82"/>
      <c r="TVL28" s="82"/>
      <c r="TVM28" s="82"/>
      <c r="TVN28" s="82"/>
      <c r="TVO28" s="82"/>
      <c r="TVP28" s="82"/>
      <c r="TVQ28" s="82"/>
      <c r="TVR28" s="82"/>
      <c r="TVS28" s="82"/>
      <c r="TVT28" s="82"/>
      <c r="TVU28" s="82"/>
      <c r="TVV28" s="82"/>
      <c r="TVW28" s="82"/>
      <c r="TVX28" s="82"/>
      <c r="TVY28" s="82"/>
      <c r="TVZ28" s="82"/>
      <c r="TWA28" s="82"/>
      <c r="TWB28" s="82"/>
      <c r="TWC28" s="82"/>
      <c r="TWD28" s="82"/>
      <c r="TWE28" s="82"/>
      <c r="TWF28" s="82"/>
      <c r="TWG28" s="82"/>
      <c r="TWH28" s="82"/>
      <c r="TWI28" s="82"/>
      <c r="TWJ28" s="82"/>
      <c r="TWK28" s="82"/>
      <c r="TWL28" s="82"/>
      <c r="TWM28" s="82"/>
      <c r="TWN28" s="82"/>
      <c r="TWO28" s="82"/>
      <c r="TWP28" s="82"/>
      <c r="TWQ28" s="82"/>
      <c r="TWR28" s="82"/>
      <c r="TWS28" s="82"/>
      <c r="TWT28" s="82"/>
      <c r="TWU28" s="82"/>
      <c r="TWV28" s="82"/>
      <c r="TWW28" s="82"/>
      <c r="TWX28" s="82"/>
      <c r="TWY28" s="82"/>
      <c r="TWZ28" s="82"/>
      <c r="TXA28" s="82"/>
      <c r="TXB28" s="82"/>
      <c r="TXC28" s="82"/>
      <c r="TXD28" s="82"/>
      <c r="TXE28" s="82"/>
      <c r="TXF28" s="82"/>
      <c r="TXG28" s="82"/>
      <c r="TXH28" s="82"/>
      <c r="TXI28" s="82"/>
      <c r="TXJ28" s="82"/>
      <c r="TXK28" s="82"/>
      <c r="TXL28" s="82"/>
      <c r="TXM28" s="82"/>
      <c r="TXN28" s="82"/>
      <c r="TXO28" s="82"/>
      <c r="TXP28" s="82"/>
      <c r="TXQ28" s="82"/>
      <c r="TXR28" s="82"/>
      <c r="TXS28" s="82"/>
      <c r="TXT28" s="82"/>
      <c r="TXU28" s="82"/>
      <c r="TXV28" s="82"/>
      <c r="TXW28" s="82"/>
      <c r="TXX28" s="82"/>
      <c r="TXY28" s="82"/>
      <c r="TXZ28" s="82"/>
      <c r="TYA28" s="82"/>
      <c r="TYB28" s="82"/>
      <c r="TYC28" s="82"/>
      <c r="TYD28" s="82"/>
      <c r="TYE28" s="82"/>
      <c r="TYF28" s="82"/>
      <c r="TYG28" s="82"/>
      <c r="TYH28" s="82"/>
      <c r="TYI28" s="82"/>
      <c r="TYJ28" s="82"/>
      <c r="TYK28" s="82"/>
      <c r="TYL28" s="82"/>
      <c r="TYM28" s="82"/>
      <c r="TYN28" s="82"/>
      <c r="TYO28" s="82"/>
      <c r="TYP28" s="82"/>
      <c r="TYQ28" s="82"/>
      <c r="TYR28" s="82"/>
      <c r="TYS28" s="82"/>
      <c r="TYT28" s="82"/>
      <c r="TYU28" s="82"/>
      <c r="TYV28" s="82"/>
      <c r="TYW28" s="82"/>
      <c r="TYX28" s="82"/>
      <c r="TYY28" s="82"/>
      <c r="TYZ28" s="82"/>
      <c r="TZA28" s="82"/>
      <c r="TZB28" s="82"/>
      <c r="TZC28" s="82"/>
      <c r="TZD28" s="82"/>
      <c r="TZE28" s="82"/>
      <c r="TZF28" s="82"/>
      <c r="TZG28" s="82"/>
      <c r="TZH28" s="82"/>
      <c r="TZI28" s="82"/>
      <c r="TZJ28" s="82"/>
      <c r="TZK28" s="82"/>
      <c r="TZL28" s="82"/>
      <c r="TZM28" s="82"/>
      <c r="TZN28" s="82"/>
      <c r="TZO28" s="82"/>
      <c r="TZP28" s="82"/>
      <c r="TZQ28" s="82"/>
      <c r="TZR28" s="82"/>
      <c r="TZS28" s="82"/>
      <c r="TZT28" s="82"/>
      <c r="TZU28" s="82"/>
      <c r="TZV28" s="82"/>
      <c r="TZW28" s="82"/>
      <c r="TZX28" s="82"/>
      <c r="TZY28" s="82"/>
      <c r="TZZ28" s="82"/>
      <c r="UAA28" s="82"/>
      <c r="UAB28" s="82"/>
      <c r="UAC28" s="82"/>
      <c r="UAD28" s="82"/>
      <c r="UAE28" s="82"/>
      <c r="UAF28" s="82"/>
      <c r="UAG28" s="82"/>
      <c r="UAH28" s="82"/>
      <c r="UAI28" s="82"/>
      <c r="UAJ28" s="82"/>
      <c r="UAK28" s="82"/>
      <c r="UAL28" s="82"/>
      <c r="UAM28" s="82"/>
      <c r="UAN28" s="82"/>
      <c r="UAO28" s="82"/>
      <c r="UAP28" s="82"/>
      <c r="UAQ28" s="82"/>
      <c r="UAR28" s="82"/>
      <c r="UAS28" s="82"/>
      <c r="UAT28" s="82"/>
      <c r="UAU28" s="82"/>
      <c r="UAV28" s="82"/>
      <c r="UAW28" s="82"/>
      <c r="UAX28" s="82"/>
      <c r="UAY28" s="82"/>
      <c r="UAZ28" s="82"/>
      <c r="UBA28" s="82"/>
      <c r="UBB28" s="82"/>
      <c r="UBC28" s="82"/>
      <c r="UBD28" s="82"/>
      <c r="UBE28" s="82"/>
      <c r="UBF28" s="82"/>
      <c r="UBG28" s="82"/>
      <c r="UBH28" s="82"/>
      <c r="UBI28" s="82"/>
      <c r="UBJ28" s="82"/>
      <c r="UBK28" s="82"/>
      <c r="UBL28" s="82"/>
      <c r="UBM28" s="82"/>
      <c r="UBN28" s="82"/>
      <c r="UBO28" s="82"/>
      <c r="UBP28" s="82"/>
      <c r="UBQ28" s="82"/>
      <c r="UBR28" s="82"/>
      <c r="UBS28" s="82"/>
      <c r="UBT28" s="82"/>
      <c r="UBU28" s="82"/>
      <c r="UBV28" s="82"/>
      <c r="UBW28" s="82"/>
      <c r="UBX28" s="82"/>
      <c r="UBY28" s="82"/>
      <c r="UBZ28" s="82"/>
      <c r="UCA28" s="82"/>
      <c r="UCB28" s="82"/>
      <c r="UCC28" s="82"/>
      <c r="UCD28" s="82"/>
      <c r="UCE28" s="82"/>
      <c r="UCF28" s="82"/>
      <c r="UCG28" s="82"/>
      <c r="UCH28" s="82"/>
      <c r="UCI28" s="82"/>
      <c r="UCJ28" s="82"/>
      <c r="UCK28" s="82"/>
      <c r="UCL28" s="82"/>
      <c r="UCM28" s="82"/>
      <c r="UCN28" s="82"/>
      <c r="UCO28" s="82"/>
      <c r="UCP28" s="82"/>
      <c r="UCQ28" s="82"/>
      <c r="UCR28" s="82"/>
      <c r="UCS28" s="82"/>
      <c r="UCT28" s="82"/>
      <c r="UCU28" s="82"/>
      <c r="UCV28" s="82"/>
      <c r="UCW28" s="82"/>
      <c r="UCX28" s="82"/>
      <c r="UCY28" s="82"/>
      <c r="UCZ28" s="82"/>
      <c r="UDA28" s="82"/>
      <c r="UDB28" s="82"/>
      <c r="UDC28" s="82"/>
      <c r="UDD28" s="82"/>
      <c r="UDE28" s="82"/>
      <c r="UDF28" s="82"/>
      <c r="UDG28" s="82"/>
      <c r="UDH28" s="82"/>
      <c r="UDI28" s="82"/>
      <c r="UDJ28" s="82"/>
      <c r="UDK28" s="82"/>
      <c r="UDL28" s="82"/>
      <c r="UDM28" s="82"/>
      <c r="UDN28" s="82"/>
      <c r="UDO28" s="82"/>
      <c r="UDP28" s="82"/>
      <c r="UDQ28" s="82"/>
      <c r="UDR28" s="82"/>
      <c r="UDS28" s="82"/>
      <c r="UDT28" s="82"/>
      <c r="UDU28" s="82"/>
      <c r="UDV28" s="82"/>
      <c r="UDW28" s="82"/>
      <c r="UDX28" s="82"/>
      <c r="UDY28" s="82"/>
      <c r="UDZ28" s="82"/>
      <c r="UEA28" s="82"/>
      <c r="UEB28" s="82"/>
      <c r="UEC28" s="82"/>
      <c r="UED28" s="82"/>
      <c r="UEE28" s="82"/>
      <c r="UEF28" s="82"/>
      <c r="UEG28" s="82"/>
      <c r="UEH28" s="82"/>
      <c r="UEI28" s="82"/>
      <c r="UEJ28" s="82"/>
      <c r="UEK28" s="82"/>
      <c r="UEL28" s="82"/>
      <c r="UEM28" s="82"/>
      <c r="UEN28" s="82"/>
      <c r="UEO28" s="82"/>
      <c r="UEP28" s="82"/>
      <c r="UEQ28" s="82"/>
      <c r="UER28" s="82"/>
      <c r="UES28" s="82"/>
      <c r="UET28" s="82"/>
      <c r="UEU28" s="82"/>
      <c r="UEV28" s="82"/>
      <c r="UEW28" s="82"/>
      <c r="UEX28" s="82"/>
      <c r="UEY28" s="82"/>
      <c r="UEZ28" s="82"/>
      <c r="UFA28" s="82"/>
      <c r="UFB28" s="82"/>
      <c r="UFC28" s="82"/>
      <c r="UFD28" s="82"/>
      <c r="UFE28" s="82"/>
      <c r="UFF28" s="82"/>
      <c r="UFG28" s="82"/>
      <c r="UFH28" s="82"/>
      <c r="UFI28" s="82"/>
      <c r="UFJ28" s="82"/>
      <c r="UFK28" s="82"/>
      <c r="UFL28" s="82"/>
      <c r="UFM28" s="82"/>
      <c r="UFN28" s="82"/>
      <c r="UFO28" s="82"/>
      <c r="UFP28" s="82"/>
      <c r="UFQ28" s="82"/>
      <c r="UFR28" s="82"/>
      <c r="UFS28" s="82"/>
      <c r="UFT28" s="82"/>
      <c r="UFU28" s="82"/>
      <c r="UFV28" s="82"/>
      <c r="UFW28" s="82"/>
      <c r="UFX28" s="82"/>
      <c r="UFY28" s="82"/>
      <c r="UFZ28" s="82"/>
      <c r="UGA28" s="82"/>
      <c r="UGB28" s="82"/>
      <c r="UGC28" s="82"/>
      <c r="UGD28" s="82"/>
      <c r="UGE28" s="82"/>
      <c r="UGF28" s="82"/>
      <c r="UGG28" s="82"/>
      <c r="UGH28" s="82"/>
      <c r="UGI28" s="82"/>
      <c r="UGJ28" s="82"/>
      <c r="UGK28" s="82"/>
      <c r="UGL28" s="82"/>
      <c r="UGM28" s="82"/>
      <c r="UGN28" s="82"/>
      <c r="UGO28" s="82"/>
      <c r="UGP28" s="82"/>
      <c r="UGQ28" s="82"/>
      <c r="UGR28" s="82"/>
      <c r="UGS28" s="82"/>
      <c r="UGT28" s="82"/>
      <c r="UGU28" s="82"/>
      <c r="UGV28" s="82"/>
      <c r="UGW28" s="82"/>
      <c r="UGX28" s="82"/>
      <c r="UGY28" s="82"/>
      <c r="UGZ28" s="82"/>
      <c r="UHA28" s="82"/>
      <c r="UHB28" s="82"/>
      <c r="UHC28" s="82"/>
      <c r="UHD28" s="82"/>
      <c r="UHE28" s="82"/>
      <c r="UHF28" s="82"/>
      <c r="UHG28" s="82"/>
      <c r="UHH28" s="82"/>
      <c r="UHI28" s="82"/>
      <c r="UHJ28" s="82"/>
      <c r="UHK28" s="82"/>
      <c r="UHL28" s="82"/>
      <c r="UHM28" s="82"/>
      <c r="UHN28" s="82"/>
      <c r="UHO28" s="82"/>
      <c r="UHP28" s="82"/>
      <c r="UHQ28" s="82"/>
      <c r="UHR28" s="82"/>
      <c r="UHS28" s="82"/>
      <c r="UHT28" s="82"/>
      <c r="UHU28" s="82"/>
      <c r="UHV28" s="82"/>
      <c r="UHW28" s="82"/>
      <c r="UHX28" s="82"/>
      <c r="UHY28" s="82"/>
      <c r="UHZ28" s="82"/>
      <c r="UIA28" s="82"/>
      <c r="UIB28" s="82"/>
      <c r="UIC28" s="82"/>
      <c r="UID28" s="82"/>
      <c r="UIE28" s="82"/>
      <c r="UIF28" s="82"/>
      <c r="UIG28" s="82"/>
      <c r="UIH28" s="82"/>
      <c r="UII28" s="82"/>
      <c r="UIJ28" s="82"/>
      <c r="UIK28" s="82"/>
      <c r="UIL28" s="82"/>
      <c r="UIM28" s="82"/>
      <c r="UIN28" s="82"/>
      <c r="UIO28" s="82"/>
      <c r="UIP28" s="82"/>
      <c r="UIQ28" s="82"/>
      <c r="UIR28" s="82"/>
      <c r="UIS28" s="82"/>
      <c r="UIT28" s="82"/>
      <c r="UIU28" s="82"/>
      <c r="UIV28" s="82"/>
      <c r="UIW28" s="82"/>
      <c r="UIX28" s="82"/>
      <c r="UIY28" s="82"/>
      <c r="UIZ28" s="82"/>
      <c r="UJA28" s="82"/>
      <c r="UJB28" s="82"/>
      <c r="UJC28" s="82"/>
      <c r="UJD28" s="82"/>
      <c r="UJE28" s="82"/>
      <c r="UJF28" s="82"/>
      <c r="UJG28" s="82"/>
      <c r="UJH28" s="82"/>
      <c r="UJI28" s="82"/>
      <c r="UJJ28" s="82"/>
      <c r="UJK28" s="82"/>
      <c r="UJL28" s="82"/>
      <c r="UJM28" s="82"/>
      <c r="UJN28" s="82"/>
      <c r="UJO28" s="82"/>
      <c r="UJP28" s="82"/>
      <c r="UJQ28" s="82"/>
      <c r="UJR28" s="82"/>
      <c r="UJS28" s="82"/>
      <c r="UJT28" s="82"/>
      <c r="UJU28" s="82"/>
      <c r="UJV28" s="82"/>
      <c r="UJW28" s="82"/>
      <c r="UJX28" s="82"/>
      <c r="UJY28" s="82"/>
      <c r="UJZ28" s="82"/>
      <c r="UKA28" s="82"/>
      <c r="UKB28" s="82"/>
      <c r="UKC28" s="82"/>
      <c r="UKD28" s="82"/>
      <c r="UKE28" s="82"/>
      <c r="UKF28" s="82"/>
      <c r="UKG28" s="82"/>
      <c r="UKH28" s="82"/>
      <c r="UKI28" s="82"/>
      <c r="UKJ28" s="82"/>
      <c r="UKK28" s="82"/>
      <c r="UKL28" s="82"/>
      <c r="UKM28" s="82"/>
      <c r="UKN28" s="82"/>
      <c r="UKO28" s="82"/>
      <c r="UKP28" s="82"/>
      <c r="UKQ28" s="82"/>
      <c r="UKR28" s="82"/>
      <c r="UKS28" s="82"/>
      <c r="UKT28" s="82"/>
      <c r="UKU28" s="82"/>
      <c r="UKV28" s="82"/>
      <c r="UKW28" s="82"/>
      <c r="UKX28" s="82"/>
      <c r="UKY28" s="82"/>
      <c r="UKZ28" s="82"/>
      <c r="ULA28" s="82"/>
      <c r="ULB28" s="82"/>
      <c r="ULC28" s="82"/>
      <c r="ULD28" s="82"/>
      <c r="ULE28" s="82"/>
      <c r="ULF28" s="82"/>
      <c r="ULG28" s="82"/>
      <c r="ULH28" s="82"/>
      <c r="ULI28" s="82"/>
      <c r="ULJ28" s="82"/>
      <c r="ULK28" s="82"/>
      <c r="ULL28" s="82"/>
      <c r="ULM28" s="82"/>
      <c r="ULN28" s="82"/>
      <c r="ULO28" s="82"/>
      <c r="ULP28" s="82"/>
      <c r="ULQ28" s="82"/>
      <c r="ULR28" s="82"/>
      <c r="ULS28" s="82"/>
      <c r="ULT28" s="82"/>
      <c r="ULU28" s="82"/>
      <c r="ULV28" s="82"/>
      <c r="ULW28" s="82"/>
      <c r="ULX28" s="82"/>
      <c r="ULY28" s="82"/>
      <c r="ULZ28" s="82"/>
      <c r="UMA28" s="82"/>
      <c r="UMB28" s="82"/>
      <c r="UMC28" s="82"/>
      <c r="UMD28" s="82"/>
      <c r="UME28" s="82"/>
      <c r="UMF28" s="82"/>
      <c r="UMG28" s="82"/>
      <c r="UMH28" s="82"/>
      <c r="UMI28" s="82"/>
      <c r="UMJ28" s="82"/>
      <c r="UMK28" s="82"/>
      <c r="UML28" s="82"/>
      <c r="UMM28" s="82"/>
      <c r="UMN28" s="82"/>
      <c r="UMO28" s="82"/>
      <c r="UMP28" s="82"/>
      <c r="UMQ28" s="82"/>
      <c r="UMR28" s="82"/>
      <c r="UMS28" s="82"/>
      <c r="UMT28" s="82"/>
      <c r="UMU28" s="82"/>
      <c r="UMV28" s="82"/>
      <c r="UMW28" s="82"/>
      <c r="UMX28" s="82"/>
      <c r="UMY28" s="82"/>
      <c r="UMZ28" s="82"/>
      <c r="UNA28" s="82"/>
      <c r="UNB28" s="82"/>
      <c r="UNC28" s="82"/>
      <c r="UND28" s="82"/>
      <c r="UNE28" s="82"/>
      <c r="UNF28" s="82"/>
      <c r="UNG28" s="82"/>
      <c r="UNH28" s="82"/>
      <c r="UNI28" s="82"/>
      <c r="UNJ28" s="82"/>
      <c r="UNK28" s="82"/>
      <c r="UNL28" s="82"/>
      <c r="UNM28" s="82"/>
      <c r="UNN28" s="82"/>
      <c r="UNO28" s="82"/>
      <c r="UNP28" s="82"/>
      <c r="UNQ28" s="82"/>
      <c r="UNR28" s="82"/>
      <c r="UNS28" s="82"/>
      <c r="UNT28" s="82"/>
      <c r="UNU28" s="82"/>
      <c r="UNV28" s="82"/>
      <c r="UNW28" s="82"/>
      <c r="UNX28" s="82"/>
      <c r="UNY28" s="82"/>
      <c r="UNZ28" s="82"/>
      <c r="UOA28" s="82"/>
      <c r="UOB28" s="82"/>
      <c r="UOC28" s="82"/>
      <c r="UOD28" s="82"/>
      <c r="UOE28" s="82"/>
      <c r="UOF28" s="82"/>
      <c r="UOG28" s="82"/>
      <c r="UOH28" s="82"/>
      <c r="UOI28" s="82"/>
      <c r="UOJ28" s="82"/>
      <c r="UOK28" s="82"/>
      <c r="UOL28" s="82"/>
      <c r="UOM28" s="82"/>
      <c r="UON28" s="82"/>
      <c r="UOO28" s="82"/>
      <c r="UOP28" s="82"/>
      <c r="UOQ28" s="82"/>
      <c r="UOR28" s="82"/>
      <c r="UOS28" s="82"/>
      <c r="UOT28" s="82"/>
      <c r="UOU28" s="82"/>
      <c r="UOV28" s="82"/>
      <c r="UOW28" s="82"/>
      <c r="UOX28" s="82"/>
      <c r="UOY28" s="82"/>
      <c r="UOZ28" s="82"/>
      <c r="UPA28" s="82"/>
      <c r="UPB28" s="82"/>
      <c r="UPC28" s="82"/>
      <c r="UPD28" s="82"/>
      <c r="UPE28" s="82"/>
      <c r="UPF28" s="82"/>
      <c r="UPG28" s="82"/>
      <c r="UPH28" s="82"/>
      <c r="UPI28" s="82"/>
      <c r="UPJ28" s="82"/>
      <c r="UPK28" s="82"/>
      <c r="UPL28" s="82"/>
      <c r="UPM28" s="82"/>
      <c r="UPN28" s="82"/>
      <c r="UPO28" s="82"/>
      <c r="UPP28" s="82"/>
      <c r="UPQ28" s="82"/>
      <c r="UPR28" s="82"/>
      <c r="UPS28" s="82"/>
      <c r="UPT28" s="82"/>
      <c r="UPU28" s="82"/>
      <c r="UPV28" s="82"/>
      <c r="UPW28" s="82"/>
      <c r="UPX28" s="82"/>
      <c r="UPY28" s="82"/>
      <c r="UPZ28" s="82"/>
      <c r="UQA28" s="82"/>
      <c r="UQB28" s="82"/>
      <c r="UQC28" s="82"/>
      <c r="UQD28" s="82"/>
      <c r="UQE28" s="82"/>
      <c r="UQF28" s="82"/>
      <c r="UQG28" s="82"/>
      <c r="UQH28" s="82"/>
      <c r="UQI28" s="82"/>
      <c r="UQJ28" s="82"/>
      <c r="UQK28" s="82"/>
      <c r="UQL28" s="82"/>
      <c r="UQM28" s="82"/>
      <c r="UQN28" s="82"/>
      <c r="UQO28" s="82"/>
      <c r="UQP28" s="82"/>
      <c r="UQQ28" s="82"/>
      <c r="UQR28" s="82"/>
      <c r="UQS28" s="82"/>
      <c r="UQT28" s="82"/>
      <c r="UQU28" s="82"/>
      <c r="UQV28" s="82"/>
      <c r="UQW28" s="82"/>
      <c r="UQX28" s="82"/>
      <c r="UQY28" s="82"/>
      <c r="UQZ28" s="82"/>
      <c r="URA28" s="82"/>
      <c r="URB28" s="82"/>
      <c r="URC28" s="82"/>
      <c r="URD28" s="82"/>
      <c r="URE28" s="82"/>
      <c r="URF28" s="82"/>
      <c r="URG28" s="82"/>
      <c r="URH28" s="82"/>
      <c r="URI28" s="82"/>
      <c r="URJ28" s="82"/>
      <c r="URK28" s="82"/>
      <c r="URL28" s="82"/>
      <c r="URM28" s="82"/>
      <c r="URN28" s="82"/>
      <c r="URO28" s="82"/>
      <c r="URP28" s="82"/>
      <c r="URQ28" s="82"/>
      <c r="URR28" s="82"/>
      <c r="URS28" s="82"/>
      <c r="URT28" s="82"/>
      <c r="URU28" s="82"/>
      <c r="URV28" s="82"/>
      <c r="URW28" s="82"/>
      <c r="URX28" s="82"/>
      <c r="URY28" s="82"/>
      <c r="URZ28" s="82"/>
      <c r="USA28" s="82"/>
      <c r="USB28" s="82"/>
      <c r="USC28" s="82"/>
      <c r="USD28" s="82"/>
      <c r="USE28" s="82"/>
      <c r="USF28" s="82"/>
      <c r="USG28" s="82"/>
      <c r="USH28" s="82"/>
      <c r="USI28" s="82"/>
      <c r="USJ28" s="82"/>
      <c r="USK28" s="82"/>
      <c r="USL28" s="82"/>
      <c r="USM28" s="82"/>
      <c r="USN28" s="82"/>
      <c r="USO28" s="82"/>
      <c r="USP28" s="82"/>
      <c r="USQ28" s="82"/>
      <c r="USR28" s="82"/>
      <c r="USS28" s="82"/>
      <c r="UST28" s="82"/>
      <c r="USU28" s="82"/>
      <c r="USV28" s="82"/>
      <c r="USW28" s="82"/>
      <c r="USX28" s="82"/>
      <c r="USY28" s="82"/>
      <c r="USZ28" s="82"/>
      <c r="UTA28" s="82"/>
      <c r="UTB28" s="82"/>
      <c r="UTC28" s="82"/>
      <c r="UTD28" s="82"/>
      <c r="UTE28" s="82"/>
      <c r="UTF28" s="82"/>
      <c r="UTG28" s="82"/>
      <c r="UTH28" s="82"/>
      <c r="UTI28" s="82"/>
      <c r="UTJ28" s="82"/>
      <c r="UTK28" s="82"/>
      <c r="UTL28" s="82"/>
      <c r="UTM28" s="82"/>
      <c r="UTN28" s="82"/>
      <c r="UTO28" s="82"/>
      <c r="UTP28" s="82"/>
      <c r="UTQ28" s="82"/>
      <c r="UTR28" s="82"/>
      <c r="UTS28" s="82"/>
      <c r="UTT28" s="82"/>
      <c r="UTU28" s="82"/>
      <c r="UTV28" s="82"/>
      <c r="UTW28" s="82"/>
      <c r="UTX28" s="82"/>
      <c r="UTY28" s="82"/>
      <c r="UTZ28" s="82"/>
      <c r="UUA28" s="82"/>
      <c r="UUB28" s="82"/>
      <c r="UUC28" s="82"/>
      <c r="UUD28" s="82"/>
      <c r="UUE28" s="82"/>
      <c r="UUF28" s="82"/>
      <c r="UUG28" s="82"/>
      <c r="UUH28" s="82"/>
      <c r="UUI28" s="82"/>
      <c r="UUJ28" s="82"/>
      <c r="UUK28" s="82"/>
      <c r="UUL28" s="82"/>
      <c r="UUM28" s="82"/>
      <c r="UUN28" s="82"/>
      <c r="UUO28" s="82"/>
      <c r="UUP28" s="82"/>
      <c r="UUQ28" s="82"/>
      <c r="UUR28" s="82"/>
      <c r="UUS28" s="82"/>
      <c r="UUT28" s="82"/>
      <c r="UUU28" s="82"/>
      <c r="UUV28" s="82"/>
      <c r="UUW28" s="82"/>
      <c r="UUX28" s="82"/>
      <c r="UUY28" s="82"/>
      <c r="UUZ28" s="82"/>
      <c r="UVA28" s="82"/>
      <c r="UVB28" s="82"/>
      <c r="UVC28" s="82"/>
      <c r="UVD28" s="82"/>
      <c r="UVE28" s="82"/>
      <c r="UVF28" s="82"/>
      <c r="UVG28" s="82"/>
      <c r="UVH28" s="82"/>
      <c r="UVI28" s="82"/>
      <c r="UVJ28" s="82"/>
      <c r="UVK28" s="82"/>
      <c r="UVL28" s="82"/>
      <c r="UVM28" s="82"/>
      <c r="UVN28" s="82"/>
      <c r="UVO28" s="82"/>
      <c r="UVP28" s="82"/>
      <c r="UVQ28" s="82"/>
      <c r="UVR28" s="82"/>
      <c r="UVS28" s="82"/>
      <c r="UVT28" s="82"/>
      <c r="UVU28" s="82"/>
      <c r="UVV28" s="82"/>
      <c r="UVW28" s="82"/>
      <c r="UVX28" s="82"/>
      <c r="UVY28" s="82"/>
      <c r="UVZ28" s="82"/>
      <c r="UWA28" s="82"/>
      <c r="UWB28" s="82"/>
      <c r="UWC28" s="82"/>
      <c r="UWD28" s="82"/>
      <c r="UWE28" s="82"/>
      <c r="UWF28" s="82"/>
      <c r="UWG28" s="82"/>
      <c r="UWH28" s="82"/>
      <c r="UWI28" s="82"/>
      <c r="UWJ28" s="82"/>
      <c r="UWK28" s="82"/>
      <c r="UWL28" s="82"/>
      <c r="UWM28" s="82"/>
      <c r="UWN28" s="82"/>
      <c r="UWO28" s="82"/>
      <c r="UWP28" s="82"/>
      <c r="UWQ28" s="82"/>
      <c r="UWR28" s="82"/>
      <c r="UWS28" s="82"/>
      <c r="UWT28" s="82"/>
      <c r="UWU28" s="82"/>
      <c r="UWV28" s="82"/>
      <c r="UWW28" s="82"/>
      <c r="UWX28" s="82"/>
      <c r="UWY28" s="82"/>
      <c r="UWZ28" s="82"/>
      <c r="UXA28" s="82"/>
      <c r="UXB28" s="82"/>
      <c r="UXC28" s="82"/>
      <c r="UXD28" s="82"/>
      <c r="UXE28" s="82"/>
      <c r="UXF28" s="82"/>
      <c r="UXG28" s="82"/>
      <c r="UXH28" s="82"/>
      <c r="UXI28" s="82"/>
      <c r="UXJ28" s="82"/>
      <c r="UXK28" s="82"/>
      <c r="UXL28" s="82"/>
      <c r="UXM28" s="82"/>
      <c r="UXN28" s="82"/>
      <c r="UXO28" s="82"/>
      <c r="UXP28" s="82"/>
      <c r="UXQ28" s="82"/>
      <c r="UXR28" s="82"/>
      <c r="UXS28" s="82"/>
      <c r="UXT28" s="82"/>
      <c r="UXU28" s="82"/>
      <c r="UXV28" s="82"/>
      <c r="UXW28" s="82"/>
      <c r="UXX28" s="82"/>
      <c r="UXY28" s="82"/>
      <c r="UXZ28" s="82"/>
      <c r="UYA28" s="82"/>
      <c r="UYB28" s="82"/>
      <c r="UYC28" s="82"/>
      <c r="UYD28" s="82"/>
      <c r="UYE28" s="82"/>
      <c r="UYF28" s="82"/>
      <c r="UYG28" s="82"/>
      <c r="UYH28" s="82"/>
      <c r="UYI28" s="82"/>
      <c r="UYJ28" s="82"/>
      <c r="UYK28" s="82"/>
      <c r="UYL28" s="82"/>
      <c r="UYM28" s="82"/>
      <c r="UYN28" s="82"/>
      <c r="UYO28" s="82"/>
      <c r="UYP28" s="82"/>
      <c r="UYQ28" s="82"/>
      <c r="UYR28" s="82"/>
      <c r="UYS28" s="82"/>
      <c r="UYT28" s="82"/>
      <c r="UYU28" s="82"/>
      <c r="UYV28" s="82"/>
      <c r="UYW28" s="82"/>
      <c r="UYX28" s="82"/>
      <c r="UYY28" s="82"/>
      <c r="UYZ28" s="82"/>
      <c r="UZA28" s="82"/>
      <c r="UZB28" s="82"/>
      <c r="UZC28" s="82"/>
      <c r="UZD28" s="82"/>
      <c r="UZE28" s="82"/>
      <c r="UZF28" s="82"/>
      <c r="UZG28" s="82"/>
      <c r="UZH28" s="82"/>
      <c r="UZI28" s="82"/>
      <c r="UZJ28" s="82"/>
      <c r="UZK28" s="82"/>
      <c r="UZL28" s="82"/>
      <c r="UZM28" s="82"/>
      <c r="UZN28" s="82"/>
      <c r="UZO28" s="82"/>
      <c r="UZP28" s="82"/>
      <c r="UZQ28" s="82"/>
      <c r="UZR28" s="82"/>
      <c r="UZS28" s="82"/>
      <c r="UZT28" s="82"/>
      <c r="UZU28" s="82"/>
      <c r="UZV28" s="82"/>
      <c r="UZW28" s="82"/>
      <c r="UZX28" s="82"/>
      <c r="UZY28" s="82"/>
      <c r="UZZ28" s="82"/>
      <c r="VAA28" s="82"/>
      <c r="VAB28" s="82"/>
      <c r="VAC28" s="82"/>
      <c r="VAD28" s="82"/>
      <c r="VAE28" s="82"/>
      <c r="VAF28" s="82"/>
      <c r="VAG28" s="82"/>
      <c r="VAH28" s="82"/>
      <c r="VAI28" s="82"/>
      <c r="VAJ28" s="82"/>
      <c r="VAK28" s="82"/>
      <c r="VAL28" s="82"/>
      <c r="VAM28" s="82"/>
      <c r="VAN28" s="82"/>
      <c r="VAO28" s="82"/>
      <c r="VAP28" s="82"/>
      <c r="VAQ28" s="82"/>
      <c r="VAR28" s="82"/>
      <c r="VAS28" s="82"/>
      <c r="VAT28" s="82"/>
      <c r="VAU28" s="82"/>
      <c r="VAV28" s="82"/>
      <c r="VAW28" s="82"/>
      <c r="VAX28" s="82"/>
      <c r="VAY28" s="82"/>
      <c r="VAZ28" s="82"/>
      <c r="VBA28" s="82"/>
      <c r="VBB28" s="82"/>
      <c r="VBC28" s="82"/>
      <c r="VBD28" s="82"/>
      <c r="VBE28" s="82"/>
      <c r="VBF28" s="82"/>
      <c r="VBG28" s="82"/>
      <c r="VBH28" s="82"/>
      <c r="VBI28" s="82"/>
      <c r="VBJ28" s="82"/>
      <c r="VBK28" s="82"/>
      <c r="VBL28" s="82"/>
      <c r="VBM28" s="82"/>
      <c r="VBN28" s="82"/>
      <c r="VBO28" s="82"/>
      <c r="VBP28" s="82"/>
      <c r="VBQ28" s="82"/>
      <c r="VBR28" s="82"/>
      <c r="VBS28" s="82"/>
      <c r="VBT28" s="82"/>
      <c r="VBU28" s="82"/>
      <c r="VBV28" s="82"/>
      <c r="VBW28" s="82"/>
      <c r="VBX28" s="82"/>
      <c r="VBY28" s="82"/>
      <c r="VBZ28" s="82"/>
      <c r="VCA28" s="82"/>
      <c r="VCB28" s="82"/>
      <c r="VCC28" s="82"/>
      <c r="VCD28" s="82"/>
      <c r="VCE28" s="82"/>
      <c r="VCF28" s="82"/>
      <c r="VCG28" s="82"/>
      <c r="VCH28" s="82"/>
      <c r="VCI28" s="82"/>
      <c r="VCJ28" s="82"/>
      <c r="VCK28" s="82"/>
      <c r="VCL28" s="82"/>
      <c r="VCM28" s="82"/>
      <c r="VCN28" s="82"/>
      <c r="VCO28" s="82"/>
      <c r="VCP28" s="82"/>
      <c r="VCQ28" s="82"/>
      <c r="VCR28" s="82"/>
      <c r="VCS28" s="82"/>
      <c r="VCT28" s="82"/>
      <c r="VCU28" s="82"/>
      <c r="VCV28" s="82"/>
      <c r="VCW28" s="82"/>
      <c r="VCX28" s="82"/>
      <c r="VCY28" s="82"/>
      <c r="VCZ28" s="82"/>
      <c r="VDA28" s="82"/>
      <c r="VDB28" s="82"/>
      <c r="VDC28" s="82"/>
      <c r="VDD28" s="82"/>
      <c r="VDE28" s="82"/>
      <c r="VDF28" s="82"/>
      <c r="VDG28" s="82"/>
      <c r="VDH28" s="82"/>
      <c r="VDI28" s="82"/>
      <c r="VDJ28" s="82"/>
      <c r="VDK28" s="82"/>
      <c r="VDL28" s="82"/>
      <c r="VDM28" s="82"/>
      <c r="VDN28" s="82"/>
      <c r="VDO28" s="82"/>
      <c r="VDP28" s="82"/>
      <c r="VDQ28" s="82"/>
      <c r="VDR28" s="82"/>
      <c r="VDS28" s="82"/>
      <c r="VDT28" s="82"/>
      <c r="VDU28" s="82"/>
      <c r="VDV28" s="82"/>
      <c r="VDW28" s="82"/>
      <c r="VDX28" s="82"/>
      <c r="VDY28" s="82"/>
      <c r="VDZ28" s="82"/>
      <c r="VEA28" s="82"/>
      <c r="VEB28" s="82"/>
      <c r="VEC28" s="82"/>
      <c r="VED28" s="82"/>
      <c r="VEE28" s="82"/>
      <c r="VEF28" s="82"/>
      <c r="VEG28" s="82"/>
      <c r="VEH28" s="82"/>
      <c r="VEI28" s="82"/>
      <c r="VEJ28" s="82"/>
      <c r="VEK28" s="82"/>
      <c r="VEL28" s="82"/>
      <c r="VEM28" s="82"/>
      <c r="VEN28" s="82"/>
      <c r="VEO28" s="82"/>
      <c r="VEP28" s="82"/>
      <c r="VEQ28" s="82"/>
      <c r="VER28" s="82"/>
      <c r="VES28" s="82"/>
      <c r="VET28" s="82"/>
      <c r="VEU28" s="82"/>
      <c r="VEV28" s="82"/>
      <c r="VEW28" s="82"/>
      <c r="VEX28" s="82"/>
      <c r="VEY28" s="82"/>
      <c r="VEZ28" s="82"/>
      <c r="VFA28" s="82"/>
      <c r="VFB28" s="82"/>
      <c r="VFC28" s="82"/>
      <c r="VFD28" s="82"/>
      <c r="VFE28" s="82"/>
      <c r="VFF28" s="82"/>
      <c r="VFG28" s="82"/>
      <c r="VFH28" s="82"/>
      <c r="VFI28" s="82"/>
      <c r="VFJ28" s="82"/>
      <c r="VFK28" s="82"/>
      <c r="VFL28" s="82"/>
      <c r="VFM28" s="82"/>
      <c r="VFN28" s="82"/>
      <c r="VFO28" s="82"/>
      <c r="VFP28" s="82"/>
      <c r="VFQ28" s="82"/>
      <c r="VFR28" s="82"/>
      <c r="VFS28" s="82"/>
      <c r="VFT28" s="82"/>
      <c r="VFU28" s="82"/>
      <c r="VFV28" s="82"/>
      <c r="VFW28" s="82"/>
      <c r="VFX28" s="82"/>
      <c r="VFY28" s="82"/>
      <c r="VFZ28" s="82"/>
      <c r="VGA28" s="82"/>
      <c r="VGB28" s="82"/>
      <c r="VGC28" s="82"/>
      <c r="VGD28" s="82"/>
      <c r="VGE28" s="82"/>
      <c r="VGF28" s="82"/>
      <c r="VGG28" s="82"/>
      <c r="VGH28" s="82"/>
      <c r="VGI28" s="82"/>
      <c r="VGJ28" s="82"/>
      <c r="VGK28" s="82"/>
      <c r="VGL28" s="82"/>
      <c r="VGM28" s="82"/>
      <c r="VGN28" s="82"/>
      <c r="VGO28" s="82"/>
      <c r="VGP28" s="82"/>
      <c r="VGQ28" s="82"/>
      <c r="VGR28" s="82"/>
      <c r="VGS28" s="82"/>
      <c r="VGT28" s="82"/>
      <c r="VGU28" s="82"/>
      <c r="VGV28" s="82"/>
      <c r="VGW28" s="82"/>
      <c r="VGX28" s="82"/>
      <c r="VGY28" s="82"/>
      <c r="VGZ28" s="82"/>
      <c r="VHA28" s="82"/>
      <c r="VHB28" s="82"/>
      <c r="VHC28" s="82"/>
      <c r="VHD28" s="82"/>
      <c r="VHE28" s="82"/>
      <c r="VHF28" s="82"/>
      <c r="VHG28" s="82"/>
      <c r="VHH28" s="82"/>
      <c r="VHI28" s="82"/>
      <c r="VHJ28" s="82"/>
      <c r="VHK28" s="82"/>
      <c r="VHL28" s="82"/>
      <c r="VHM28" s="82"/>
      <c r="VHN28" s="82"/>
      <c r="VHO28" s="82"/>
      <c r="VHP28" s="82"/>
      <c r="VHQ28" s="82"/>
      <c r="VHR28" s="82"/>
      <c r="VHS28" s="82"/>
      <c r="VHT28" s="82"/>
      <c r="VHU28" s="82"/>
      <c r="VHV28" s="82"/>
      <c r="VHW28" s="82"/>
      <c r="VHX28" s="82"/>
      <c r="VHY28" s="82"/>
      <c r="VHZ28" s="82"/>
      <c r="VIA28" s="82"/>
      <c r="VIB28" s="82"/>
      <c r="VIC28" s="82"/>
      <c r="VID28" s="82"/>
      <c r="VIE28" s="82"/>
      <c r="VIF28" s="82"/>
      <c r="VIG28" s="82"/>
      <c r="VIH28" s="82"/>
      <c r="VII28" s="82"/>
      <c r="VIJ28" s="82"/>
      <c r="VIK28" s="82"/>
      <c r="VIL28" s="82"/>
      <c r="VIM28" s="82"/>
      <c r="VIN28" s="82"/>
      <c r="VIO28" s="82"/>
      <c r="VIP28" s="82"/>
      <c r="VIQ28" s="82"/>
      <c r="VIR28" s="82"/>
      <c r="VIS28" s="82"/>
      <c r="VIT28" s="82"/>
      <c r="VIU28" s="82"/>
      <c r="VIV28" s="82"/>
      <c r="VIW28" s="82"/>
      <c r="VIX28" s="82"/>
      <c r="VIY28" s="82"/>
      <c r="VIZ28" s="82"/>
      <c r="VJA28" s="82"/>
      <c r="VJB28" s="82"/>
      <c r="VJC28" s="82"/>
      <c r="VJD28" s="82"/>
      <c r="VJE28" s="82"/>
      <c r="VJF28" s="82"/>
      <c r="VJG28" s="82"/>
      <c r="VJH28" s="82"/>
      <c r="VJI28" s="82"/>
      <c r="VJJ28" s="82"/>
      <c r="VJK28" s="82"/>
      <c r="VJL28" s="82"/>
      <c r="VJM28" s="82"/>
      <c r="VJN28" s="82"/>
      <c r="VJO28" s="82"/>
      <c r="VJP28" s="82"/>
      <c r="VJQ28" s="82"/>
      <c r="VJR28" s="82"/>
      <c r="VJS28" s="82"/>
      <c r="VJT28" s="82"/>
      <c r="VJU28" s="82"/>
      <c r="VJV28" s="82"/>
      <c r="VJW28" s="82"/>
      <c r="VJX28" s="82"/>
      <c r="VJY28" s="82"/>
      <c r="VJZ28" s="82"/>
      <c r="VKA28" s="82"/>
      <c r="VKB28" s="82"/>
      <c r="VKC28" s="82"/>
      <c r="VKD28" s="82"/>
      <c r="VKE28" s="82"/>
      <c r="VKF28" s="82"/>
      <c r="VKG28" s="82"/>
      <c r="VKH28" s="82"/>
      <c r="VKI28" s="82"/>
      <c r="VKJ28" s="82"/>
      <c r="VKK28" s="82"/>
      <c r="VKL28" s="82"/>
      <c r="VKM28" s="82"/>
      <c r="VKN28" s="82"/>
      <c r="VKO28" s="82"/>
      <c r="VKP28" s="82"/>
      <c r="VKQ28" s="82"/>
      <c r="VKR28" s="82"/>
      <c r="VKS28" s="82"/>
      <c r="VKT28" s="82"/>
      <c r="VKU28" s="82"/>
      <c r="VKV28" s="82"/>
      <c r="VKW28" s="82"/>
      <c r="VKX28" s="82"/>
      <c r="VKY28" s="82"/>
      <c r="VKZ28" s="82"/>
      <c r="VLA28" s="82"/>
      <c r="VLB28" s="82"/>
      <c r="VLC28" s="82"/>
      <c r="VLD28" s="82"/>
      <c r="VLE28" s="82"/>
      <c r="VLF28" s="82"/>
      <c r="VLG28" s="82"/>
      <c r="VLH28" s="82"/>
      <c r="VLI28" s="82"/>
      <c r="VLJ28" s="82"/>
      <c r="VLK28" s="82"/>
      <c r="VLL28" s="82"/>
      <c r="VLM28" s="82"/>
      <c r="VLN28" s="82"/>
      <c r="VLO28" s="82"/>
      <c r="VLP28" s="82"/>
      <c r="VLQ28" s="82"/>
      <c r="VLR28" s="82"/>
      <c r="VLS28" s="82"/>
      <c r="VLT28" s="82"/>
      <c r="VLU28" s="82"/>
      <c r="VLV28" s="82"/>
      <c r="VLW28" s="82"/>
      <c r="VLX28" s="82"/>
      <c r="VLY28" s="82"/>
      <c r="VLZ28" s="82"/>
      <c r="VMA28" s="82"/>
      <c r="VMB28" s="82"/>
      <c r="VMC28" s="82"/>
      <c r="VMD28" s="82"/>
      <c r="VME28" s="82"/>
      <c r="VMF28" s="82"/>
      <c r="VMG28" s="82"/>
      <c r="VMH28" s="82"/>
      <c r="VMI28" s="82"/>
      <c r="VMJ28" s="82"/>
      <c r="VMK28" s="82"/>
      <c r="VML28" s="82"/>
      <c r="VMM28" s="82"/>
      <c r="VMN28" s="82"/>
      <c r="VMO28" s="82"/>
      <c r="VMP28" s="82"/>
      <c r="VMQ28" s="82"/>
      <c r="VMR28" s="82"/>
      <c r="VMS28" s="82"/>
      <c r="VMT28" s="82"/>
      <c r="VMU28" s="82"/>
      <c r="VMV28" s="82"/>
      <c r="VMW28" s="82"/>
      <c r="VMX28" s="82"/>
      <c r="VMY28" s="82"/>
      <c r="VMZ28" s="82"/>
      <c r="VNA28" s="82"/>
      <c r="VNB28" s="82"/>
      <c r="VNC28" s="82"/>
      <c r="VND28" s="82"/>
      <c r="VNE28" s="82"/>
      <c r="VNF28" s="82"/>
      <c r="VNG28" s="82"/>
      <c r="VNH28" s="82"/>
      <c r="VNI28" s="82"/>
      <c r="VNJ28" s="82"/>
      <c r="VNK28" s="82"/>
      <c r="VNL28" s="82"/>
      <c r="VNM28" s="82"/>
      <c r="VNN28" s="82"/>
      <c r="VNO28" s="82"/>
      <c r="VNP28" s="82"/>
      <c r="VNQ28" s="82"/>
      <c r="VNR28" s="82"/>
      <c r="VNS28" s="82"/>
      <c r="VNT28" s="82"/>
      <c r="VNU28" s="82"/>
      <c r="VNV28" s="82"/>
      <c r="VNW28" s="82"/>
      <c r="VNX28" s="82"/>
      <c r="VNY28" s="82"/>
      <c r="VNZ28" s="82"/>
      <c r="VOA28" s="82"/>
      <c r="VOB28" s="82"/>
      <c r="VOC28" s="82"/>
      <c r="VOD28" s="82"/>
      <c r="VOE28" s="82"/>
      <c r="VOF28" s="82"/>
      <c r="VOG28" s="82"/>
      <c r="VOH28" s="82"/>
      <c r="VOI28" s="82"/>
      <c r="VOJ28" s="82"/>
      <c r="VOK28" s="82"/>
      <c r="VOL28" s="82"/>
      <c r="VOM28" s="82"/>
      <c r="VON28" s="82"/>
      <c r="VOO28" s="82"/>
      <c r="VOP28" s="82"/>
      <c r="VOQ28" s="82"/>
      <c r="VOR28" s="82"/>
      <c r="VOS28" s="82"/>
      <c r="VOT28" s="82"/>
      <c r="VOU28" s="82"/>
      <c r="VOV28" s="82"/>
      <c r="VOW28" s="82"/>
      <c r="VOX28" s="82"/>
      <c r="VOY28" s="82"/>
      <c r="VOZ28" s="82"/>
      <c r="VPA28" s="82"/>
      <c r="VPB28" s="82"/>
      <c r="VPC28" s="82"/>
      <c r="VPD28" s="82"/>
      <c r="VPE28" s="82"/>
      <c r="VPF28" s="82"/>
      <c r="VPG28" s="82"/>
      <c r="VPH28" s="82"/>
      <c r="VPI28" s="82"/>
      <c r="VPJ28" s="82"/>
      <c r="VPK28" s="82"/>
      <c r="VPL28" s="82"/>
      <c r="VPM28" s="82"/>
      <c r="VPN28" s="82"/>
      <c r="VPO28" s="82"/>
      <c r="VPP28" s="82"/>
      <c r="VPQ28" s="82"/>
      <c r="VPR28" s="82"/>
      <c r="VPS28" s="82"/>
      <c r="VPT28" s="82"/>
      <c r="VPU28" s="82"/>
      <c r="VPV28" s="82"/>
      <c r="VPW28" s="82"/>
      <c r="VPX28" s="82"/>
      <c r="VPY28" s="82"/>
      <c r="VPZ28" s="82"/>
      <c r="VQA28" s="82"/>
      <c r="VQB28" s="82"/>
      <c r="VQC28" s="82"/>
      <c r="VQD28" s="82"/>
      <c r="VQE28" s="82"/>
      <c r="VQF28" s="82"/>
      <c r="VQG28" s="82"/>
      <c r="VQH28" s="82"/>
      <c r="VQI28" s="82"/>
      <c r="VQJ28" s="82"/>
      <c r="VQK28" s="82"/>
      <c r="VQL28" s="82"/>
      <c r="VQM28" s="82"/>
      <c r="VQN28" s="82"/>
      <c r="VQO28" s="82"/>
      <c r="VQP28" s="82"/>
      <c r="VQQ28" s="82"/>
      <c r="VQR28" s="82"/>
      <c r="VQS28" s="82"/>
      <c r="VQT28" s="82"/>
      <c r="VQU28" s="82"/>
      <c r="VQV28" s="82"/>
      <c r="VQW28" s="82"/>
      <c r="VQX28" s="82"/>
      <c r="VQY28" s="82"/>
      <c r="VQZ28" s="82"/>
      <c r="VRA28" s="82"/>
      <c r="VRB28" s="82"/>
      <c r="VRC28" s="82"/>
      <c r="VRD28" s="82"/>
      <c r="VRE28" s="82"/>
      <c r="VRF28" s="82"/>
      <c r="VRG28" s="82"/>
      <c r="VRH28" s="82"/>
      <c r="VRI28" s="82"/>
      <c r="VRJ28" s="82"/>
      <c r="VRK28" s="82"/>
      <c r="VRL28" s="82"/>
      <c r="VRM28" s="82"/>
      <c r="VRN28" s="82"/>
      <c r="VRO28" s="82"/>
      <c r="VRP28" s="82"/>
      <c r="VRQ28" s="82"/>
      <c r="VRR28" s="82"/>
      <c r="VRS28" s="82"/>
      <c r="VRT28" s="82"/>
      <c r="VRU28" s="82"/>
      <c r="VRV28" s="82"/>
      <c r="VRW28" s="82"/>
      <c r="VRX28" s="82"/>
      <c r="VRY28" s="82"/>
      <c r="VRZ28" s="82"/>
      <c r="VSA28" s="82"/>
      <c r="VSB28" s="82"/>
      <c r="VSC28" s="82"/>
      <c r="VSD28" s="82"/>
      <c r="VSE28" s="82"/>
      <c r="VSF28" s="82"/>
      <c r="VSG28" s="82"/>
      <c r="VSH28" s="82"/>
      <c r="VSI28" s="82"/>
      <c r="VSJ28" s="82"/>
      <c r="VSK28" s="82"/>
      <c r="VSL28" s="82"/>
      <c r="VSM28" s="82"/>
      <c r="VSN28" s="82"/>
      <c r="VSO28" s="82"/>
      <c r="VSP28" s="82"/>
      <c r="VSQ28" s="82"/>
      <c r="VSR28" s="82"/>
      <c r="VSS28" s="82"/>
      <c r="VST28" s="82"/>
      <c r="VSU28" s="82"/>
      <c r="VSV28" s="82"/>
      <c r="VSW28" s="82"/>
      <c r="VSX28" s="82"/>
      <c r="VSY28" s="82"/>
      <c r="VSZ28" s="82"/>
      <c r="VTA28" s="82"/>
      <c r="VTB28" s="82"/>
      <c r="VTC28" s="82"/>
      <c r="VTD28" s="82"/>
      <c r="VTE28" s="82"/>
      <c r="VTF28" s="82"/>
      <c r="VTG28" s="82"/>
      <c r="VTH28" s="82"/>
      <c r="VTI28" s="82"/>
      <c r="VTJ28" s="82"/>
      <c r="VTK28" s="82"/>
      <c r="VTL28" s="82"/>
      <c r="VTM28" s="82"/>
      <c r="VTN28" s="82"/>
      <c r="VTO28" s="82"/>
      <c r="VTP28" s="82"/>
      <c r="VTQ28" s="82"/>
      <c r="VTR28" s="82"/>
      <c r="VTS28" s="82"/>
      <c r="VTT28" s="82"/>
      <c r="VTU28" s="82"/>
      <c r="VTV28" s="82"/>
      <c r="VTW28" s="82"/>
      <c r="VTX28" s="82"/>
      <c r="VTY28" s="82"/>
      <c r="VTZ28" s="82"/>
      <c r="VUA28" s="82"/>
      <c r="VUB28" s="82"/>
      <c r="VUC28" s="82"/>
      <c r="VUD28" s="82"/>
      <c r="VUE28" s="82"/>
      <c r="VUF28" s="82"/>
      <c r="VUG28" s="82"/>
      <c r="VUH28" s="82"/>
      <c r="VUI28" s="82"/>
      <c r="VUJ28" s="82"/>
      <c r="VUK28" s="82"/>
      <c r="VUL28" s="82"/>
      <c r="VUM28" s="82"/>
      <c r="VUN28" s="82"/>
      <c r="VUO28" s="82"/>
      <c r="VUP28" s="82"/>
      <c r="VUQ28" s="82"/>
      <c r="VUR28" s="82"/>
      <c r="VUS28" s="82"/>
      <c r="VUT28" s="82"/>
      <c r="VUU28" s="82"/>
      <c r="VUV28" s="82"/>
      <c r="VUW28" s="82"/>
      <c r="VUX28" s="82"/>
      <c r="VUY28" s="82"/>
      <c r="VUZ28" s="82"/>
      <c r="VVA28" s="82"/>
      <c r="VVB28" s="82"/>
      <c r="VVC28" s="82"/>
      <c r="VVD28" s="82"/>
      <c r="VVE28" s="82"/>
      <c r="VVF28" s="82"/>
      <c r="VVG28" s="82"/>
      <c r="VVH28" s="82"/>
      <c r="VVI28" s="82"/>
      <c r="VVJ28" s="82"/>
      <c r="VVK28" s="82"/>
      <c r="VVL28" s="82"/>
      <c r="VVM28" s="82"/>
      <c r="VVN28" s="82"/>
      <c r="VVO28" s="82"/>
      <c r="VVP28" s="82"/>
      <c r="VVQ28" s="82"/>
      <c r="VVR28" s="82"/>
      <c r="VVS28" s="82"/>
      <c r="VVT28" s="82"/>
      <c r="VVU28" s="82"/>
      <c r="VVV28" s="82"/>
      <c r="VVW28" s="82"/>
      <c r="VVX28" s="82"/>
      <c r="VVY28" s="82"/>
      <c r="VVZ28" s="82"/>
      <c r="VWA28" s="82"/>
      <c r="VWB28" s="82"/>
      <c r="VWC28" s="82"/>
      <c r="VWD28" s="82"/>
      <c r="VWE28" s="82"/>
      <c r="VWF28" s="82"/>
      <c r="VWG28" s="82"/>
      <c r="VWH28" s="82"/>
      <c r="VWI28" s="82"/>
      <c r="VWJ28" s="82"/>
      <c r="VWK28" s="82"/>
      <c r="VWL28" s="82"/>
      <c r="VWM28" s="82"/>
      <c r="VWN28" s="82"/>
      <c r="VWO28" s="82"/>
      <c r="VWP28" s="82"/>
      <c r="VWQ28" s="82"/>
      <c r="VWR28" s="82"/>
      <c r="VWS28" s="82"/>
      <c r="VWT28" s="82"/>
      <c r="VWU28" s="82"/>
      <c r="VWV28" s="82"/>
      <c r="VWW28" s="82"/>
      <c r="VWX28" s="82"/>
      <c r="VWY28" s="82"/>
      <c r="VWZ28" s="82"/>
      <c r="VXA28" s="82"/>
      <c r="VXB28" s="82"/>
      <c r="VXC28" s="82"/>
      <c r="VXD28" s="82"/>
      <c r="VXE28" s="82"/>
      <c r="VXF28" s="82"/>
      <c r="VXG28" s="82"/>
      <c r="VXH28" s="82"/>
      <c r="VXI28" s="82"/>
      <c r="VXJ28" s="82"/>
      <c r="VXK28" s="82"/>
      <c r="VXL28" s="82"/>
      <c r="VXM28" s="82"/>
      <c r="VXN28" s="82"/>
      <c r="VXO28" s="82"/>
      <c r="VXP28" s="82"/>
      <c r="VXQ28" s="82"/>
      <c r="VXR28" s="82"/>
      <c r="VXS28" s="82"/>
      <c r="VXT28" s="82"/>
      <c r="VXU28" s="82"/>
      <c r="VXV28" s="82"/>
      <c r="VXW28" s="82"/>
      <c r="VXX28" s="82"/>
      <c r="VXY28" s="82"/>
      <c r="VXZ28" s="82"/>
      <c r="VYA28" s="82"/>
      <c r="VYB28" s="82"/>
      <c r="VYC28" s="82"/>
      <c r="VYD28" s="82"/>
      <c r="VYE28" s="82"/>
      <c r="VYF28" s="82"/>
      <c r="VYG28" s="82"/>
      <c r="VYH28" s="82"/>
      <c r="VYI28" s="82"/>
      <c r="VYJ28" s="82"/>
      <c r="VYK28" s="82"/>
      <c r="VYL28" s="82"/>
      <c r="VYM28" s="82"/>
      <c r="VYN28" s="82"/>
      <c r="VYO28" s="82"/>
      <c r="VYP28" s="82"/>
      <c r="VYQ28" s="82"/>
      <c r="VYR28" s="82"/>
      <c r="VYS28" s="82"/>
      <c r="VYT28" s="82"/>
      <c r="VYU28" s="82"/>
      <c r="VYV28" s="82"/>
      <c r="VYW28" s="82"/>
      <c r="VYX28" s="82"/>
      <c r="VYY28" s="82"/>
      <c r="VYZ28" s="82"/>
      <c r="VZA28" s="82"/>
      <c r="VZB28" s="82"/>
      <c r="VZC28" s="82"/>
      <c r="VZD28" s="82"/>
      <c r="VZE28" s="82"/>
      <c r="VZF28" s="82"/>
      <c r="VZG28" s="82"/>
      <c r="VZH28" s="82"/>
      <c r="VZI28" s="82"/>
      <c r="VZJ28" s="82"/>
      <c r="VZK28" s="82"/>
      <c r="VZL28" s="82"/>
      <c r="VZM28" s="82"/>
      <c r="VZN28" s="82"/>
      <c r="VZO28" s="82"/>
      <c r="VZP28" s="82"/>
      <c r="VZQ28" s="82"/>
      <c r="VZR28" s="82"/>
      <c r="VZS28" s="82"/>
      <c r="VZT28" s="82"/>
      <c r="VZU28" s="82"/>
      <c r="VZV28" s="82"/>
      <c r="VZW28" s="82"/>
      <c r="VZX28" s="82"/>
      <c r="VZY28" s="82"/>
      <c r="VZZ28" s="82"/>
      <c r="WAA28" s="82"/>
      <c r="WAB28" s="82"/>
      <c r="WAC28" s="82"/>
      <c r="WAD28" s="82"/>
      <c r="WAE28" s="82"/>
      <c r="WAF28" s="82"/>
      <c r="WAG28" s="82"/>
      <c r="WAH28" s="82"/>
      <c r="WAI28" s="82"/>
      <c r="WAJ28" s="82"/>
      <c r="WAK28" s="82"/>
      <c r="WAL28" s="82"/>
      <c r="WAM28" s="82"/>
      <c r="WAN28" s="82"/>
      <c r="WAO28" s="82"/>
      <c r="WAP28" s="82"/>
      <c r="WAQ28" s="82"/>
      <c r="WAR28" s="82"/>
      <c r="WAS28" s="82"/>
      <c r="WAT28" s="82"/>
      <c r="WAU28" s="82"/>
      <c r="WAV28" s="82"/>
      <c r="WAW28" s="82"/>
      <c r="WAX28" s="82"/>
      <c r="WAY28" s="82"/>
      <c r="WAZ28" s="82"/>
      <c r="WBA28" s="82"/>
      <c r="WBB28" s="82"/>
      <c r="WBC28" s="82"/>
      <c r="WBD28" s="82"/>
      <c r="WBE28" s="82"/>
      <c r="WBF28" s="82"/>
      <c r="WBG28" s="82"/>
      <c r="WBH28" s="82"/>
      <c r="WBI28" s="82"/>
      <c r="WBJ28" s="82"/>
      <c r="WBK28" s="82"/>
      <c r="WBL28" s="82"/>
      <c r="WBM28" s="82"/>
      <c r="WBN28" s="82"/>
      <c r="WBO28" s="82"/>
      <c r="WBP28" s="82"/>
      <c r="WBQ28" s="82"/>
      <c r="WBR28" s="82"/>
      <c r="WBS28" s="82"/>
      <c r="WBT28" s="82"/>
      <c r="WBU28" s="82"/>
      <c r="WBV28" s="82"/>
      <c r="WBW28" s="82"/>
      <c r="WBX28" s="82"/>
      <c r="WBY28" s="82"/>
      <c r="WBZ28" s="82"/>
      <c r="WCA28" s="82"/>
      <c r="WCB28" s="82"/>
      <c r="WCC28" s="82"/>
      <c r="WCD28" s="82"/>
      <c r="WCE28" s="82"/>
      <c r="WCF28" s="82"/>
      <c r="WCG28" s="82"/>
      <c r="WCH28" s="82"/>
      <c r="WCI28" s="82"/>
      <c r="WCJ28" s="82"/>
      <c r="WCK28" s="82"/>
      <c r="WCL28" s="82"/>
      <c r="WCM28" s="82"/>
      <c r="WCN28" s="82"/>
      <c r="WCO28" s="82"/>
      <c r="WCP28" s="82"/>
      <c r="WCQ28" s="82"/>
      <c r="WCR28" s="82"/>
      <c r="WCS28" s="82"/>
      <c r="WCT28" s="82"/>
      <c r="WCU28" s="82"/>
      <c r="WCV28" s="82"/>
      <c r="WCW28" s="82"/>
      <c r="WCX28" s="82"/>
      <c r="WCY28" s="82"/>
      <c r="WCZ28" s="82"/>
      <c r="WDA28" s="82"/>
      <c r="WDB28" s="82"/>
      <c r="WDC28" s="82"/>
      <c r="WDD28" s="82"/>
      <c r="WDE28" s="82"/>
      <c r="WDF28" s="82"/>
      <c r="WDG28" s="82"/>
      <c r="WDH28" s="82"/>
      <c r="WDI28" s="82"/>
      <c r="WDJ28" s="82"/>
      <c r="WDK28" s="82"/>
      <c r="WDL28" s="82"/>
      <c r="WDM28" s="82"/>
      <c r="WDN28" s="82"/>
      <c r="WDO28" s="82"/>
      <c r="WDP28" s="82"/>
      <c r="WDQ28" s="82"/>
      <c r="WDR28" s="82"/>
      <c r="WDS28" s="82"/>
      <c r="WDT28" s="82"/>
      <c r="WDU28" s="82"/>
      <c r="WDV28" s="82"/>
      <c r="WDW28" s="82"/>
      <c r="WDX28" s="82"/>
      <c r="WDY28" s="82"/>
      <c r="WDZ28" s="82"/>
      <c r="WEA28" s="82"/>
      <c r="WEB28" s="82"/>
      <c r="WEC28" s="82"/>
      <c r="WED28" s="82"/>
      <c r="WEE28" s="82"/>
      <c r="WEF28" s="82"/>
      <c r="WEG28" s="82"/>
      <c r="WEH28" s="82"/>
      <c r="WEI28" s="82"/>
      <c r="WEJ28" s="82"/>
      <c r="WEK28" s="82"/>
      <c r="WEL28" s="82"/>
      <c r="WEM28" s="82"/>
      <c r="WEN28" s="82"/>
      <c r="WEO28" s="82"/>
      <c r="WEP28" s="82"/>
      <c r="WEQ28" s="82"/>
      <c r="WER28" s="82"/>
      <c r="WES28" s="82"/>
      <c r="WET28" s="82"/>
      <c r="WEU28" s="82"/>
      <c r="WEV28" s="82"/>
      <c r="WEW28" s="82"/>
      <c r="WEX28" s="82"/>
      <c r="WEY28" s="82"/>
      <c r="WEZ28" s="82"/>
      <c r="WFA28" s="82"/>
      <c r="WFB28" s="82"/>
      <c r="WFC28" s="82"/>
      <c r="WFD28" s="82"/>
      <c r="WFE28" s="82"/>
      <c r="WFF28" s="82"/>
      <c r="WFG28" s="82"/>
      <c r="WFH28" s="82"/>
      <c r="WFI28" s="82"/>
      <c r="WFJ28" s="82"/>
      <c r="WFK28" s="82"/>
      <c r="WFL28" s="82"/>
      <c r="WFM28" s="82"/>
      <c r="WFN28" s="82"/>
      <c r="WFO28" s="82"/>
      <c r="WFP28" s="82"/>
      <c r="WFQ28" s="82"/>
      <c r="WFR28" s="82"/>
      <c r="WFS28" s="82"/>
      <c r="WFT28" s="82"/>
      <c r="WFU28" s="82"/>
      <c r="WFV28" s="82"/>
      <c r="WFW28" s="82"/>
      <c r="WFX28" s="82"/>
      <c r="WFY28" s="82"/>
      <c r="WFZ28" s="82"/>
      <c r="WGA28" s="82"/>
      <c r="WGB28" s="82"/>
      <c r="WGC28" s="82"/>
      <c r="WGD28" s="82"/>
      <c r="WGE28" s="82"/>
      <c r="WGF28" s="82"/>
      <c r="WGG28" s="82"/>
      <c r="WGH28" s="82"/>
      <c r="WGI28" s="82"/>
      <c r="WGJ28" s="82"/>
      <c r="WGK28" s="82"/>
      <c r="WGL28" s="82"/>
      <c r="WGM28" s="82"/>
      <c r="WGN28" s="82"/>
      <c r="WGO28" s="82"/>
      <c r="WGP28" s="82"/>
      <c r="WGQ28" s="82"/>
      <c r="WGR28" s="82"/>
      <c r="WGS28" s="82"/>
      <c r="WGT28" s="82"/>
      <c r="WGU28" s="82"/>
      <c r="WGV28" s="82"/>
      <c r="WGW28" s="82"/>
      <c r="WGX28" s="82"/>
      <c r="WGY28" s="82"/>
      <c r="WGZ28" s="82"/>
      <c r="WHA28" s="82"/>
      <c r="WHB28" s="82"/>
      <c r="WHC28" s="82"/>
      <c r="WHD28" s="82"/>
      <c r="WHE28" s="82"/>
      <c r="WHF28" s="82"/>
      <c r="WHG28" s="82"/>
      <c r="WHH28" s="82"/>
      <c r="WHI28" s="82"/>
      <c r="WHJ28" s="82"/>
      <c r="WHK28" s="82"/>
      <c r="WHL28" s="82"/>
      <c r="WHM28" s="82"/>
      <c r="WHN28" s="82"/>
      <c r="WHO28" s="82"/>
      <c r="WHP28" s="82"/>
      <c r="WHQ28" s="82"/>
      <c r="WHR28" s="82"/>
      <c r="WHS28" s="82"/>
      <c r="WHT28" s="82"/>
      <c r="WHU28" s="82"/>
      <c r="WHV28" s="82"/>
      <c r="WHW28" s="82"/>
      <c r="WHX28" s="82"/>
      <c r="WHY28" s="82"/>
      <c r="WHZ28" s="82"/>
      <c r="WIA28" s="82"/>
      <c r="WIB28" s="82"/>
      <c r="WIC28" s="82"/>
      <c r="WID28" s="82"/>
      <c r="WIE28" s="82"/>
      <c r="WIF28" s="82"/>
      <c r="WIG28" s="82"/>
      <c r="WIH28" s="82"/>
      <c r="WII28" s="82"/>
      <c r="WIJ28" s="82"/>
      <c r="WIK28" s="82"/>
      <c r="WIL28" s="82"/>
      <c r="WIM28" s="82"/>
      <c r="WIN28" s="82"/>
      <c r="WIO28" s="82"/>
      <c r="WIP28" s="82"/>
      <c r="WIQ28" s="82"/>
      <c r="WIR28" s="82"/>
      <c r="WIS28" s="82"/>
      <c r="WIT28" s="82"/>
      <c r="WIU28" s="82"/>
      <c r="WIV28" s="82"/>
      <c r="WIW28" s="82"/>
      <c r="WIX28" s="82"/>
      <c r="WIY28" s="82"/>
      <c r="WIZ28" s="82"/>
      <c r="WJA28" s="82"/>
      <c r="WJB28" s="82"/>
      <c r="WJC28" s="82"/>
      <c r="WJD28" s="82"/>
      <c r="WJE28" s="82"/>
      <c r="WJF28" s="82"/>
      <c r="WJG28" s="82"/>
      <c r="WJH28" s="82"/>
      <c r="WJI28" s="82"/>
      <c r="WJJ28" s="82"/>
      <c r="WJK28" s="82"/>
      <c r="WJL28" s="82"/>
      <c r="WJM28" s="82"/>
      <c r="WJN28" s="82"/>
      <c r="WJO28" s="82"/>
      <c r="WJP28" s="82"/>
      <c r="WJQ28" s="82"/>
      <c r="WJR28" s="82"/>
      <c r="WJS28" s="82"/>
      <c r="WJT28" s="82"/>
      <c r="WJU28" s="82"/>
      <c r="WJV28" s="82"/>
      <c r="WJW28" s="82"/>
      <c r="WJX28" s="82"/>
      <c r="WJY28" s="82"/>
      <c r="WJZ28" s="82"/>
      <c r="WKA28" s="82"/>
      <c r="WKB28" s="82"/>
      <c r="WKC28" s="82"/>
      <c r="WKD28" s="82"/>
      <c r="WKE28" s="82"/>
      <c r="WKF28" s="82"/>
      <c r="WKG28" s="82"/>
      <c r="WKH28" s="82"/>
      <c r="WKI28" s="82"/>
      <c r="WKJ28" s="82"/>
      <c r="WKK28" s="82"/>
      <c r="WKL28" s="82"/>
      <c r="WKM28" s="82"/>
      <c r="WKN28" s="82"/>
      <c r="WKO28" s="82"/>
      <c r="WKP28" s="82"/>
      <c r="WKQ28" s="82"/>
      <c r="WKR28" s="82"/>
      <c r="WKS28" s="82"/>
      <c r="WKT28" s="82"/>
      <c r="WKU28" s="82"/>
      <c r="WKV28" s="82"/>
      <c r="WKW28" s="82"/>
      <c r="WKX28" s="82"/>
      <c r="WKY28" s="82"/>
      <c r="WKZ28" s="82"/>
      <c r="WLA28" s="82"/>
      <c r="WLB28" s="82"/>
      <c r="WLC28" s="82"/>
      <c r="WLD28" s="82"/>
      <c r="WLE28" s="82"/>
      <c r="WLF28" s="82"/>
      <c r="WLG28" s="82"/>
      <c r="WLH28" s="82"/>
      <c r="WLI28" s="82"/>
      <c r="WLJ28" s="82"/>
      <c r="WLK28" s="82"/>
      <c r="WLL28" s="82"/>
      <c r="WLM28" s="82"/>
      <c r="WLN28" s="82"/>
      <c r="WLO28" s="82"/>
      <c r="WLP28" s="82"/>
      <c r="WLQ28" s="82"/>
      <c r="WLR28" s="82"/>
      <c r="WLS28" s="82"/>
      <c r="WLT28" s="82"/>
      <c r="WLU28" s="82"/>
      <c r="WLV28" s="82"/>
      <c r="WLW28" s="82"/>
      <c r="WLX28" s="82"/>
      <c r="WLY28" s="82"/>
      <c r="WLZ28" s="82"/>
      <c r="WMA28" s="82"/>
      <c r="WMB28" s="82"/>
      <c r="WMC28" s="82"/>
      <c r="WMD28" s="82"/>
      <c r="WME28" s="82"/>
      <c r="WMF28" s="82"/>
      <c r="WMG28" s="82"/>
      <c r="WMH28" s="82"/>
      <c r="WMI28" s="82"/>
      <c r="WMJ28" s="82"/>
      <c r="WMK28" s="82"/>
      <c r="WML28" s="82"/>
      <c r="WMM28" s="82"/>
      <c r="WMN28" s="82"/>
      <c r="WMO28" s="82"/>
      <c r="WMP28" s="82"/>
      <c r="WMQ28" s="82"/>
      <c r="WMR28" s="82"/>
      <c r="WMS28" s="82"/>
      <c r="WMT28" s="82"/>
      <c r="WMU28" s="82"/>
      <c r="WMV28" s="82"/>
      <c r="WMW28" s="82"/>
      <c r="WMX28" s="82"/>
      <c r="WMY28" s="82"/>
      <c r="WMZ28" s="82"/>
      <c r="WNA28" s="82"/>
      <c r="WNB28" s="82"/>
      <c r="WNC28" s="82"/>
      <c r="WND28" s="82"/>
      <c r="WNE28" s="82"/>
      <c r="WNF28" s="82"/>
      <c r="WNG28" s="82"/>
      <c r="WNH28" s="82"/>
      <c r="WNI28" s="82"/>
      <c r="WNJ28" s="82"/>
      <c r="WNK28" s="82"/>
      <c r="WNL28" s="82"/>
      <c r="WNM28" s="82"/>
      <c r="WNN28" s="82"/>
      <c r="WNO28" s="82"/>
      <c r="WNP28" s="82"/>
      <c r="WNQ28" s="82"/>
      <c r="WNR28" s="82"/>
      <c r="WNS28" s="82"/>
      <c r="WNT28" s="82"/>
      <c r="WNU28" s="82"/>
      <c r="WNV28" s="82"/>
      <c r="WNW28" s="82"/>
      <c r="WNX28" s="82"/>
      <c r="WNY28" s="82"/>
      <c r="WNZ28" s="82"/>
      <c r="WOA28" s="82"/>
      <c r="WOB28" s="82"/>
      <c r="WOC28" s="82"/>
      <c r="WOD28" s="82"/>
      <c r="WOE28" s="82"/>
      <c r="WOF28" s="82"/>
      <c r="WOG28" s="82"/>
      <c r="WOH28" s="82"/>
      <c r="WOI28" s="82"/>
      <c r="WOJ28" s="82"/>
      <c r="WOK28" s="82"/>
      <c r="WOL28" s="82"/>
      <c r="WOM28" s="82"/>
      <c r="WON28" s="82"/>
      <c r="WOO28" s="82"/>
      <c r="WOP28" s="82"/>
      <c r="WOQ28" s="82"/>
      <c r="WOR28" s="82"/>
      <c r="WOS28" s="82"/>
      <c r="WOT28" s="82"/>
      <c r="WOU28" s="82"/>
      <c r="WOV28" s="82"/>
      <c r="WOW28" s="82"/>
      <c r="WOX28" s="82"/>
      <c r="WOY28" s="82"/>
      <c r="WOZ28" s="82"/>
      <c r="WPA28" s="82"/>
      <c r="WPB28" s="82"/>
      <c r="WPC28" s="82"/>
      <c r="WPD28" s="82"/>
      <c r="WPE28" s="82"/>
      <c r="WPF28" s="82"/>
      <c r="WPG28" s="82"/>
      <c r="WPH28" s="82"/>
      <c r="WPI28" s="82"/>
      <c r="WPJ28" s="82"/>
      <c r="WPK28" s="82"/>
      <c r="WPL28" s="82"/>
      <c r="WPM28" s="82"/>
      <c r="WPN28" s="82"/>
      <c r="WPO28" s="82"/>
      <c r="WPP28" s="82"/>
      <c r="WPQ28" s="82"/>
      <c r="WPR28" s="82"/>
      <c r="WPS28" s="82"/>
      <c r="WPT28" s="82"/>
      <c r="WPU28" s="82"/>
      <c r="WPV28" s="82"/>
      <c r="WPW28" s="82"/>
      <c r="WPX28" s="82"/>
      <c r="WPY28" s="82"/>
      <c r="WPZ28" s="82"/>
      <c r="WQA28" s="82"/>
      <c r="WQB28" s="82"/>
      <c r="WQC28" s="82"/>
      <c r="WQD28" s="82"/>
      <c r="WQE28" s="82"/>
      <c r="WQF28" s="82"/>
      <c r="WQG28" s="82"/>
      <c r="WQH28" s="82"/>
      <c r="WQI28" s="82"/>
      <c r="WQJ28" s="82"/>
      <c r="WQK28" s="82"/>
      <c r="WQL28" s="82"/>
      <c r="WQM28" s="82"/>
      <c r="WQN28" s="82"/>
      <c r="WQO28" s="82"/>
      <c r="WQP28" s="82"/>
      <c r="WQQ28" s="82"/>
      <c r="WQR28" s="82"/>
      <c r="WQS28" s="82"/>
      <c r="WQT28" s="82"/>
      <c r="WQU28" s="82"/>
      <c r="WQV28" s="82"/>
      <c r="WQW28" s="82"/>
      <c r="WQX28" s="82"/>
      <c r="WQY28" s="82"/>
      <c r="WQZ28" s="82"/>
      <c r="WRA28" s="82"/>
      <c r="WRB28" s="82"/>
      <c r="WRC28" s="82"/>
      <c r="WRD28" s="82"/>
      <c r="WRE28" s="82"/>
      <c r="WRF28" s="82"/>
      <c r="WRG28" s="82"/>
      <c r="WRH28" s="82"/>
      <c r="WRI28" s="82"/>
      <c r="WRJ28" s="82"/>
      <c r="WRK28" s="82"/>
      <c r="WRL28" s="82"/>
      <c r="WRM28" s="82"/>
      <c r="WRN28" s="82"/>
      <c r="WRO28" s="82"/>
      <c r="WRP28" s="82"/>
      <c r="WRQ28" s="82"/>
      <c r="WRR28" s="82"/>
      <c r="WRS28" s="82"/>
      <c r="WRT28" s="82"/>
      <c r="WRU28" s="82"/>
      <c r="WRV28" s="82"/>
      <c r="WRW28" s="82"/>
      <c r="WRX28" s="82"/>
      <c r="WRY28" s="82"/>
      <c r="WRZ28" s="82"/>
      <c r="WSA28" s="82"/>
      <c r="WSB28" s="82"/>
      <c r="WSC28" s="82"/>
      <c r="WSD28" s="82"/>
      <c r="WSE28" s="82"/>
      <c r="WSF28" s="82"/>
      <c r="WSG28" s="82"/>
      <c r="WSH28" s="82"/>
      <c r="WSI28" s="82"/>
      <c r="WSJ28" s="82"/>
      <c r="WSK28" s="82"/>
      <c r="WSL28" s="82"/>
      <c r="WSM28" s="82"/>
      <c r="WSN28" s="82"/>
      <c r="WSO28" s="82"/>
      <c r="WSP28" s="82"/>
      <c r="WSQ28" s="82"/>
      <c r="WSR28" s="82"/>
      <c r="WSS28" s="82"/>
      <c r="WST28" s="82"/>
      <c r="WSU28" s="82"/>
      <c r="WSV28" s="82"/>
      <c r="WSW28" s="82"/>
      <c r="WSX28" s="82"/>
      <c r="WSY28" s="82"/>
      <c r="WSZ28" s="82"/>
      <c r="WTA28" s="82"/>
      <c r="WTB28" s="82"/>
      <c r="WTC28" s="82"/>
      <c r="WTD28" s="82"/>
      <c r="WTE28" s="82"/>
      <c r="WTF28" s="82"/>
      <c r="WTG28" s="82"/>
      <c r="WTH28" s="82"/>
      <c r="WTI28" s="82"/>
      <c r="WTJ28" s="82"/>
      <c r="WTK28" s="82"/>
      <c r="WTL28" s="82"/>
      <c r="WTM28" s="82"/>
      <c r="WTN28" s="82"/>
      <c r="WTO28" s="82"/>
      <c r="WTP28" s="82"/>
      <c r="WTQ28" s="82"/>
      <c r="WTR28" s="82"/>
      <c r="WTS28" s="82"/>
      <c r="WTT28" s="82"/>
      <c r="WTU28" s="82"/>
      <c r="WTV28" s="82"/>
      <c r="WTW28" s="82"/>
      <c r="WTX28" s="82"/>
      <c r="WTY28" s="82"/>
      <c r="WTZ28" s="82"/>
      <c r="WUA28" s="82"/>
      <c r="WUB28" s="82"/>
      <c r="WUC28" s="82"/>
      <c r="WUD28" s="82"/>
      <c r="WUE28" s="82"/>
      <c r="WUF28" s="82"/>
      <c r="WUG28" s="82"/>
      <c r="WUH28" s="82"/>
      <c r="WUI28" s="82"/>
      <c r="WUJ28" s="82"/>
      <c r="WUK28" s="82"/>
      <c r="WUL28" s="82"/>
      <c r="WUM28" s="82"/>
      <c r="WUN28" s="82"/>
      <c r="WUO28" s="82"/>
      <c r="WUP28" s="82"/>
      <c r="WUQ28" s="82"/>
      <c r="WUR28" s="82"/>
      <c r="WUS28" s="82"/>
      <c r="WUT28" s="82"/>
      <c r="WUU28" s="82"/>
      <c r="WUV28" s="82"/>
      <c r="WUW28" s="82"/>
      <c r="WUX28" s="82"/>
      <c r="WUY28" s="82"/>
      <c r="WUZ28" s="82"/>
      <c r="WVA28" s="82"/>
      <c r="WVB28" s="82"/>
      <c r="WVC28" s="82"/>
      <c r="WVD28" s="82"/>
      <c r="WVE28" s="82"/>
      <c r="WVF28" s="82"/>
      <c r="WVG28" s="82"/>
      <c r="WVH28" s="82"/>
      <c r="WVI28" s="82"/>
      <c r="WVJ28" s="82"/>
      <c r="WVK28" s="82"/>
      <c r="WVL28" s="82"/>
      <c r="WVM28" s="82"/>
      <c r="WVN28" s="82"/>
      <c r="WVO28" s="82"/>
      <c r="WVP28" s="82"/>
      <c r="WVQ28" s="82"/>
      <c r="WVR28" s="82"/>
      <c r="WVS28" s="82"/>
      <c r="WVT28" s="82"/>
      <c r="WVU28" s="82"/>
      <c r="WVV28" s="82"/>
      <c r="WVW28" s="82"/>
      <c r="WVX28" s="82"/>
      <c r="WVY28" s="82"/>
      <c r="WVZ28" s="82"/>
      <c r="WWA28" s="82"/>
      <c r="WWB28" s="82"/>
      <c r="WWC28" s="82"/>
      <c r="WWD28" s="82"/>
      <c r="WWE28" s="82"/>
      <c r="WWF28" s="82"/>
      <c r="WWG28" s="82"/>
      <c r="WWH28" s="82"/>
      <c r="WWI28" s="82"/>
      <c r="WWJ28" s="82"/>
      <c r="WWK28" s="82"/>
      <c r="WWL28" s="82"/>
      <c r="WWM28" s="82"/>
      <c r="WWN28" s="82"/>
      <c r="WWO28" s="82"/>
      <c r="WWP28" s="82"/>
      <c r="WWQ28" s="82"/>
      <c r="WWR28" s="82"/>
      <c r="WWS28" s="82"/>
      <c r="WWT28" s="82"/>
      <c r="WWU28" s="82"/>
      <c r="WWV28" s="82"/>
      <c r="WWW28" s="82"/>
      <c r="WWX28" s="82"/>
      <c r="WWY28" s="82"/>
      <c r="WWZ28" s="82"/>
      <c r="WXA28" s="82"/>
      <c r="WXB28" s="82"/>
      <c r="WXC28" s="82"/>
      <c r="WXD28" s="82"/>
      <c r="WXE28" s="82"/>
      <c r="WXF28" s="82"/>
      <c r="WXG28" s="82"/>
      <c r="WXH28" s="82"/>
      <c r="WXI28" s="82"/>
      <c r="WXJ28" s="82"/>
      <c r="WXK28" s="82"/>
      <c r="WXL28" s="82"/>
      <c r="WXM28" s="82"/>
      <c r="WXN28" s="82"/>
      <c r="WXO28" s="82"/>
      <c r="WXP28" s="82"/>
      <c r="WXQ28" s="82"/>
      <c r="WXR28" s="82"/>
      <c r="WXS28" s="82"/>
      <c r="WXT28" s="82"/>
      <c r="WXU28" s="82"/>
      <c r="WXV28" s="82"/>
      <c r="WXW28" s="82"/>
      <c r="WXX28" s="82"/>
      <c r="WXY28" s="82"/>
      <c r="WXZ28" s="82"/>
      <c r="WYA28" s="82"/>
      <c r="WYB28" s="82"/>
      <c r="WYC28" s="82"/>
      <c r="WYD28" s="82"/>
      <c r="WYE28" s="82"/>
      <c r="WYF28" s="82"/>
      <c r="WYG28" s="82"/>
      <c r="WYH28" s="82"/>
      <c r="WYI28" s="82"/>
      <c r="WYJ28" s="82"/>
      <c r="WYK28" s="82"/>
      <c r="WYL28" s="82"/>
      <c r="WYM28" s="82"/>
      <c r="WYN28" s="82"/>
      <c r="WYO28" s="82"/>
      <c r="WYP28" s="82"/>
      <c r="WYQ28" s="82"/>
      <c r="WYR28" s="82"/>
      <c r="WYS28" s="82"/>
      <c r="WYT28" s="82"/>
      <c r="WYU28" s="82"/>
      <c r="WYV28" s="82"/>
      <c r="WYW28" s="82"/>
      <c r="WYX28" s="82"/>
      <c r="WYY28" s="82"/>
      <c r="WYZ28" s="82"/>
      <c r="WZA28" s="82"/>
      <c r="WZB28" s="82"/>
      <c r="WZC28" s="82"/>
      <c r="WZD28" s="82"/>
      <c r="WZE28" s="82"/>
      <c r="WZF28" s="82"/>
      <c r="WZG28" s="82"/>
      <c r="WZH28" s="82"/>
      <c r="WZI28" s="82"/>
      <c r="WZJ28" s="82"/>
      <c r="WZK28" s="82"/>
      <c r="WZL28" s="82"/>
      <c r="WZM28" s="82"/>
      <c r="WZN28" s="82"/>
      <c r="WZO28" s="82"/>
      <c r="WZP28" s="82"/>
      <c r="WZQ28" s="82"/>
      <c r="WZR28" s="82"/>
      <c r="WZS28" s="82"/>
      <c r="WZT28" s="82"/>
      <c r="WZU28" s="82"/>
      <c r="WZV28" s="82"/>
      <c r="WZW28" s="82"/>
      <c r="WZX28" s="82"/>
      <c r="WZY28" s="82"/>
      <c r="WZZ28" s="82"/>
      <c r="XAA28" s="82"/>
      <c r="XAB28" s="82"/>
      <c r="XAC28" s="82"/>
      <c r="XAD28" s="82"/>
      <c r="XAE28" s="82"/>
      <c r="XAF28" s="82"/>
      <c r="XAG28" s="82"/>
      <c r="XAH28" s="82"/>
      <c r="XAI28" s="82"/>
      <c r="XAJ28" s="82"/>
      <c r="XAK28" s="82"/>
      <c r="XAL28" s="82"/>
      <c r="XAM28" s="82"/>
      <c r="XAN28" s="82"/>
      <c r="XAO28" s="82"/>
      <c r="XAP28" s="82"/>
      <c r="XAQ28" s="82"/>
      <c r="XAR28" s="82"/>
      <c r="XAS28" s="82"/>
      <c r="XAT28" s="82"/>
      <c r="XAU28" s="82"/>
      <c r="XAV28" s="82"/>
      <c r="XAW28" s="82"/>
      <c r="XAX28" s="82"/>
      <c r="XAY28" s="82"/>
      <c r="XAZ28" s="82"/>
      <c r="XBA28" s="82"/>
      <c r="XBB28" s="82"/>
      <c r="XBC28" s="82"/>
      <c r="XBD28" s="82"/>
      <c r="XBE28" s="82"/>
      <c r="XBF28" s="82"/>
      <c r="XBG28" s="82"/>
      <c r="XBH28" s="82"/>
      <c r="XBI28" s="82"/>
      <c r="XBJ28" s="82"/>
      <c r="XBK28" s="82"/>
      <c r="XBL28" s="82"/>
      <c r="XBM28" s="82"/>
      <c r="XBN28" s="82"/>
      <c r="XBO28" s="82"/>
      <c r="XBP28" s="82"/>
      <c r="XBQ28" s="82"/>
      <c r="XBR28" s="82"/>
      <c r="XBS28" s="82"/>
      <c r="XBT28" s="82"/>
      <c r="XBU28" s="82"/>
      <c r="XBV28" s="82"/>
      <c r="XBW28" s="82"/>
      <c r="XBX28" s="82"/>
      <c r="XBY28" s="82"/>
      <c r="XBZ28" s="82"/>
      <c r="XCA28" s="82"/>
      <c r="XCB28" s="82"/>
      <c r="XCC28" s="82"/>
      <c r="XCD28" s="82"/>
      <c r="XCE28" s="82"/>
      <c r="XCF28" s="82"/>
      <c r="XCG28" s="82"/>
      <c r="XCH28" s="82"/>
      <c r="XCI28" s="82"/>
      <c r="XCJ28" s="82"/>
      <c r="XCK28" s="82"/>
      <c r="XCL28" s="82"/>
      <c r="XCM28" s="82"/>
      <c r="XCN28" s="82"/>
      <c r="XCO28" s="82"/>
      <c r="XCP28" s="82"/>
      <c r="XCQ28" s="82"/>
      <c r="XCR28" s="82"/>
      <c r="XCS28" s="82"/>
      <c r="XCT28" s="82"/>
      <c r="XCU28" s="82"/>
      <c r="XCV28" s="82"/>
      <c r="XCW28" s="82"/>
      <c r="XCX28" s="82"/>
      <c r="XCY28" s="82"/>
      <c r="XCZ28" s="82"/>
      <c r="XDA28" s="82"/>
      <c r="XDB28" s="82"/>
      <c r="XDC28" s="82"/>
      <c r="XDD28" s="82"/>
      <c r="XDE28" s="82"/>
      <c r="XDF28" s="82"/>
      <c r="XDG28" s="82"/>
      <c r="XDH28" s="82"/>
      <c r="XDI28" s="82"/>
      <c r="XDJ28" s="82"/>
      <c r="XDK28" s="82"/>
      <c r="XDL28" s="82"/>
      <c r="XDM28" s="82"/>
      <c r="XDN28" s="82"/>
      <c r="XDO28" s="82"/>
      <c r="XDP28" s="82"/>
      <c r="XDQ28" s="82"/>
      <c r="XDR28" s="82"/>
      <c r="XDS28" s="82"/>
      <c r="XDT28" s="82"/>
      <c r="XDU28" s="82"/>
      <c r="XDV28" s="82"/>
      <c r="XDW28" s="82"/>
      <c r="XDX28" s="82"/>
      <c r="XDY28" s="82"/>
      <c r="XDZ28" s="82"/>
      <c r="XEA28" s="82"/>
      <c r="XEB28" s="82"/>
      <c r="XEC28" s="82"/>
      <c r="XED28" s="82"/>
      <c r="XEE28" s="82"/>
      <c r="XEF28" s="82"/>
      <c r="XEG28" s="82"/>
      <c r="XEH28" s="82"/>
      <c r="XEI28" s="82"/>
      <c r="XEJ28" s="82"/>
      <c r="XEK28" s="82"/>
      <c r="XEL28" s="82"/>
      <c r="XEM28" s="82"/>
      <c r="XEN28" s="82"/>
      <c r="XEO28" s="82"/>
      <c r="XEP28" s="82"/>
      <c r="XEQ28" s="82"/>
      <c r="XER28" s="82"/>
      <c r="XES28" s="82"/>
      <c r="XET28" s="82"/>
      <c r="XEU28" s="82"/>
      <c r="XEV28" s="82"/>
      <c r="XEW28" s="82"/>
      <c r="XEX28" s="82"/>
      <c r="XEY28" s="82"/>
      <c r="XEZ28" s="82"/>
      <c r="XFA28" s="82"/>
      <c r="XFB28" s="82"/>
      <c r="XFC28" s="82"/>
      <c r="XFD28" s="82"/>
    </row>
    <row r="32" spans="13:13">
      <c r="M32" s="1"/>
    </row>
    <row r="43" spans="1:1">
      <c r="A43" t="s">
        <v>600</v>
      </c>
    </row>
  </sheetData>
  <mergeCells count="5">
    <mergeCell ref="B1:F1"/>
    <mergeCell ref="G1:M1"/>
    <mergeCell ref="B2:G2"/>
    <mergeCell ref="H2:M2"/>
    <mergeCell ref="B28:M2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/>
  <dimension ref="A2:Z103"/>
  <sheetViews>
    <sheetView zoomScale="115" zoomScaleNormal="115" topLeftCell="I58" workbookViewId="0">
      <selection activeCell="K94" sqref="K94"/>
    </sheetView>
  </sheetViews>
  <sheetFormatPr defaultColWidth="9" defaultRowHeight="14.25"/>
  <cols>
    <col min="1" max="1" width="19.125" style="1" customWidth="1"/>
    <col min="2" max="2" width="10.5" style="24" customWidth="1"/>
    <col min="3" max="3" width="9.5" style="1" customWidth="1"/>
    <col min="4" max="5" width="9" style="1"/>
    <col min="6" max="6" width="12.25" style="1" customWidth="1"/>
    <col min="7" max="16384" width="9" style="1"/>
  </cols>
  <sheetData>
    <row r="2" ht="28.5" spans="2:26">
      <c r="B2" s="25"/>
      <c r="C2" s="2" t="s">
        <v>629</v>
      </c>
      <c r="D2" s="2" t="s">
        <v>630</v>
      </c>
      <c r="E2" s="2" t="s">
        <v>631</v>
      </c>
      <c r="F2" s="2" t="s">
        <v>632</v>
      </c>
      <c r="G2" s="2" t="s">
        <v>633</v>
      </c>
      <c r="H2" s="2" t="s">
        <v>634</v>
      </c>
      <c r="I2" s="2" t="s">
        <v>635</v>
      </c>
      <c r="J2" s="2" t="s">
        <v>636</v>
      </c>
      <c r="K2" s="2" t="s">
        <v>637</v>
      </c>
      <c r="L2" s="2" t="s">
        <v>638</v>
      </c>
      <c r="M2" s="2" t="s">
        <v>639</v>
      </c>
      <c r="O2" s="19" t="s">
        <v>640</v>
      </c>
      <c r="P2" s="2" t="s">
        <v>629</v>
      </c>
      <c r="Q2" s="2" t="s">
        <v>630</v>
      </c>
      <c r="R2" s="2" t="s">
        <v>641</v>
      </c>
      <c r="S2" s="2" t="s">
        <v>632</v>
      </c>
      <c r="T2" s="2" t="s">
        <v>633</v>
      </c>
      <c r="U2" s="2" t="s">
        <v>634</v>
      </c>
      <c r="V2" s="2" t="s">
        <v>635</v>
      </c>
      <c r="W2" s="2" t="s">
        <v>636</v>
      </c>
      <c r="X2" s="2" t="s">
        <v>637</v>
      </c>
      <c r="Y2" s="2" t="s">
        <v>638</v>
      </c>
      <c r="Z2" s="2" t="s">
        <v>639</v>
      </c>
    </row>
    <row r="3" spans="1:26">
      <c r="A3" s="1" t="s">
        <v>642</v>
      </c>
      <c r="B3" s="26" t="s">
        <v>643</v>
      </c>
      <c r="C3" s="4">
        <v>26.3</v>
      </c>
      <c r="D3" s="4">
        <v>17.8</v>
      </c>
      <c r="E3" s="4">
        <v>15.8</v>
      </c>
      <c r="F3" s="4">
        <v>14.8</v>
      </c>
      <c r="G3" s="4">
        <v>11.5</v>
      </c>
      <c r="H3" s="4">
        <v>9</v>
      </c>
      <c r="I3" s="4">
        <v>8</v>
      </c>
      <c r="J3" s="4">
        <v>6.7</v>
      </c>
      <c r="K3" s="4">
        <v>7</v>
      </c>
      <c r="L3" s="4">
        <v>8</v>
      </c>
      <c r="M3" s="4">
        <v>8</v>
      </c>
      <c r="O3" s="1" t="s">
        <v>643</v>
      </c>
      <c r="P3" s="20">
        <v>13.4</v>
      </c>
      <c r="Q3" s="20">
        <v>14.4</v>
      </c>
      <c r="R3" s="20">
        <v>20.9</v>
      </c>
      <c r="S3" s="20">
        <v>12.3</v>
      </c>
      <c r="T3" s="20">
        <v>15.7</v>
      </c>
      <c r="U3" s="20">
        <v>12.8</v>
      </c>
      <c r="V3" s="20">
        <v>12.7</v>
      </c>
      <c r="W3" s="20">
        <v>9.9</v>
      </c>
      <c r="X3" s="20">
        <v>10.2</v>
      </c>
      <c r="Y3" s="20">
        <v>3</v>
      </c>
      <c r="Z3" s="20">
        <v>7.2</v>
      </c>
    </row>
    <row r="4" spans="2:26">
      <c r="B4" s="26" t="s">
        <v>644</v>
      </c>
      <c r="C4" s="4">
        <v>8</v>
      </c>
      <c r="D4" s="4">
        <v>9.5</v>
      </c>
      <c r="E4" s="4">
        <v>10.6</v>
      </c>
      <c r="F4" s="4">
        <v>10.8</v>
      </c>
      <c r="G4" s="4">
        <v>10</v>
      </c>
      <c r="H4" s="4">
        <v>9.5</v>
      </c>
      <c r="I4" s="4">
        <v>8.8</v>
      </c>
      <c r="J4" s="4">
        <v>5.5</v>
      </c>
      <c r="K4" s="4">
        <v>5.7</v>
      </c>
      <c r="L4" s="4">
        <v>5.7</v>
      </c>
      <c r="M4" s="4"/>
      <c r="O4" s="1" t="s">
        <v>644</v>
      </c>
      <c r="P4" s="20">
        <v>3.7</v>
      </c>
      <c r="Q4" s="20">
        <v>10.1</v>
      </c>
      <c r="R4" s="20">
        <v>7.1</v>
      </c>
      <c r="S4" s="20">
        <v>-5.7</v>
      </c>
      <c r="T4" s="20">
        <v>-16.2</v>
      </c>
      <c r="U4" s="20">
        <v>-16.7</v>
      </c>
      <c r="V4" s="20">
        <v>-16.4</v>
      </c>
      <c r="W4" s="20">
        <v>-15.7</v>
      </c>
      <c r="X4" s="20">
        <v>-16</v>
      </c>
      <c r="Y4" s="20">
        <v>-11.8</v>
      </c>
      <c r="Z4" s="20"/>
    </row>
    <row r="17" ht="28.5" spans="15:15">
      <c r="O17" s="19" t="s">
        <v>645</v>
      </c>
    </row>
    <row r="18" spans="16:26">
      <c r="P18" s="2" t="s">
        <v>629</v>
      </c>
      <c r="Q18" s="2" t="s">
        <v>630</v>
      </c>
      <c r="R18" s="2" t="s">
        <v>641</v>
      </c>
      <c r="S18" s="2" t="s">
        <v>632</v>
      </c>
      <c r="T18" s="2" t="s">
        <v>633</v>
      </c>
      <c r="U18" s="2" t="s">
        <v>634</v>
      </c>
      <c r="V18" s="2" t="s">
        <v>635</v>
      </c>
      <c r="W18" s="2" t="s">
        <v>636</v>
      </c>
      <c r="X18" s="2" t="s">
        <v>637</v>
      </c>
      <c r="Y18" s="2" t="s">
        <v>638</v>
      </c>
      <c r="Z18" s="2" t="s">
        <v>639</v>
      </c>
    </row>
    <row r="19" ht="20.1" customHeight="1" spans="2:26">
      <c r="B19" s="25" t="s">
        <v>629</v>
      </c>
      <c r="C19" s="2" t="s">
        <v>630</v>
      </c>
      <c r="D19" s="2" t="s">
        <v>631</v>
      </c>
      <c r="E19" s="2" t="s">
        <v>632</v>
      </c>
      <c r="F19" s="2" t="s">
        <v>633</v>
      </c>
      <c r="G19" s="2" t="s">
        <v>634</v>
      </c>
      <c r="H19" s="2" t="s">
        <v>635</v>
      </c>
      <c r="I19" s="2" t="s">
        <v>636</v>
      </c>
      <c r="J19" s="2" t="s">
        <v>637</v>
      </c>
      <c r="K19" s="2" t="s">
        <v>638</v>
      </c>
      <c r="L19" s="2" t="s">
        <v>639</v>
      </c>
      <c r="O19" s="1" t="s">
        <v>646</v>
      </c>
      <c r="P19" s="29">
        <v>-13.4</v>
      </c>
      <c r="Q19" s="29">
        <v>1.4</v>
      </c>
      <c r="R19" s="29">
        <v>3.7</v>
      </c>
      <c r="S19" s="29">
        <v>6.8</v>
      </c>
      <c r="T19" s="29">
        <v>3.6</v>
      </c>
      <c r="U19" s="29">
        <v>6.2</v>
      </c>
      <c r="V19" s="29">
        <v>1.3</v>
      </c>
      <c r="W19" s="29">
        <v>-1.6</v>
      </c>
      <c r="X19" s="29">
        <v>-2.5</v>
      </c>
      <c r="Y19" s="29">
        <v>-1.4</v>
      </c>
      <c r="Z19" s="29">
        <v>0.5</v>
      </c>
    </row>
    <row r="20" spans="1:26">
      <c r="A20" s="3" t="s">
        <v>643</v>
      </c>
      <c r="B20" s="4">
        <v>63</v>
      </c>
      <c r="C20" s="4">
        <v>33.5</v>
      </c>
      <c r="D20" s="4">
        <v>25</v>
      </c>
      <c r="E20" s="4">
        <v>10.1</v>
      </c>
      <c r="F20" s="4">
        <v>-2.8</v>
      </c>
      <c r="G20" s="4">
        <v>-18.1</v>
      </c>
      <c r="H20" s="4">
        <v>-16.4</v>
      </c>
      <c r="I20" s="4">
        <v>-16.8</v>
      </c>
      <c r="J20" s="4">
        <v>-13.6</v>
      </c>
      <c r="K20" s="4">
        <v>-10.5</v>
      </c>
      <c r="L20" s="4">
        <v>-7.1</v>
      </c>
      <c r="O20" s="1" t="s">
        <v>644</v>
      </c>
      <c r="P20" s="29">
        <v>-1.5</v>
      </c>
      <c r="Q20" s="29">
        <v>20.9</v>
      </c>
      <c r="R20" s="29">
        <v>17.6</v>
      </c>
      <c r="S20" s="29">
        <v>22.2</v>
      </c>
      <c r="T20" s="29">
        <v>27.8</v>
      </c>
      <c r="U20" s="29">
        <v>20.3</v>
      </c>
      <c r="V20" s="29">
        <v>19.6</v>
      </c>
      <c r="W20" s="29">
        <v>9.3</v>
      </c>
      <c r="X20" s="29">
        <v>11.5</v>
      </c>
      <c r="Y20" s="29">
        <v>7.9</v>
      </c>
      <c r="Z20" s="29"/>
    </row>
    <row r="21" spans="1:12">
      <c r="A21" s="3" t="s">
        <v>644</v>
      </c>
      <c r="B21" s="4">
        <v>15.7</v>
      </c>
      <c r="C21" s="4">
        <v>1.9</v>
      </c>
      <c r="D21" s="4">
        <v>4.5</v>
      </c>
      <c r="E21" s="5">
        <v>10</v>
      </c>
      <c r="F21" s="4">
        <v>11</v>
      </c>
      <c r="G21" s="4">
        <v>19.5</v>
      </c>
      <c r="H21" s="4">
        <v>11.3</v>
      </c>
      <c r="I21" s="4">
        <v>3.4</v>
      </c>
      <c r="J21" s="4">
        <v>-1.3</v>
      </c>
      <c r="K21" s="4">
        <v>-2.1</v>
      </c>
      <c r="L21" s="21"/>
    </row>
    <row r="34" spans="2:25">
      <c r="B34" s="25"/>
      <c r="C34" s="2"/>
      <c r="D34" s="2"/>
      <c r="E34" s="2"/>
      <c r="G34" s="2"/>
      <c r="H34" s="2"/>
      <c r="J34" s="2"/>
      <c r="K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5.75" spans="1:25">
      <c r="A35"/>
      <c r="B35" s="24" t="s">
        <v>647</v>
      </c>
      <c r="C35" t="s">
        <v>648</v>
      </c>
      <c r="D35" s="4"/>
      <c r="E35" s="4"/>
      <c r="G35" s="4"/>
      <c r="H35" s="4"/>
      <c r="J35" s="4"/>
      <c r="K35" s="4"/>
      <c r="N35" s="3"/>
      <c r="O35" s="4"/>
      <c r="P35" s="4"/>
      <c r="Q35" s="4"/>
      <c r="R35" s="5"/>
      <c r="S35" s="4"/>
      <c r="T35" s="4"/>
      <c r="U35" s="4"/>
      <c r="V35" s="4"/>
      <c r="W35" s="4"/>
      <c r="X35" s="4"/>
      <c r="Y35" s="4"/>
    </row>
    <row r="36" ht="15.75" spans="1:25">
      <c r="A36" s="6" t="s">
        <v>649</v>
      </c>
      <c r="B36" s="13">
        <v>1299.47</v>
      </c>
      <c r="C36" s="8">
        <v>8</v>
      </c>
      <c r="D36" s="4"/>
      <c r="E36" s="4"/>
      <c r="G36" s="4"/>
      <c r="H36" s="4"/>
      <c r="J36" s="4"/>
      <c r="K36" s="4"/>
      <c r="N36" s="3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ht="15.75" spans="1:3">
      <c r="A37" s="6" t="s">
        <v>650</v>
      </c>
      <c r="B37" s="13">
        <v>307.32</v>
      </c>
      <c r="C37" s="8">
        <v>3.3</v>
      </c>
    </row>
    <row r="38" ht="15.75" spans="1:3">
      <c r="A38" s="6" t="s">
        <v>651</v>
      </c>
      <c r="B38" s="13">
        <v>630.8</v>
      </c>
      <c r="C38" s="16">
        <v>4.4</v>
      </c>
    </row>
    <row r="39" ht="15.75" spans="1:3">
      <c r="A39" s="6" t="s">
        <v>652</v>
      </c>
      <c r="B39" s="13">
        <v>965.46608</v>
      </c>
      <c r="C39" s="16">
        <v>5.55456721085102</v>
      </c>
    </row>
    <row r="40" ht="15.75" spans="1:3">
      <c r="A40" s="6" t="s">
        <v>653</v>
      </c>
      <c r="B40" s="24">
        <v>1380.40736</v>
      </c>
      <c r="C40" s="12">
        <v>6.2</v>
      </c>
    </row>
    <row r="47" ht="15.75" spans="1:3">
      <c r="A47"/>
      <c r="B47" s="24" t="s">
        <v>654</v>
      </c>
      <c r="C47" t="s">
        <v>648</v>
      </c>
    </row>
    <row r="48" ht="15.75" spans="1:3">
      <c r="A48" s="6" t="s">
        <v>649</v>
      </c>
      <c r="B48" s="13">
        <v>816.26</v>
      </c>
      <c r="C48" s="8">
        <v>3</v>
      </c>
    </row>
    <row r="49" ht="15.75" spans="1:3">
      <c r="A49" s="6" t="s">
        <v>650</v>
      </c>
      <c r="B49" s="13">
        <v>206.23</v>
      </c>
      <c r="C49" s="8">
        <v>-2.8</v>
      </c>
    </row>
    <row r="50" ht="15.75" spans="1:3">
      <c r="A50" s="6" t="s">
        <v>651</v>
      </c>
      <c r="B50" s="13">
        <v>412.4</v>
      </c>
      <c r="C50" s="16">
        <v>2.2</v>
      </c>
    </row>
    <row r="51" ht="15.75" spans="1:24">
      <c r="A51" s="6" t="s">
        <v>652</v>
      </c>
      <c r="B51" s="13">
        <v>619.04585</v>
      </c>
      <c r="C51" s="16">
        <v>2.9</v>
      </c>
      <c r="M51" s="25"/>
      <c r="N51" s="2" t="s">
        <v>629</v>
      </c>
      <c r="O51" s="2" t="s">
        <v>630</v>
      </c>
      <c r="P51" s="2" t="s">
        <v>631</v>
      </c>
      <c r="Q51" s="2" t="s">
        <v>632</v>
      </c>
      <c r="R51" s="2" t="s">
        <v>633</v>
      </c>
      <c r="S51" s="2" t="s">
        <v>634</v>
      </c>
      <c r="T51" s="2" t="s">
        <v>635</v>
      </c>
      <c r="U51" s="2" t="s">
        <v>636</v>
      </c>
      <c r="V51" s="2" t="s">
        <v>637</v>
      </c>
      <c r="W51" s="2" t="s">
        <v>638</v>
      </c>
      <c r="X51" s="2" t="s">
        <v>639</v>
      </c>
    </row>
    <row r="52" ht="15.75" spans="1:24">
      <c r="A52" s="6" t="s">
        <v>653</v>
      </c>
      <c r="B52" s="27">
        <v>864.4411</v>
      </c>
      <c r="C52" s="11">
        <v>3</v>
      </c>
      <c r="M52" s="26" t="s">
        <v>655</v>
      </c>
      <c r="N52" s="4">
        <v>16.9</v>
      </c>
      <c r="O52" s="4">
        <v>15.2</v>
      </c>
      <c r="P52" s="4">
        <v>13.9</v>
      </c>
      <c r="Q52" s="4">
        <v>13.5</v>
      </c>
      <c r="R52" s="4">
        <v>12.1</v>
      </c>
      <c r="S52" s="4">
        <v>10.5</v>
      </c>
      <c r="T52" s="4">
        <v>7.1</v>
      </c>
      <c r="U52" s="4">
        <v>5.5</v>
      </c>
      <c r="V52" s="4">
        <v>3.5</v>
      </c>
      <c r="W52" s="4">
        <v>1</v>
      </c>
      <c r="X52" s="4"/>
    </row>
    <row r="53" spans="13:24">
      <c r="M53" s="26" t="s">
        <v>38</v>
      </c>
      <c r="N53" s="4">
        <v>8</v>
      </c>
      <c r="O53" s="4">
        <v>9.5</v>
      </c>
      <c r="P53" s="4">
        <v>10.6</v>
      </c>
      <c r="Q53" s="4">
        <v>10.8</v>
      </c>
      <c r="R53" s="4">
        <v>10</v>
      </c>
      <c r="S53" s="4">
        <v>9.5</v>
      </c>
      <c r="T53" s="4">
        <v>8.8</v>
      </c>
      <c r="U53" s="4">
        <v>5.5</v>
      </c>
      <c r="V53" s="4">
        <v>5.7</v>
      </c>
      <c r="W53" s="4">
        <v>5.7</v>
      </c>
      <c r="X53" s="4"/>
    </row>
    <row r="54" spans="13:13">
      <c r="M54" s="24"/>
    </row>
    <row r="55" spans="13:13">
      <c r="M55" s="24"/>
    </row>
    <row r="56" spans="13:13">
      <c r="M56" s="24"/>
    </row>
    <row r="57" spans="13:13">
      <c r="M57" s="24"/>
    </row>
    <row r="58" spans="13:13">
      <c r="M58" s="24"/>
    </row>
    <row r="59" spans="13:13">
      <c r="M59" s="24"/>
    </row>
    <row r="60" spans="13:13">
      <c r="M60" s="24"/>
    </row>
    <row r="61" spans="13:13">
      <c r="M61" s="24"/>
    </row>
    <row r="62" spans="13:13">
      <c r="M62" s="24"/>
    </row>
    <row r="63" spans="2:13"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4"/>
    </row>
    <row r="64" ht="15.75" spans="1:13">
      <c r="A64"/>
      <c r="B64" s="28" t="s">
        <v>656</v>
      </c>
      <c r="C64" t="s">
        <v>648</v>
      </c>
      <c r="D64"/>
      <c r="E64"/>
      <c r="F64"/>
      <c r="G64"/>
      <c r="H64"/>
      <c r="I64"/>
      <c r="J64"/>
      <c r="K64"/>
      <c r="L64"/>
      <c r="M64" s="24"/>
    </row>
    <row r="65" ht="15.75" spans="1:13">
      <c r="A65" s="6" t="s">
        <v>657</v>
      </c>
      <c r="B65" s="30">
        <v>4311.65</v>
      </c>
      <c r="C65" s="31">
        <v>5</v>
      </c>
      <c r="D65"/>
      <c r="E65"/>
      <c r="F65"/>
      <c r="G65"/>
      <c r="H65"/>
      <c r="I65"/>
      <c r="J65"/>
      <c r="K65"/>
      <c r="L65"/>
      <c r="M65" s="24"/>
    </row>
    <row r="66" ht="15.75" spans="1:13">
      <c r="A66" s="6" t="s">
        <v>658</v>
      </c>
      <c r="B66" s="32">
        <v>971.206628485882</v>
      </c>
      <c r="C66" s="33">
        <v>14.5615056727064</v>
      </c>
      <c r="D66"/>
      <c r="E66"/>
      <c r="F66"/>
      <c r="G66"/>
      <c r="H66"/>
      <c r="I66"/>
      <c r="J66"/>
      <c r="K66"/>
      <c r="L66"/>
      <c r="M66" s="24"/>
    </row>
    <row r="67" ht="15.75" spans="1:13">
      <c r="A67" s="6" t="s">
        <v>659</v>
      </c>
      <c r="B67" s="32">
        <v>2042.15</v>
      </c>
      <c r="C67" s="34">
        <v>9.3</v>
      </c>
      <c r="D67"/>
      <c r="E67"/>
      <c r="F67"/>
      <c r="G67"/>
      <c r="H67"/>
      <c r="I67"/>
      <c r="J67"/>
      <c r="K67"/>
      <c r="L67"/>
      <c r="M67"/>
    </row>
    <row r="68" ht="15.75" spans="1:25">
      <c r="A68" s="6" t="s">
        <v>660</v>
      </c>
      <c r="B68" s="32">
        <v>3102.44454551952</v>
      </c>
      <c r="C68" s="34">
        <v>4.8</v>
      </c>
      <c r="D68"/>
      <c r="E68"/>
      <c r="F68"/>
      <c r="G68"/>
      <c r="H68"/>
      <c r="I68"/>
      <c r="J68"/>
      <c r="K68"/>
      <c r="L68"/>
      <c r="M68"/>
      <c r="O68" s="25" t="s">
        <v>629</v>
      </c>
      <c r="P68" s="2" t="s">
        <v>630</v>
      </c>
      <c r="Q68" s="2" t="s">
        <v>631</v>
      </c>
      <c r="R68" s="2" t="s">
        <v>632</v>
      </c>
      <c r="S68" s="2" t="s">
        <v>633</v>
      </c>
      <c r="T68" s="2" t="s">
        <v>634</v>
      </c>
      <c r="U68" s="2" t="s">
        <v>635</v>
      </c>
      <c r="V68" s="2" t="s">
        <v>636</v>
      </c>
      <c r="W68" s="2" t="s">
        <v>637</v>
      </c>
      <c r="X68" s="2" t="s">
        <v>638</v>
      </c>
      <c r="Y68" s="2" t="s">
        <v>639</v>
      </c>
    </row>
    <row r="69" ht="15.75" spans="1:25">
      <c r="A69" s="6" t="s">
        <v>661</v>
      </c>
      <c r="B69" s="24">
        <v>4711.04</v>
      </c>
      <c r="C69" s="16">
        <v>6.6</v>
      </c>
      <c r="D69"/>
      <c r="E69"/>
      <c r="F69"/>
      <c r="G69"/>
      <c r="H69"/>
      <c r="I69"/>
      <c r="J69"/>
      <c r="K69"/>
      <c r="L69"/>
      <c r="M69"/>
      <c r="N69" s="3" t="s">
        <v>655</v>
      </c>
      <c r="O69" s="35">
        <v>14.5</v>
      </c>
      <c r="P69" s="4">
        <v>9.1</v>
      </c>
      <c r="Q69" s="4">
        <v>8.5</v>
      </c>
      <c r="R69" s="4">
        <v>8.1</v>
      </c>
      <c r="S69" s="4">
        <v>8.1</v>
      </c>
      <c r="T69" s="4">
        <v>8.1</v>
      </c>
      <c r="U69" s="4">
        <v>7.5</v>
      </c>
      <c r="V69" s="4">
        <v>4.5</v>
      </c>
      <c r="W69" s="4">
        <v>1.8</v>
      </c>
      <c r="X69" s="4">
        <v>-3</v>
      </c>
      <c r="Y69" s="4"/>
    </row>
    <row r="70" spans="1:25">
      <c r="A70"/>
      <c r="B70" s="28"/>
      <c r="C70"/>
      <c r="D70"/>
      <c r="E70"/>
      <c r="F70"/>
      <c r="G70"/>
      <c r="H70"/>
      <c r="I70"/>
      <c r="J70"/>
      <c r="K70"/>
      <c r="L70"/>
      <c r="M70"/>
      <c r="N70" s="3" t="s">
        <v>38</v>
      </c>
      <c r="O70" s="35">
        <v>15.7</v>
      </c>
      <c r="P70" s="4">
        <v>1.9</v>
      </c>
      <c r="Q70" s="4">
        <v>4.5</v>
      </c>
      <c r="R70" s="5">
        <v>10</v>
      </c>
      <c r="S70" s="4">
        <v>11</v>
      </c>
      <c r="T70" s="4">
        <v>19.5</v>
      </c>
      <c r="U70" s="4">
        <v>11.3</v>
      </c>
      <c r="V70" s="4">
        <v>3.4</v>
      </c>
      <c r="W70" s="4">
        <v>-1.3</v>
      </c>
      <c r="X70" s="4">
        <v>-2.1</v>
      </c>
      <c r="Y70" s="21"/>
    </row>
    <row r="71" spans="1:15">
      <c r="A71"/>
      <c r="B71" s="28"/>
      <c r="C71"/>
      <c r="D71"/>
      <c r="E71"/>
      <c r="F71"/>
      <c r="G71"/>
      <c r="H71"/>
      <c r="I71"/>
      <c r="J71"/>
      <c r="K71"/>
      <c r="L71"/>
      <c r="M71"/>
      <c r="O71" s="24"/>
    </row>
    <row r="72" spans="1:15">
      <c r="A72"/>
      <c r="B72" s="28"/>
      <c r="C72"/>
      <c r="D72"/>
      <c r="E72"/>
      <c r="F72"/>
      <c r="G72"/>
      <c r="H72"/>
      <c r="I72"/>
      <c r="J72"/>
      <c r="K72"/>
      <c r="L72"/>
      <c r="M72"/>
      <c r="O72" s="24"/>
    </row>
    <row r="73" spans="1:15">
      <c r="A73"/>
      <c r="B73" s="28"/>
      <c r="C73"/>
      <c r="D73"/>
      <c r="E73"/>
      <c r="F73"/>
      <c r="G73"/>
      <c r="H73"/>
      <c r="I73"/>
      <c r="J73"/>
      <c r="K73"/>
      <c r="L73"/>
      <c r="M73"/>
      <c r="O73" s="24"/>
    </row>
    <row r="74" spans="1:15">
      <c r="A74"/>
      <c r="B74" s="28"/>
      <c r="C74"/>
      <c r="D74"/>
      <c r="E74"/>
      <c r="F74"/>
      <c r="G74"/>
      <c r="H74"/>
      <c r="I74"/>
      <c r="J74"/>
      <c r="K74"/>
      <c r="L74"/>
      <c r="M74"/>
      <c r="O74" s="24"/>
    </row>
    <row r="75" spans="1:15">
      <c r="A75"/>
      <c r="B75" s="28"/>
      <c r="C75"/>
      <c r="D75"/>
      <c r="E75"/>
      <c r="F75"/>
      <c r="G75"/>
      <c r="H75"/>
      <c r="I75"/>
      <c r="J75"/>
      <c r="K75"/>
      <c r="L75"/>
      <c r="M75"/>
      <c r="O75" s="24"/>
    </row>
    <row r="76" spans="1:15">
      <c r="A76"/>
      <c r="B76" s="28"/>
      <c r="C76"/>
      <c r="D76"/>
      <c r="E76"/>
      <c r="F76"/>
      <c r="G76"/>
      <c r="H76"/>
      <c r="I76"/>
      <c r="J76"/>
      <c r="K76"/>
      <c r="L76"/>
      <c r="M76"/>
      <c r="O76" s="24"/>
    </row>
    <row r="77" ht="15.75" spans="1:15">
      <c r="A77"/>
      <c r="B77" s="24" t="s">
        <v>662</v>
      </c>
      <c r="C77" t="s">
        <v>648</v>
      </c>
      <c r="E77"/>
      <c r="F77"/>
      <c r="G77"/>
      <c r="H77"/>
      <c r="I77"/>
      <c r="J77"/>
      <c r="K77"/>
      <c r="L77"/>
      <c r="M77"/>
      <c r="O77" s="24"/>
    </row>
    <row r="78" ht="15.75" spans="1:15">
      <c r="A78" s="6" t="s">
        <v>649</v>
      </c>
      <c r="B78" s="13">
        <v>163.63561</v>
      </c>
      <c r="C78" s="23">
        <v>6.54</v>
      </c>
      <c r="E78"/>
      <c r="F78"/>
      <c r="G78"/>
      <c r="H78"/>
      <c r="I78"/>
      <c r="J78"/>
      <c r="K78"/>
      <c r="L78"/>
      <c r="M78"/>
      <c r="O78" s="24"/>
    </row>
    <row r="79" ht="15.75" spans="1:15">
      <c r="A79" s="6" t="s">
        <v>650</v>
      </c>
      <c r="B79" s="13">
        <v>29.45</v>
      </c>
      <c r="C79" s="16">
        <v>5</v>
      </c>
      <c r="E79"/>
      <c r="F79"/>
      <c r="G79"/>
      <c r="H79"/>
      <c r="I79"/>
      <c r="J79"/>
      <c r="K79"/>
      <c r="L79"/>
      <c r="M79"/>
      <c r="O79" s="24"/>
    </row>
    <row r="80" ht="15.75" spans="1:15">
      <c r="A80" s="6" t="s">
        <v>651</v>
      </c>
      <c r="B80" s="13">
        <v>71.84317</v>
      </c>
      <c r="C80" s="16">
        <v>5.2</v>
      </c>
      <c r="D80"/>
      <c r="E80"/>
      <c r="F80"/>
      <c r="G80"/>
      <c r="H80"/>
      <c r="I80"/>
      <c r="J80"/>
      <c r="K80"/>
      <c r="O80" s="24"/>
    </row>
    <row r="81" ht="15.75" spans="1:15">
      <c r="A81" s="6" t="s">
        <v>652</v>
      </c>
      <c r="B81" s="13">
        <v>135.11</v>
      </c>
      <c r="C81" s="14">
        <v>5.3</v>
      </c>
      <c r="D81"/>
      <c r="E81"/>
      <c r="F81"/>
      <c r="G81"/>
      <c r="H81"/>
      <c r="I81"/>
      <c r="J81"/>
      <c r="K81"/>
      <c r="O81" s="24"/>
    </row>
    <row r="82" ht="15.75" spans="1:13">
      <c r="A82" s="6" t="s">
        <v>653</v>
      </c>
      <c r="B82" s="13">
        <v>172.611773291674</v>
      </c>
      <c r="C82" s="14">
        <v>5.6</v>
      </c>
      <c r="D82"/>
      <c r="E82"/>
      <c r="F82"/>
      <c r="G82"/>
      <c r="H82"/>
      <c r="I82"/>
      <c r="J82"/>
      <c r="K82"/>
      <c r="L82"/>
      <c r="M82"/>
    </row>
    <row r="83" spans="1:25">
      <c r="A83"/>
      <c r="B83" s="28"/>
      <c r="C83"/>
      <c r="D83"/>
      <c r="E83"/>
      <c r="F83"/>
      <c r="G83"/>
      <c r="H83"/>
      <c r="I83"/>
      <c r="J83"/>
      <c r="K83"/>
      <c r="L83"/>
      <c r="M83"/>
      <c r="N83" s="1" t="s">
        <v>663</v>
      </c>
      <c r="O83" s="2" t="s">
        <v>629</v>
      </c>
      <c r="P83" s="2" t="s">
        <v>630</v>
      </c>
      <c r="Q83" s="2" t="s">
        <v>641</v>
      </c>
      <c r="R83" s="2" t="s">
        <v>632</v>
      </c>
      <c r="S83" s="2" t="s">
        <v>633</v>
      </c>
      <c r="T83" s="2" t="s">
        <v>634</v>
      </c>
      <c r="U83" s="2" t="s">
        <v>635</v>
      </c>
      <c r="V83" s="2" t="s">
        <v>636</v>
      </c>
      <c r="W83" s="2" t="s">
        <v>637</v>
      </c>
      <c r="X83" s="2" t="s">
        <v>638</v>
      </c>
      <c r="Y83" s="2" t="s">
        <v>639</v>
      </c>
    </row>
    <row r="84" spans="1:25">
      <c r="A84"/>
      <c r="B84" s="28"/>
      <c r="C84"/>
      <c r="D84"/>
      <c r="E84"/>
      <c r="F84"/>
      <c r="G84"/>
      <c r="H84"/>
      <c r="I84"/>
      <c r="J84"/>
      <c r="K84"/>
      <c r="L84"/>
      <c r="M84"/>
      <c r="N84" s="3" t="s">
        <v>655</v>
      </c>
      <c r="O84" s="4">
        <v>12.7</v>
      </c>
      <c r="P84" s="4">
        <v>4.7</v>
      </c>
      <c r="Q84" s="4">
        <v>6.5</v>
      </c>
      <c r="R84" s="5">
        <v>4.8</v>
      </c>
      <c r="S84" s="4">
        <v>4.5</v>
      </c>
      <c r="T84" s="4">
        <v>4.5</v>
      </c>
      <c r="U84" s="4">
        <v>4.3</v>
      </c>
      <c r="V84" s="4">
        <v>-0.1</v>
      </c>
      <c r="W84" s="4">
        <v>-1.22499242407467</v>
      </c>
      <c r="X84" s="4">
        <v>-3.4</v>
      </c>
      <c r="Y84" s="4"/>
    </row>
    <row r="85" spans="1:25">
      <c r="A85"/>
      <c r="B85" s="28"/>
      <c r="C85"/>
      <c r="D85"/>
      <c r="E85"/>
      <c r="F85"/>
      <c r="G85"/>
      <c r="H85"/>
      <c r="I85"/>
      <c r="J85"/>
      <c r="K85"/>
      <c r="L85"/>
      <c r="M85"/>
      <c r="N85" s="3" t="s">
        <v>38</v>
      </c>
      <c r="O85" s="4">
        <v>19.4</v>
      </c>
      <c r="P85" s="4">
        <v>5.8</v>
      </c>
      <c r="Q85" s="4">
        <v>7.3</v>
      </c>
      <c r="R85" s="4">
        <v>4.5</v>
      </c>
      <c r="S85" s="4">
        <v>3.9</v>
      </c>
      <c r="T85" s="4">
        <v>5.4</v>
      </c>
      <c r="U85" s="4">
        <v>5.8</v>
      </c>
      <c r="V85" s="4">
        <v>-2.9</v>
      </c>
      <c r="W85" s="4">
        <v>-3.1</v>
      </c>
      <c r="X85" s="4">
        <v>-6.4</v>
      </c>
      <c r="Y85" s="4"/>
    </row>
    <row r="86" spans="1:13">
      <c r="A86"/>
      <c r="B86" s="28"/>
      <c r="C86"/>
      <c r="D86"/>
      <c r="E86"/>
      <c r="F86"/>
      <c r="G86"/>
      <c r="H86"/>
      <c r="I86"/>
      <c r="J86"/>
      <c r="K86"/>
      <c r="L86"/>
      <c r="M86"/>
    </row>
    <row r="87" spans="1:13">
      <c r="A87"/>
      <c r="B87" s="28"/>
      <c r="C87"/>
      <c r="D87"/>
      <c r="E87"/>
      <c r="F87"/>
      <c r="G87"/>
      <c r="H87"/>
      <c r="I87"/>
      <c r="J87"/>
      <c r="K87"/>
      <c r="L87"/>
      <c r="M87"/>
    </row>
    <row r="88" spans="1:13">
      <c r="A88"/>
      <c r="B88" s="28"/>
      <c r="C88"/>
      <c r="D88"/>
      <c r="E88"/>
      <c r="F88"/>
      <c r="G88"/>
      <c r="H88"/>
      <c r="I88"/>
      <c r="J88"/>
      <c r="K88"/>
      <c r="L88"/>
      <c r="M88"/>
    </row>
    <row r="89" spans="1:13">
      <c r="A89" s="1" t="s">
        <v>664</v>
      </c>
      <c r="B89" s="2" t="s">
        <v>629</v>
      </c>
      <c r="C89" s="2" t="s">
        <v>630</v>
      </c>
      <c r="D89" s="2" t="s">
        <v>641</v>
      </c>
      <c r="E89" s="2" t="s">
        <v>632</v>
      </c>
      <c r="F89" s="2" t="s">
        <v>633</v>
      </c>
      <c r="G89" s="2" t="s">
        <v>634</v>
      </c>
      <c r="H89" s="2" t="s">
        <v>635</v>
      </c>
      <c r="I89" s="2" t="s">
        <v>636</v>
      </c>
      <c r="J89" s="2" t="s">
        <v>637</v>
      </c>
      <c r="K89" s="2" t="s">
        <v>638</v>
      </c>
      <c r="L89" s="2" t="s">
        <v>639</v>
      </c>
      <c r="M89"/>
    </row>
    <row r="90" spans="1:12">
      <c r="A90" s="3" t="s">
        <v>643</v>
      </c>
      <c r="B90" s="4">
        <v>39.4</v>
      </c>
      <c r="C90" s="4">
        <v>28.3</v>
      </c>
      <c r="D90" s="4">
        <v>19.3</v>
      </c>
      <c r="E90" s="5">
        <v>11.6</v>
      </c>
      <c r="F90" s="4">
        <v>7.5</v>
      </c>
      <c r="G90" s="4">
        <v>4.6</v>
      </c>
      <c r="H90" s="4">
        <v>2.5</v>
      </c>
      <c r="I90" s="4">
        <v>1.6</v>
      </c>
      <c r="J90" s="4">
        <v>1.6</v>
      </c>
      <c r="K90" s="4">
        <v>4.4</v>
      </c>
      <c r="L90" s="4">
        <v>8.3</v>
      </c>
    </row>
    <row r="91" spans="1:12">
      <c r="A91" s="3" t="s">
        <v>644</v>
      </c>
      <c r="B91" s="4">
        <v>19.4</v>
      </c>
      <c r="C91" s="4">
        <v>14.9</v>
      </c>
      <c r="D91" s="4">
        <v>7.3</v>
      </c>
      <c r="E91" s="4">
        <v>4.5</v>
      </c>
      <c r="F91" s="4">
        <v>3.9</v>
      </c>
      <c r="G91" s="4">
        <v>5.4</v>
      </c>
      <c r="H91" s="4">
        <v>5.8</v>
      </c>
      <c r="I91" s="4">
        <v>-2.9</v>
      </c>
      <c r="J91" s="4">
        <v>-3.1</v>
      </c>
      <c r="K91" s="4">
        <v>-6.4</v>
      </c>
      <c r="L91" s="4"/>
    </row>
    <row r="92" spans="2:2">
      <c r="B92" s="1"/>
    </row>
    <row r="93" spans="2:2">
      <c r="B93" s="1"/>
    </row>
    <row r="94" spans="2:2">
      <c r="B94" s="1"/>
    </row>
    <row r="95" spans="2:2">
      <c r="B95" s="1"/>
    </row>
    <row r="96" spans="2:2">
      <c r="B96" s="1"/>
    </row>
    <row r="97" spans="2:2">
      <c r="B97" s="1"/>
    </row>
    <row r="98" spans="2:2">
      <c r="B98" s="1"/>
    </row>
    <row r="99" spans="2:2">
      <c r="B99" s="1"/>
    </row>
    <row r="100" spans="2:2">
      <c r="B100" s="1"/>
    </row>
    <row r="101" spans="2:2">
      <c r="B101" s="1"/>
    </row>
    <row r="102" spans="2:2">
      <c r="B102" s="1"/>
    </row>
    <row r="103" spans="2:2">
      <c r="B103" s="1"/>
    </row>
  </sheetData>
  <pageMargins left="0.75" right="0.75" top="1" bottom="1" header="0.5" footer="0.5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9">
    <tabColor rgb="FFFF0000"/>
    <pageSetUpPr fitToPage="1"/>
  </sheetPr>
  <dimension ref="A1:I21"/>
  <sheetViews>
    <sheetView view="pageBreakPreview" zoomScale="130" zoomScaleNormal="100" workbookViewId="0">
      <selection activeCell="K15" sqref="K15"/>
    </sheetView>
  </sheetViews>
  <sheetFormatPr defaultColWidth="9" defaultRowHeight="14.25"/>
  <cols>
    <col min="1" max="1" width="20.5" style="1" customWidth="1"/>
    <col min="2" max="2" width="8.75" style="141" customWidth="1"/>
    <col min="3" max="3" width="9.875" style="562" customWidth="1"/>
    <col min="4" max="6" width="9" style="440" hidden="1" customWidth="1"/>
    <col min="7" max="8" width="0.125" style="440" customWidth="1"/>
    <col min="9" max="9" width="0.625" style="440" customWidth="1"/>
    <col min="10" max="10" width="1.125" style="1" customWidth="1"/>
    <col min="11" max="16384" width="9" style="1"/>
  </cols>
  <sheetData>
    <row r="1" customHeight="1" spans="1:3">
      <c r="A1" s="515" t="s">
        <v>33</v>
      </c>
      <c r="B1" s="515"/>
      <c r="C1" s="515"/>
    </row>
    <row r="2" s="440" customFormat="1" customHeight="1" spans="1:3">
      <c r="A2" s="563"/>
      <c r="B2" s="564"/>
      <c r="C2" s="564"/>
    </row>
    <row r="3" s="440" customFormat="1" ht="18.75" customHeight="1" spans="1:3">
      <c r="A3" s="188"/>
      <c r="B3" s="187"/>
      <c r="C3" s="187"/>
    </row>
    <row r="4" s="440" customFormat="1" ht="17.25" customHeight="1" spans="1:3">
      <c r="A4" s="249"/>
      <c r="B4" s="520"/>
      <c r="C4" s="521"/>
    </row>
    <row r="5" s="440" customFormat="1" ht="17.25" customHeight="1" spans="1:3">
      <c r="A5" s="524"/>
      <c r="B5" s="525"/>
      <c r="C5" s="526"/>
    </row>
    <row r="6" s="440" customFormat="1" ht="17.25" customHeight="1" spans="1:3">
      <c r="A6" s="524"/>
      <c r="B6" s="525"/>
      <c r="C6" s="526"/>
    </row>
    <row r="7" s="440" customFormat="1" ht="17.25" customHeight="1" spans="1:3">
      <c r="A7" s="131"/>
      <c r="B7" s="164"/>
      <c r="C7" s="183"/>
    </row>
    <row r="8" s="440" customFormat="1" ht="17.25" customHeight="1" spans="1:3">
      <c r="A8" s="249"/>
      <c r="B8" s="565"/>
      <c r="C8" s="269"/>
    </row>
    <row r="9" s="440" customFormat="1" ht="17.25" customHeight="1" spans="1:3">
      <c r="A9" s="524"/>
      <c r="B9" s="164"/>
      <c r="C9" s="183"/>
    </row>
    <row r="10" ht="17.25" customHeight="1" spans="1:3">
      <c r="A10" s="524"/>
      <c r="B10" s="185"/>
      <c r="C10" s="183"/>
    </row>
    <row r="11" ht="17.25" customHeight="1" spans="1:3">
      <c r="A11" s="131"/>
      <c r="B11" s="164"/>
      <c r="C11" s="183"/>
    </row>
    <row r="12" s="3" customFormat="1" ht="22.5" customHeight="1" spans="1:9">
      <c r="A12" s="188"/>
      <c r="B12" s="187"/>
      <c r="C12" s="187"/>
      <c r="D12" s="566"/>
      <c r="E12" s="566"/>
      <c r="F12" s="566"/>
      <c r="G12" s="566"/>
      <c r="H12" s="566"/>
      <c r="I12" s="566"/>
    </row>
    <row r="13" s="513" customFormat="1" ht="17.25" customHeight="1" spans="1:9">
      <c r="A13" s="186"/>
      <c r="B13" s="565"/>
      <c r="C13" s="269"/>
      <c r="D13" s="440"/>
      <c r="E13" s="440"/>
      <c r="F13" s="440"/>
      <c r="G13" s="440"/>
      <c r="H13" s="440"/>
      <c r="I13" s="440"/>
    </row>
    <row r="14" s="513" customFormat="1" ht="17.25" customHeight="1" spans="1:9">
      <c r="A14" s="239"/>
      <c r="B14" s="164"/>
      <c r="C14" s="183"/>
      <c r="D14" s="440"/>
      <c r="E14" s="440"/>
      <c r="F14" s="440"/>
      <c r="G14" s="440"/>
      <c r="H14" s="440"/>
      <c r="I14" s="440"/>
    </row>
    <row r="15" s="514" customFormat="1" ht="17.25" customHeight="1" spans="1:9">
      <c r="A15" s="524"/>
      <c r="B15" s="164"/>
      <c r="C15" s="183"/>
      <c r="D15" s="440"/>
      <c r="E15" s="440"/>
      <c r="F15" s="440"/>
      <c r="G15" s="440"/>
      <c r="H15" s="440"/>
      <c r="I15" s="440"/>
    </row>
    <row r="16" s="441" customFormat="1" ht="17.25" customHeight="1" spans="1:9">
      <c r="A16" s="239"/>
      <c r="B16" s="132"/>
      <c r="C16" s="183"/>
      <c r="D16" s="440"/>
      <c r="E16" s="440"/>
      <c r="F16" s="440"/>
      <c r="G16" s="440"/>
      <c r="H16" s="440"/>
      <c r="I16" s="440"/>
    </row>
    <row r="17" s="514" customFormat="1" ht="17.25" customHeight="1" spans="1:9">
      <c r="A17" s="186"/>
      <c r="B17" s="267"/>
      <c r="C17" s="269"/>
      <c r="D17" s="440"/>
      <c r="E17" s="440"/>
      <c r="F17" s="440"/>
      <c r="G17" s="440"/>
      <c r="H17" s="440"/>
      <c r="I17" s="440"/>
    </row>
    <row r="18" s="441" customFormat="1" ht="17.25" customHeight="1" spans="1:9">
      <c r="A18" s="239"/>
      <c r="B18" s="185"/>
      <c r="C18" s="183"/>
      <c r="D18" s="440"/>
      <c r="E18" s="440"/>
      <c r="F18" s="440"/>
      <c r="G18" s="440"/>
      <c r="H18" s="440"/>
      <c r="I18" s="440"/>
    </row>
    <row r="19" s="514" customFormat="1" ht="17.25" customHeight="1" spans="1:9">
      <c r="A19" s="524"/>
      <c r="B19" s="164"/>
      <c r="C19" s="183"/>
      <c r="D19" s="440"/>
      <c r="E19" s="440"/>
      <c r="F19" s="440"/>
      <c r="G19" s="440"/>
      <c r="H19" s="440"/>
      <c r="I19" s="440"/>
    </row>
    <row r="20" s="441" customFormat="1" ht="17.25" customHeight="1" spans="1:9">
      <c r="A20" s="239"/>
      <c r="B20" s="185"/>
      <c r="C20" s="183"/>
      <c r="D20" s="440"/>
      <c r="E20" s="440"/>
      <c r="F20" s="440"/>
      <c r="G20" s="440"/>
      <c r="H20" s="440"/>
      <c r="I20" s="440"/>
    </row>
    <row r="21" spans="1:3">
      <c r="A21" s="72"/>
      <c r="B21" s="567"/>
      <c r="C21" s="568"/>
    </row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8"/>
  <dimension ref="A1:AB92"/>
  <sheetViews>
    <sheetView topLeftCell="A4" workbookViewId="0">
      <selection activeCell="M22" sqref="M22"/>
    </sheetView>
  </sheetViews>
  <sheetFormatPr defaultColWidth="9" defaultRowHeight="14.25"/>
  <cols>
    <col min="2" max="2" width="9.5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8">
      <c r="A2" s="1" t="s">
        <v>665</v>
      </c>
      <c r="B2" s="2"/>
      <c r="C2" s="2" t="s">
        <v>629</v>
      </c>
      <c r="D2" s="2" t="s">
        <v>630</v>
      </c>
      <c r="E2" s="2" t="s">
        <v>631</v>
      </c>
      <c r="F2" s="2" t="s">
        <v>632</v>
      </c>
      <c r="G2" s="2" t="s">
        <v>633</v>
      </c>
      <c r="H2" s="2" t="s">
        <v>634</v>
      </c>
      <c r="I2" s="2" t="s">
        <v>635</v>
      </c>
      <c r="J2" s="2" t="s">
        <v>636</v>
      </c>
      <c r="K2" s="2" t="s">
        <v>637</v>
      </c>
      <c r="L2" s="2" t="s">
        <v>638</v>
      </c>
      <c r="M2" s="2" t="s">
        <v>639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28.5" spans="1:28">
      <c r="A3" s="1" t="s">
        <v>642</v>
      </c>
      <c r="B3" s="3" t="s">
        <v>666</v>
      </c>
      <c r="C3" s="4">
        <v>7.8</v>
      </c>
      <c r="D3" s="4">
        <v>9.9</v>
      </c>
      <c r="E3" s="4">
        <v>9</v>
      </c>
      <c r="F3" s="4">
        <v>7.40000000000001</v>
      </c>
      <c r="G3" s="4">
        <v>9</v>
      </c>
      <c r="H3" s="4">
        <v>8.4</v>
      </c>
      <c r="I3" s="4">
        <v>7.5</v>
      </c>
      <c r="J3" s="4">
        <v>7.3</v>
      </c>
      <c r="K3" s="4">
        <v>7</v>
      </c>
      <c r="L3" s="4">
        <v>6</v>
      </c>
      <c r="M3" s="4">
        <v>6.3</v>
      </c>
      <c r="N3" s="1"/>
      <c r="O3" s="19" t="s">
        <v>645</v>
      </c>
      <c r="P3" s="2" t="s">
        <v>629</v>
      </c>
      <c r="Q3" s="2" t="s">
        <v>630</v>
      </c>
      <c r="R3" s="2" t="s">
        <v>641</v>
      </c>
      <c r="S3" s="2" t="s">
        <v>632</v>
      </c>
      <c r="T3" s="2" t="s">
        <v>633</v>
      </c>
      <c r="U3" s="2" t="s">
        <v>634</v>
      </c>
      <c r="V3" s="2" t="s">
        <v>635</v>
      </c>
      <c r="W3" s="2" t="s">
        <v>636</v>
      </c>
      <c r="X3" s="2" t="s">
        <v>637</v>
      </c>
      <c r="Y3" s="2" t="s">
        <v>638</v>
      </c>
      <c r="Z3" s="2" t="s">
        <v>639</v>
      </c>
      <c r="AA3" s="1"/>
      <c r="AB3" s="1"/>
    </row>
    <row r="4" spans="1:28">
      <c r="A4" s="1"/>
      <c r="B4" s="3" t="s">
        <v>667</v>
      </c>
      <c r="C4" s="4">
        <v>2.4</v>
      </c>
      <c r="D4" s="4">
        <v>4.8</v>
      </c>
      <c r="E4" s="4">
        <v>2.6</v>
      </c>
      <c r="F4" s="4">
        <v>2.2</v>
      </c>
      <c r="G4" s="4">
        <v>2.9</v>
      </c>
      <c r="H4" s="4">
        <v>3.6</v>
      </c>
      <c r="I4" s="4">
        <v>4.4</v>
      </c>
      <c r="J4" s="4">
        <v>4.9</v>
      </c>
      <c r="K4" s="4">
        <v>4.9</v>
      </c>
      <c r="L4" s="4">
        <v>5.5</v>
      </c>
      <c r="M4" s="4">
        <v>6.1</v>
      </c>
      <c r="N4" s="1"/>
      <c r="O4" s="1" t="s">
        <v>666</v>
      </c>
      <c r="P4" s="20">
        <v>18</v>
      </c>
      <c r="Q4" s="20">
        <v>12.5</v>
      </c>
      <c r="R4" s="20">
        <v>15.2</v>
      </c>
      <c r="S4" s="20">
        <v>15.5</v>
      </c>
      <c r="T4" s="20">
        <v>15</v>
      </c>
      <c r="U4" s="20">
        <v>13.6</v>
      </c>
      <c r="V4" s="20">
        <v>11</v>
      </c>
      <c r="W4" s="20">
        <v>14.1</v>
      </c>
      <c r="X4" s="20">
        <v>12.3</v>
      </c>
      <c r="Y4" s="20">
        <v>6.5</v>
      </c>
      <c r="Z4" s="20">
        <v>15.1</v>
      </c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 t="s">
        <v>667</v>
      </c>
      <c r="P5" s="20">
        <v>13.2</v>
      </c>
      <c r="Q5" s="20">
        <v>-11</v>
      </c>
      <c r="R5" s="20">
        <v>-10.2</v>
      </c>
      <c r="S5" s="20">
        <v>-9.9</v>
      </c>
      <c r="T5" s="20">
        <v>-23.4</v>
      </c>
      <c r="U5" s="20">
        <v>-17.8</v>
      </c>
      <c r="V5" s="20">
        <v>-11.2</v>
      </c>
      <c r="W5" s="20">
        <v>-7.3</v>
      </c>
      <c r="X5" s="20">
        <v>-4.1</v>
      </c>
      <c r="Y5" s="20">
        <v>2.6</v>
      </c>
      <c r="Z5" s="20">
        <v>-5.9</v>
      </c>
      <c r="AA5" s="1"/>
      <c r="AB5" s="1"/>
    </row>
    <row r="6" spans="1:2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" t="s">
        <v>668</v>
      </c>
      <c r="B19" s="2" t="s">
        <v>629</v>
      </c>
      <c r="C19" s="2" t="s">
        <v>630</v>
      </c>
      <c r="D19" s="2" t="s">
        <v>631</v>
      </c>
      <c r="E19" s="2" t="s">
        <v>632</v>
      </c>
      <c r="F19" s="2" t="s">
        <v>633</v>
      </c>
      <c r="G19" s="2" t="s">
        <v>634</v>
      </c>
      <c r="H19" s="2" t="s">
        <v>635</v>
      </c>
      <c r="I19" s="2" t="s">
        <v>636</v>
      </c>
      <c r="J19" s="2" t="s">
        <v>637</v>
      </c>
      <c r="K19" s="2" t="s">
        <v>638</v>
      </c>
      <c r="L19" s="2" t="s">
        <v>639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3" t="s">
        <v>666</v>
      </c>
      <c r="B20" s="4">
        <v>4.3</v>
      </c>
      <c r="C20" s="4">
        <v>12.5</v>
      </c>
      <c r="D20" s="4">
        <v>10</v>
      </c>
      <c r="E20" s="5">
        <v>8.75907585463771</v>
      </c>
      <c r="F20" s="4">
        <v>12.3</v>
      </c>
      <c r="G20" s="4">
        <v>10.4</v>
      </c>
      <c r="H20" s="4">
        <v>5</v>
      </c>
      <c r="I20" s="4">
        <v>5.8</v>
      </c>
      <c r="J20" s="4">
        <v>1.8</v>
      </c>
      <c r="K20" s="4">
        <v>-3.2</v>
      </c>
      <c r="L20" s="21">
        <v>1.5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>
      <c r="A21" s="3" t="s">
        <v>667</v>
      </c>
      <c r="B21" s="4">
        <v>-40.9</v>
      </c>
      <c r="C21" s="4">
        <v>-14.4</v>
      </c>
      <c r="D21" s="4">
        <v>-8.7</v>
      </c>
      <c r="E21" s="4">
        <v>-2.3</v>
      </c>
      <c r="F21" s="4">
        <v>-4</v>
      </c>
      <c r="G21" s="4">
        <v>-2.7</v>
      </c>
      <c r="H21" s="4">
        <v>0.8</v>
      </c>
      <c r="I21" s="4">
        <v>1.5</v>
      </c>
      <c r="J21" s="4">
        <v>2.1</v>
      </c>
      <c r="K21" s="4">
        <v>2.2</v>
      </c>
      <c r="L21" s="21">
        <v>2.7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 t="s">
        <v>2</v>
      </c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>
      <c r="A34" s="1"/>
      <c r="B34" s="2"/>
      <c r="C34" s="2"/>
      <c r="D34" s="2"/>
      <c r="E34" s="2"/>
      <c r="F34" s="1"/>
      <c r="G34" s="2"/>
      <c r="H34" s="2"/>
      <c r="I34" s="1"/>
      <c r="J34" s="2"/>
      <c r="K34" s="2"/>
      <c r="L34" s="1"/>
      <c r="M34" s="1"/>
      <c r="N34" s="1" t="s">
        <v>313</v>
      </c>
      <c r="O34" s="2" t="s">
        <v>629</v>
      </c>
      <c r="P34" s="2" t="s">
        <v>630</v>
      </c>
      <c r="Q34" s="2" t="s">
        <v>641</v>
      </c>
      <c r="R34" s="2" t="s">
        <v>632</v>
      </c>
      <c r="S34" s="2" t="s">
        <v>633</v>
      </c>
      <c r="T34" s="2" t="s">
        <v>634</v>
      </c>
      <c r="U34" s="2" t="s">
        <v>635</v>
      </c>
      <c r="V34" s="2" t="s">
        <v>636</v>
      </c>
      <c r="W34" s="2" t="s">
        <v>637</v>
      </c>
      <c r="X34" s="2" t="s">
        <v>638</v>
      </c>
      <c r="Y34" s="2" t="s">
        <v>639</v>
      </c>
    </row>
    <row r="35" ht="15.75" spans="2:25">
      <c r="B35" s="1" t="s">
        <v>647</v>
      </c>
      <c r="C35" t="s">
        <v>648</v>
      </c>
      <c r="D35" s="4"/>
      <c r="E35" s="4"/>
      <c r="F35" s="1"/>
      <c r="G35" s="4"/>
      <c r="H35" s="4"/>
      <c r="I35" s="1"/>
      <c r="J35" s="4"/>
      <c r="K35" s="4"/>
      <c r="L35" s="1"/>
      <c r="M35" s="1"/>
      <c r="N35" s="3" t="s">
        <v>666</v>
      </c>
      <c r="O35" s="4">
        <v>-0.1</v>
      </c>
      <c r="P35" s="4">
        <v>-2.8</v>
      </c>
      <c r="Q35" s="4">
        <v>-2.7</v>
      </c>
      <c r="R35" s="4">
        <v>-1</v>
      </c>
      <c r="S35" s="4">
        <v>2.2</v>
      </c>
      <c r="T35" s="4">
        <v>3.2</v>
      </c>
      <c r="U35" s="4">
        <v>3</v>
      </c>
      <c r="V35" s="4">
        <v>2.9</v>
      </c>
      <c r="W35" s="4">
        <v>2.1</v>
      </c>
      <c r="X35" s="4">
        <v>2.2</v>
      </c>
      <c r="Y35" s="4">
        <v>3</v>
      </c>
    </row>
    <row r="36" ht="15.75" spans="1:25">
      <c r="A36" s="6" t="s">
        <v>653</v>
      </c>
      <c r="B36" s="7">
        <v>1380.41</v>
      </c>
      <c r="C36" s="8">
        <v>6.2</v>
      </c>
      <c r="D36" s="4"/>
      <c r="E36" s="4"/>
      <c r="F36" s="1"/>
      <c r="G36" s="4"/>
      <c r="H36" s="4"/>
      <c r="I36" s="1"/>
      <c r="J36" s="4"/>
      <c r="K36" s="4"/>
      <c r="L36" s="1"/>
      <c r="M36" s="1"/>
      <c r="N36" s="3" t="s">
        <v>667</v>
      </c>
      <c r="O36" s="4">
        <v>-16.7</v>
      </c>
      <c r="P36" s="4"/>
      <c r="Q36" s="4"/>
      <c r="R36" s="4"/>
      <c r="S36" s="4"/>
      <c r="T36" s="4"/>
      <c r="U36" s="4"/>
      <c r="V36" s="4"/>
      <c r="W36" s="4"/>
      <c r="X36" s="4"/>
      <c r="Y36" s="4"/>
    </row>
    <row r="37" ht="15.75" spans="1:25">
      <c r="A37" s="6" t="s">
        <v>669</v>
      </c>
      <c r="B37" s="9">
        <v>403.57</v>
      </c>
      <c r="C37" s="8">
        <v>-11.7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spans="1:25">
      <c r="A38" s="6" t="s">
        <v>670</v>
      </c>
      <c r="B38" s="9">
        <v>952.72</v>
      </c>
      <c r="C38" s="8">
        <v>1.6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spans="1:25">
      <c r="A39" s="6" t="s">
        <v>671</v>
      </c>
      <c r="B39" s="10">
        <v>1507.57</v>
      </c>
      <c r="C39" s="11">
        <v>5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 t="s">
        <v>657</v>
      </c>
      <c r="B40" s="10">
        <v>2188.26</v>
      </c>
      <c r="C40" s="11">
        <v>6.6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spans="1:25">
      <c r="A41" s="6"/>
      <c r="B41" s="10"/>
      <c r="C41" s="1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spans="2:25">
      <c r="B47" s="1" t="s">
        <v>654</v>
      </c>
      <c r="C47" t="s">
        <v>648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spans="1:25">
      <c r="A48" s="6" t="s">
        <v>649</v>
      </c>
      <c r="B48" s="13">
        <v>816.26</v>
      </c>
      <c r="C48" s="8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spans="1:25">
      <c r="A49" s="6" t="s">
        <v>650</v>
      </c>
      <c r="B49" s="14">
        <v>206.23</v>
      </c>
      <c r="C49" s="8">
        <v>-2.8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spans="1:25">
      <c r="A50" s="6" t="s">
        <v>651</v>
      </c>
      <c r="B50" s="15">
        <v>412.4</v>
      </c>
      <c r="C50" s="16">
        <v>2.2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spans="1:25">
      <c r="A51" s="6" t="s">
        <v>652</v>
      </c>
      <c r="B51" s="15">
        <v>619.04585</v>
      </c>
      <c r="C51" s="16">
        <v>2.9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spans="1:25">
      <c r="A52" s="6" t="s">
        <v>653</v>
      </c>
      <c r="B52" s="17">
        <v>864.4411</v>
      </c>
      <c r="C52" s="11">
        <v>3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 t="s">
        <v>645</v>
      </c>
      <c r="O56" s="2" t="s">
        <v>629</v>
      </c>
      <c r="P56" s="2" t="s">
        <v>630</v>
      </c>
      <c r="Q56" s="2" t="s">
        <v>641</v>
      </c>
      <c r="R56" s="2" t="s">
        <v>632</v>
      </c>
      <c r="S56" s="2" t="s">
        <v>633</v>
      </c>
      <c r="T56" s="2" t="s">
        <v>634</v>
      </c>
      <c r="U56" s="2" t="s">
        <v>635</v>
      </c>
      <c r="V56" s="2" t="s">
        <v>636</v>
      </c>
      <c r="W56" s="2" t="s">
        <v>637</v>
      </c>
      <c r="X56" s="2" t="s">
        <v>638</v>
      </c>
      <c r="Y56" s="2" t="s">
        <v>639</v>
      </c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 t="s">
        <v>666</v>
      </c>
      <c r="O57" s="20">
        <v>18</v>
      </c>
      <c r="P57" s="20">
        <v>12.5</v>
      </c>
      <c r="Q57" s="20">
        <v>15.2</v>
      </c>
      <c r="R57" s="20">
        <v>15.5</v>
      </c>
      <c r="S57" s="20">
        <v>15</v>
      </c>
      <c r="T57" s="20">
        <v>13.6</v>
      </c>
      <c r="U57" s="20">
        <v>11</v>
      </c>
      <c r="V57" s="20">
        <v>14.1</v>
      </c>
      <c r="W57" s="20">
        <v>12.3</v>
      </c>
      <c r="X57" s="20">
        <v>6.5</v>
      </c>
      <c r="Y57" s="20">
        <v>15.1</v>
      </c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 t="s">
        <v>667</v>
      </c>
      <c r="O58" s="20">
        <v>13.2</v>
      </c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spans="1:25">
      <c r="A64" s="18"/>
      <c r="B64" s="18" t="s">
        <v>656</v>
      </c>
      <c r="C64" s="18" t="s">
        <v>648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22" t="s">
        <v>672</v>
      </c>
      <c r="B65" s="18">
        <v>4039.6</v>
      </c>
      <c r="C65" s="8">
        <v>7.4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22" t="s">
        <v>673</v>
      </c>
      <c r="B66" s="18">
        <v>838.76</v>
      </c>
      <c r="C66" s="8">
        <v>-2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22" t="s">
        <v>674</v>
      </c>
      <c r="B67" s="18">
        <v>1833.66</v>
      </c>
      <c r="C67" s="8">
        <v>1.3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spans="1:25">
      <c r="A68" s="22" t="s">
        <v>675</v>
      </c>
      <c r="B68" s="18">
        <v>2909.86</v>
      </c>
      <c r="C68" s="8">
        <v>3.7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22" t="s">
        <v>657</v>
      </c>
      <c r="B69" s="18">
        <v>4311.65</v>
      </c>
      <c r="C69" s="8">
        <v>5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22"/>
      <c r="B70" s="18"/>
      <c r="C70" s="8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4:25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4:25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4:25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3:25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28.5" spans="13:25">
      <c r="M75" s="19" t="s">
        <v>640</v>
      </c>
      <c r="N75" s="2" t="s">
        <v>629</v>
      </c>
      <c r="O75" s="2" t="s">
        <v>630</v>
      </c>
      <c r="P75" s="2" t="s">
        <v>641</v>
      </c>
      <c r="Q75" s="2" t="s">
        <v>632</v>
      </c>
      <c r="R75" s="2" t="s">
        <v>633</v>
      </c>
      <c r="S75" s="2" t="s">
        <v>634</v>
      </c>
      <c r="T75" s="2" t="s">
        <v>635</v>
      </c>
      <c r="U75" s="2" t="s">
        <v>636</v>
      </c>
      <c r="V75" s="2" t="s">
        <v>637</v>
      </c>
      <c r="W75" s="2" t="s">
        <v>638</v>
      </c>
      <c r="X75" s="2" t="s">
        <v>639</v>
      </c>
      <c r="Y75" s="1"/>
    </row>
    <row r="76" ht="15.75" spans="2:25">
      <c r="B76" s="1" t="s">
        <v>662</v>
      </c>
      <c r="C76" t="s">
        <v>648</v>
      </c>
      <c r="D76" s="1"/>
      <c r="M76" s="1" t="s">
        <v>666</v>
      </c>
      <c r="N76" s="20">
        <v>-0.4</v>
      </c>
      <c r="O76" s="20">
        <v>-10</v>
      </c>
      <c r="P76" s="20">
        <v>-4.8</v>
      </c>
      <c r="Q76" s="20">
        <v>-5.3</v>
      </c>
      <c r="R76" s="20">
        <v>-5.3</v>
      </c>
      <c r="S76" s="20">
        <v>-5.5</v>
      </c>
      <c r="T76" s="20">
        <v>-4.3</v>
      </c>
      <c r="U76" s="20">
        <v>-1.4</v>
      </c>
      <c r="V76" s="20">
        <v>-0.8</v>
      </c>
      <c r="W76" s="20">
        <v>1.9</v>
      </c>
      <c r="X76" s="20">
        <v>1.4</v>
      </c>
      <c r="Y76" s="1"/>
    </row>
    <row r="77" ht="15.75" spans="1:25">
      <c r="A77" s="6" t="s">
        <v>650</v>
      </c>
      <c r="B77" s="18">
        <v>29.45</v>
      </c>
      <c r="C77" s="23">
        <v>5</v>
      </c>
      <c r="D77" s="1"/>
      <c r="M77" s="1" t="s">
        <v>667</v>
      </c>
      <c r="N77" s="20">
        <v>4.5</v>
      </c>
      <c r="O77" s="20">
        <v>-7.1</v>
      </c>
      <c r="P77" s="20">
        <v>-8.2</v>
      </c>
      <c r="Q77" s="20">
        <v>-5.5</v>
      </c>
      <c r="R77" s="20">
        <v>-6.9</v>
      </c>
      <c r="S77" s="20">
        <v>-5.1</v>
      </c>
      <c r="T77" s="20">
        <v>-3.5</v>
      </c>
      <c r="U77" s="20">
        <v>-4.2</v>
      </c>
      <c r="V77" s="20">
        <v>-3.5</v>
      </c>
      <c r="W77" s="20">
        <v>0.1</v>
      </c>
      <c r="X77" s="20">
        <v>-4.6</v>
      </c>
      <c r="Y77" s="1"/>
    </row>
    <row r="78" ht="15.75" spans="1:25">
      <c r="A78" s="6" t="s">
        <v>651</v>
      </c>
      <c r="B78" s="14">
        <v>71.84317</v>
      </c>
      <c r="C78" s="16">
        <v>5.2</v>
      </c>
      <c r="D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spans="1:25">
      <c r="A79" s="6" t="s">
        <v>652</v>
      </c>
      <c r="B79" s="15">
        <v>135.11</v>
      </c>
      <c r="C79" s="16">
        <v>5.3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spans="1:25">
      <c r="A80" s="6" t="s">
        <v>653</v>
      </c>
      <c r="B80" s="14">
        <v>172.611773291674</v>
      </c>
      <c r="C80" s="14">
        <v>5.6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spans="1:25">
      <c r="A81" s="6" t="s">
        <v>669</v>
      </c>
      <c r="B81" s="18"/>
      <c r="C81" s="1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3:25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3:25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3:25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3:25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3:25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3:25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3:24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3:24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3:24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3:24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3:24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</sheetData>
  <pageMargins left="0.7" right="0.7" top="0.75" bottom="0.75" header="0.3" footer="0.3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  <pageSetUpPr fitToPage="1"/>
  </sheetPr>
  <dimension ref="A1"/>
  <sheetViews>
    <sheetView view="pageBreakPreview" zoomScale="115" zoomScaleNormal="100" workbookViewId="0">
      <selection activeCell="F13" sqref="F13"/>
    </sheetView>
  </sheetViews>
  <sheetFormatPr defaultColWidth="9" defaultRowHeight="14.25"/>
  <sheetData/>
  <pageMargins left="0.708661417322835" right="0.708661417322835" top="0.748031496062992" bottom="0.748031496062992" header="0.31496062992126" footer="0.31496062992126"/>
  <pageSetup paperSize="9" fitToWidth="14" fitToHeight="23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0000"/>
    <pageSetUpPr fitToPage="1"/>
  </sheetPr>
  <dimension ref="A1:K23"/>
  <sheetViews>
    <sheetView view="pageBreakPreview" zoomScale="115" zoomScaleNormal="100" workbookViewId="0">
      <selection activeCell="C10" sqref="C10"/>
    </sheetView>
  </sheetViews>
  <sheetFormatPr defaultColWidth="9" defaultRowHeight="14.25"/>
  <cols>
    <col min="1" max="1" width="13.5" style="1" customWidth="1"/>
    <col min="2" max="2" width="14.25" style="1" customWidth="1"/>
    <col min="3" max="3" width="9" style="141" customWidth="1"/>
    <col min="4" max="4" width="6.375" style="27" customWidth="1"/>
    <col min="5" max="5" width="8.375" style="141" customWidth="1"/>
    <col min="6" max="6" width="6.875" style="11" customWidth="1"/>
    <col min="7" max="7" width="8.375" style="141" customWidth="1"/>
    <col min="8" max="8" width="7.5" style="11" customWidth="1"/>
    <col min="9" max="16384" width="9" style="1"/>
  </cols>
  <sheetData>
    <row r="1" customHeight="1" spans="1:8">
      <c r="A1" s="527" t="s">
        <v>34</v>
      </c>
      <c r="B1" s="527"/>
      <c r="C1" s="527"/>
      <c r="D1" s="527"/>
      <c r="E1" s="527"/>
      <c r="F1" s="527"/>
      <c r="G1" s="527"/>
      <c r="H1" s="528"/>
    </row>
    <row r="2" s="116" customFormat="1" customHeight="1" spans="1:8">
      <c r="A2" s="210"/>
      <c r="B2" s="210"/>
      <c r="C2" s="272"/>
      <c r="D2" s="529"/>
      <c r="E2" s="272"/>
      <c r="F2" s="313"/>
      <c r="G2" s="272"/>
      <c r="H2" s="313"/>
    </row>
    <row r="3" s="116" customFormat="1" ht="9.75" customHeight="1" spans="1:8">
      <c r="A3" s="227" t="s">
        <v>35</v>
      </c>
      <c r="B3" s="530"/>
      <c r="C3" s="531" t="s">
        <v>36</v>
      </c>
      <c r="D3" s="532"/>
      <c r="E3" s="531" t="s">
        <v>37</v>
      </c>
      <c r="F3" s="532"/>
      <c r="G3" s="531" t="s">
        <v>38</v>
      </c>
      <c r="H3" s="533"/>
    </row>
    <row r="4" s="116" customFormat="1" ht="36" customHeight="1" spans="1:8">
      <c r="A4" s="227"/>
      <c r="B4" s="530"/>
      <c r="C4" s="534"/>
      <c r="D4" s="535"/>
      <c r="E4" s="534"/>
      <c r="F4" s="535"/>
      <c r="G4" s="534"/>
      <c r="H4" s="536"/>
    </row>
    <row r="5" s="116" customFormat="1" ht="24" customHeight="1" spans="1:8">
      <c r="A5" s="122"/>
      <c r="B5" s="214"/>
      <c r="C5" s="218" t="s">
        <v>39</v>
      </c>
      <c r="D5" s="537" t="s">
        <v>40</v>
      </c>
      <c r="E5" s="218" t="s">
        <v>39</v>
      </c>
      <c r="F5" s="538" t="s">
        <v>40</v>
      </c>
      <c r="G5" s="218" t="s">
        <v>39</v>
      </c>
      <c r="H5" s="538" t="s">
        <v>40</v>
      </c>
    </row>
    <row r="6" s="116" customFormat="1" ht="21.95" customHeight="1" spans="1:10">
      <c r="A6" s="539" t="s">
        <v>41</v>
      </c>
      <c r="B6" s="539"/>
      <c r="C6" s="540" t="s">
        <v>42</v>
      </c>
      <c r="D6" s="541">
        <v>3.8</v>
      </c>
      <c r="E6" s="542" t="s">
        <v>42</v>
      </c>
      <c r="F6" s="541">
        <f>'[36]1'!$E$4</f>
        <v>1</v>
      </c>
      <c r="G6" s="542" t="s">
        <v>42</v>
      </c>
      <c r="H6" s="541">
        <f>'6.工业增加值'!F5</f>
        <v>5.7</v>
      </c>
      <c r="J6" s="270"/>
    </row>
    <row r="7" s="140" customFormat="1" ht="21.95" customHeight="1" spans="1:10">
      <c r="A7" s="268" t="s">
        <v>43</v>
      </c>
      <c r="B7" s="268"/>
      <c r="C7" s="543">
        <v>520043</v>
      </c>
      <c r="D7" s="544">
        <v>5.3</v>
      </c>
      <c r="E7" s="543" t="s">
        <v>42</v>
      </c>
      <c r="F7" s="544">
        <f>'[36]1'!$E$6</f>
        <v>-3</v>
      </c>
      <c r="G7" s="543" t="s">
        <v>42</v>
      </c>
      <c r="H7" s="544">
        <f>'13.投资1'!C4</f>
        <v>-2.13831984100174</v>
      </c>
      <c r="J7" s="270"/>
    </row>
    <row r="8" s="140" customFormat="1" ht="21.95" customHeight="1" spans="1:10">
      <c r="A8" s="545" t="s">
        <v>44</v>
      </c>
      <c r="B8" s="545"/>
      <c r="C8" s="540" t="s">
        <v>42</v>
      </c>
      <c r="D8" s="541">
        <v>10.1</v>
      </c>
      <c r="E8" s="540" t="s">
        <v>42</v>
      </c>
      <c r="F8" s="541">
        <f>'[36]10'!$B$8</f>
        <v>13</v>
      </c>
      <c r="G8" s="542" t="s">
        <v>42</v>
      </c>
      <c r="H8" s="541">
        <f>'13.投资1'!C13</f>
        <v>59.0001876041627</v>
      </c>
      <c r="J8" s="270"/>
    </row>
    <row r="9" s="140" customFormat="1" ht="21.95" customHeight="1" spans="1:10">
      <c r="A9" s="268" t="s">
        <v>45</v>
      </c>
      <c r="B9" s="268"/>
      <c r="C9" s="543" t="s">
        <v>42</v>
      </c>
      <c r="D9" s="544">
        <v>19.9</v>
      </c>
      <c r="E9" s="543" t="s">
        <v>42</v>
      </c>
      <c r="F9" s="544">
        <f>'[36]10'!$B$12</f>
        <v>70.2</v>
      </c>
      <c r="G9" s="543" t="s">
        <v>42</v>
      </c>
      <c r="H9" s="544">
        <f>'13.投资1'!C8</f>
        <v>134.9638794664</v>
      </c>
      <c r="J9" s="270"/>
    </row>
    <row r="10" s="170" customFormat="1" ht="21.95" customHeight="1" spans="1:10">
      <c r="A10" s="545" t="s">
        <v>46</v>
      </c>
      <c r="B10" s="545"/>
      <c r="C10" s="540">
        <v>123863</v>
      </c>
      <c r="D10" s="541">
        <v>-9.8</v>
      </c>
      <c r="E10" s="540" t="s">
        <v>42</v>
      </c>
      <c r="F10" s="541">
        <f>'[36]10'!$B$11</f>
        <v>-28.9</v>
      </c>
      <c r="G10" s="542" t="s">
        <v>42</v>
      </c>
      <c r="H10" s="541">
        <f>'13.投资1'!C7</f>
        <v>-22.6072135486398</v>
      </c>
      <c r="J10" s="270"/>
    </row>
    <row r="11" s="140" customFormat="1" ht="21.95" customHeight="1" spans="1:10">
      <c r="A11" s="268" t="s">
        <v>47</v>
      </c>
      <c r="B11" s="268"/>
      <c r="C11" s="543">
        <v>284109</v>
      </c>
      <c r="D11" s="544">
        <v>1.1</v>
      </c>
      <c r="E11" s="543" t="s">
        <v>42</v>
      </c>
      <c r="F11" s="544">
        <f>'[36]10'!$B$14</f>
        <v>-17.3</v>
      </c>
      <c r="G11" s="543" t="s">
        <v>42</v>
      </c>
      <c r="H11" s="544">
        <f>'13.投资1'!C9</f>
        <v>-20.7061286759014</v>
      </c>
      <c r="J11" s="270"/>
    </row>
    <row r="12" s="170" customFormat="1" ht="21.95" customHeight="1" spans="1:10">
      <c r="A12" s="239" t="s">
        <v>48</v>
      </c>
      <c r="B12" s="239"/>
      <c r="C12" s="546">
        <v>121250</v>
      </c>
      <c r="D12" s="466">
        <v>-23.3</v>
      </c>
      <c r="E12" s="540">
        <v>3499.56</v>
      </c>
      <c r="F12" s="466">
        <v>-29.8</v>
      </c>
      <c r="G12" s="547">
        <f>'14.投资'!C20</f>
        <v>888.3735</v>
      </c>
      <c r="H12" s="466">
        <f>'14.投资'!D20</f>
        <v>-23.9084685103225</v>
      </c>
      <c r="J12" s="556"/>
    </row>
    <row r="13" s="170" customFormat="1" ht="21.95" customHeight="1" spans="1:10">
      <c r="A13" s="268" t="s">
        <v>49</v>
      </c>
      <c r="B13" s="268"/>
      <c r="C13" s="548">
        <v>153895</v>
      </c>
      <c r="D13" s="544">
        <v>1.7</v>
      </c>
      <c r="E13" s="549">
        <f>'[36]1'!$D$7</f>
        <v>2277.57662</v>
      </c>
      <c r="F13" s="544">
        <f>'[36]1'!$E$7</f>
        <v>-3.4</v>
      </c>
      <c r="G13" s="549">
        <f>'15.国内贸易1'!C4</f>
        <v>929.57</v>
      </c>
      <c r="H13" s="544">
        <f>'15.国内贸易1'!D4</f>
        <v>-6.4</v>
      </c>
      <c r="J13" s="270"/>
    </row>
    <row r="14" s="140" customFormat="1" ht="21.95" customHeight="1" spans="1:10">
      <c r="A14" s="303" t="s">
        <v>50</v>
      </c>
      <c r="B14" s="303"/>
      <c r="C14" s="550">
        <v>383368.7</v>
      </c>
      <c r="D14" s="551">
        <v>8.6</v>
      </c>
      <c r="E14" s="552">
        <v>676.5528</v>
      </c>
      <c r="F14" s="551">
        <v>18.9</v>
      </c>
      <c r="G14" s="552">
        <f>'17.外贸'!C4</f>
        <v>516.03703814</v>
      </c>
      <c r="H14" s="551">
        <f>'17.外贸'!D4</f>
        <v>14.3263</v>
      </c>
      <c r="J14" s="557"/>
    </row>
    <row r="15" s="170" customFormat="1" ht="21.95" customHeight="1" spans="1:10">
      <c r="A15" s="268" t="s">
        <v>51</v>
      </c>
      <c r="B15" s="268"/>
      <c r="C15" s="544">
        <v>102</v>
      </c>
      <c r="D15" s="544">
        <v>2</v>
      </c>
      <c r="E15" s="544">
        <f>'[36]1'!$D$13</f>
        <v>101.61175538</v>
      </c>
      <c r="F15" s="544">
        <f>'[36]1'!$E$13</f>
        <v>1.6</v>
      </c>
      <c r="G15" s="544">
        <f>'25.价格指数1'!E4</f>
        <v>101.97362028</v>
      </c>
      <c r="H15" s="544">
        <f>G15-100</f>
        <v>1.97362028000001</v>
      </c>
      <c r="J15" s="556"/>
    </row>
    <row r="16" s="140" customFormat="1" ht="21.95" customHeight="1" spans="1:11">
      <c r="A16" s="303" t="s">
        <v>52</v>
      </c>
      <c r="B16" s="303"/>
      <c r="C16" s="553"/>
      <c r="D16" s="551"/>
      <c r="E16" s="552">
        <f>'[36]1'!$D$9</f>
        <v>2767.4302</v>
      </c>
      <c r="F16" s="551">
        <f>'[36]1'!$E$9</f>
        <v>-9.9541283209625</v>
      </c>
      <c r="G16" s="552">
        <f>'22.财政1'!D4</f>
        <v>755.2055</v>
      </c>
      <c r="H16" s="551">
        <f>'22.财政1'!D15</f>
        <v>-16.96</v>
      </c>
      <c r="I16" s="333"/>
      <c r="J16" s="557"/>
      <c r="K16" s="558"/>
    </row>
    <row r="17" s="170" customFormat="1" ht="21.95" customHeight="1" spans="1:10">
      <c r="A17" s="268" t="s">
        <v>53</v>
      </c>
      <c r="B17" s="268"/>
      <c r="C17" s="548">
        <v>185518</v>
      </c>
      <c r="D17" s="544">
        <v>-3</v>
      </c>
      <c r="E17" s="549">
        <v>1557.21</v>
      </c>
      <c r="F17" s="544">
        <v>-8</v>
      </c>
      <c r="G17" s="549">
        <f>'22.财政1'!D5</f>
        <v>339.7447</v>
      </c>
      <c r="H17" s="544">
        <f>'22.财政1'!D16</f>
        <v>-11.7770343014164</v>
      </c>
      <c r="J17" s="556"/>
    </row>
    <row r="18" s="140" customFormat="1" ht="21.95" customHeight="1" spans="1:10">
      <c r="A18" s="303" t="s">
        <v>54</v>
      </c>
      <c r="B18" s="303"/>
      <c r="C18" s="550">
        <v>227255</v>
      </c>
      <c r="D18" s="551">
        <v>6.2</v>
      </c>
      <c r="E18" s="552">
        <v>4864.87</v>
      </c>
      <c r="F18" s="551">
        <v>9.1</v>
      </c>
      <c r="G18" s="552">
        <f>'23.财政'!D4</f>
        <v>582.1598</v>
      </c>
      <c r="H18" s="551">
        <f>'23.财政'!D19</f>
        <v>7.94405953316439</v>
      </c>
      <c r="J18" s="557"/>
    </row>
    <row r="19" s="170" customFormat="1" ht="21.95" customHeight="1" spans="1:11">
      <c r="A19" s="268" t="s">
        <v>55</v>
      </c>
      <c r="B19" s="268"/>
      <c r="C19" s="548" t="s">
        <v>56</v>
      </c>
      <c r="D19" s="544">
        <v>11.6</v>
      </c>
      <c r="E19" s="549">
        <v>32843.6135511449</v>
      </c>
      <c r="F19" s="544">
        <v>7.34</v>
      </c>
      <c r="G19" s="549">
        <f>'19.金融1'!C10</f>
        <v>14517.1333931826</v>
      </c>
      <c r="H19" s="544">
        <f>'19.金融1'!E10</f>
        <v>5.48275379590925</v>
      </c>
      <c r="J19" s="559"/>
      <c r="K19" s="560"/>
    </row>
    <row r="20" s="140" customFormat="1" ht="21.95" customHeight="1" spans="1:11">
      <c r="A20" s="303" t="s">
        <v>57</v>
      </c>
      <c r="B20" s="303"/>
      <c r="C20" s="550" t="s">
        <v>58</v>
      </c>
      <c r="D20" s="551">
        <v>11</v>
      </c>
      <c r="E20" s="552">
        <v>39876.9769417422</v>
      </c>
      <c r="F20" s="551">
        <v>11.7</v>
      </c>
      <c r="G20" s="552">
        <f>'20.金融'!C4</f>
        <v>19098.0823390683</v>
      </c>
      <c r="H20" s="551">
        <f>'20.金融'!E4</f>
        <v>11.4118325086402</v>
      </c>
      <c r="J20" s="561"/>
      <c r="K20" s="560"/>
    </row>
    <row r="21" s="170" customFormat="1" ht="21.95" customHeight="1" spans="1:8">
      <c r="A21" s="268" t="s">
        <v>59</v>
      </c>
      <c r="B21" s="268"/>
      <c r="C21" s="548">
        <v>1145</v>
      </c>
      <c r="D21" s="544"/>
      <c r="E21" s="549" t="s">
        <v>60</v>
      </c>
      <c r="F21" s="544">
        <v>-5.5</v>
      </c>
      <c r="G21" s="549">
        <f>'24.人民生活、就业、社会保险'!C17/10000</f>
        <v>15.0052</v>
      </c>
      <c r="H21" s="544">
        <f>'24.人民生活、就业、社会保险'!D17</f>
        <v>-1.9</v>
      </c>
    </row>
    <row r="22" s="116" customFormat="1" ht="21.95" customHeight="1" spans="1:8">
      <c r="A22" s="554" t="s">
        <v>61</v>
      </c>
      <c r="B22" s="554"/>
      <c r="C22" s="550"/>
      <c r="D22" s="551"/>
      <c r="E22" s="552">
        <f>'[36]8'!$D$4</f>
        <v>1570.58147179421</v>
      </c>
      <c r="F22" s="551">
        <f>'[36]8'!$E$4</f>
        <v>-0.163386477950467</v>
      </c>
      <c r="G22" s="552"/>
      <c r="H22" s="551"/>
    </row>
    <row r="23" s="116" customFormat="1" ht="21.95" customHeight="1" spans="1:8">
      <c r="A23" s="555" t="s">
        <v>62</v>
      </c>
      <c r="B23" s="555"/>
      <c r="C23" s="548"/>
      <c r="D23" s="544"/>
      <c r="E23" s="549">
        <f>'[36]8'!$D$8</f>
        <v>897.322113324214</v>
      </c>
      <c r="F23" s="544">
        <f>'[36]8'!$E$8</f>
        <v>-4.1669511354883</v>
      </c>
      <c r="G23" s="549"/>
      <c r="H23" s="544"/>
    </row>
  </sheetData>
  <mergeCells count="23">
    <mergeCell ref="A1:H1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:B5"/>
    <mergeCell ref="C3:D4"/>
    <mergeCell ref="E3:F4"/>
    <mergeCell ref="G3:H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0000"/>
    <pageSetUpPr fitToPage="1"/>
  </sheetPr>
  <dimension ref="A1:C20"/>
  <sheetViews>
    <sheetView view="pageBreakPreview" zoomScale="130" zoomScaleNormal="100" workbookViewId="0">
      <selection activeCell="A10" sqref="A10"/>
    </sheetView>
  </sheetViews>
  <sheetFormatPr defaultColWidth="9" defaultRowHeight="14.25" outlineLevelCol="2"/>
  <cols>
    <col min="1" max="1" width="20.5" style="1" customWidth="1"/>
    <col min="2" max="3" width="8.75" style="141" customWidth="1"/>
    <col min="4" max="7" width="9" style="1" hidden="1" customWidth="1"/>
    <col min="8" max="16384" width="9" style="1"/>
  </cols>
  <sheetData>
    <row r="1" ht="21.95" customHeight="1" spans="1:3">
      <c r="A1" s="515" t="s">
        <v>63</v>
      </c>
      <c r="B1" s="515"/>
      <c r="C1" s="515"/>
    </row>
    <row r="2" s="440" customFormat="1" ht="21.95" customHeight="1" spans="1:3">
      <c r="A2" s="228" t="s">
        <v>64</v>
      </c>
      <c r="B2" s="145" t="s">
        <v>65</v>
      </c>
      <c r="C2" s="145" t="s">
        <v>40</v>
      </c>
    </row>
    <row r="3" s="440" customFormat="1" ht="21.95" customHeight="1" spans="1:3">
      <c r="A3" s="277" t="s">
        <v>66</v>
      </c>
      <c r="B3" s="516">
        <f>[4]Sheet1!B3</f>
        <v>19835</v>
      </c>
      <c r="C3" s="248">
        <f>[4]Sheet1!C3*100</f>
        <v>79.62</v>
      </c>
    </row>
    <row r="4" s="440" customFormat="1" ht="21.95" customHeight="1" spans="1:3">
      <c r="A4" s="303" t="s">
        <v>67</v>
      </c>
      <c r="B4" s="509">
        <f>[4]Sheet1!B4</f>
        <v>6312</v>
      </c>
      <c r="C4" s="517">
        <f>[4]Sheet1!C4*100</f>
        <v>53.73</v>
      </c>
    </row>
    <row r="5" s="440" customFormat="1" ht="21.95" customHeight="1" spans="1:3">
      <c r="A5" s="518" t="s">
        <v>68</v>
      </c>
      <c r="B5" s="162">
        <f>[4]Sheet1!B5</f>
        <v>13494</v>
      </c>
      <c r="C5" s="135">
        <f>[4]Sheet1!C5*100</f>
        <v>94.89</v>
      </c>
    </row>
    <row r="6" s="440" customFormat="1" ht="21.95" customHeight="1" spans="1:3">
      <c r="A6" s="303" t="s">
        <v>69</v>
      </c>
      <c r="B6" s="132">
        <f>[4]Sheet1!B6</f>
        <v>29</v>
      </c>
      <c r="C6" s="183">
        <f>[4]Sheet1!C6*100</f>
        <v>123.08</v>
      </c>
    </row>
    <row r="7" s="440" customFormat="1" ht="21.95" customHeight="1" spans="1:3">
      <c r="A7" s="277" t="s">
        <v>70</v>
      </c>
      <c r="B7" s="274">
        <f>[4]Sheet1!B7</f>
        <v>480.8677640681</v>
      </c>
      <c r="C7" s="248">
        <f>[4]Sheet1!C7*100</f>
        <v>96.9541</v>
      </c>
    </row>
    <row r="8" s="440" customFormat="1" ht="21.95" customHeight="1" spans="1:3">
      <c r="A8" s="303" t="s">
        <v>71</v>
      </c>
      <c r="B8" s="185">
        <f>[4]Sheet1!B8</f>
        <v>469.591086839</v>
      </c>
      <c r="C8" s="183">
        <f>[4]Sheet1!C8*100</f>
        <v>98.2508</v>
      </c>
    </row>
    <row r="9" ht="21.95" customHeight="1" spans="1:3">
      <c r="A9" s="518" t="s">
        <v>72</v>
      </c>
      <c r="B9" s="184">
        <f>[4]Sheet1!B9</f>
        <v>10.9878772291</v>
      </c>
      <c r="C9" s="135">
        <f>[4]Sheet1!C9*100</f>
        <v>53.8219</v>
      </c>
    </row>
    <row r="10" ht="21.95" customHeight="1" spans="1:3">
      <c r="A10" s="519" t="s">
        <v>73</v>
      </c>
      <c r="B10" s="153">
        <f>[4]Sheet1!B10</f>
        <v>0.2888</v>
      </c>
      <c r="C10" s="137">
        <f>[4]Sheet1!C10*100</f>
        <v>103.5953</v>
      </c>
    </row>
    <row r="11" s="3" customFormat="1" ht="21.95" customHeight="1" spans="1:3">
      <c r="A11" s="228" t="s">
        <v>74</v>
      </c>
      <c r="B11" s="145" t="s">
        <v>75</v>
      </c>
      <c r="C11" s="145" t="str">
        <f>[4]Sheet1!C11</f>
        <v>增长（%）</v>
      </c>
    </row>
    <row r="12" s="513" customFormat="1" ht="21.95" customHeight="1" spans="1:3">
      <c r="A12" s="249" t="s">
        <v>66</v>
      </c>
      <c r="B12" s="520">
        <f>[4]Sheet1!B12</f>
        <v>998938</v>
      </c>
      <c r="C12" s="521">
        <f>[4]Sheet1!C12*100</f>
        <v>9.31</v>
      </c>
    </row>
    <row r="13" s="513" customFormat="1" ht="21.95" customHeight="1" spans="1:3">
      <c r="A13" s="518" t="s">
        <v>67</v>
      </c>
      <c r="B13" s="522">
        <f>[4]Sheet1!B13</f>
        <v>332028</v>
      </c>
      <c r="C13" s="523">
        <f>[4]Sheet1!C13*100</f>
        <v>8.31</v>
      </c>
    </row>
    <row r="14" s="514" customFormat="1" ht="21.95" customHeight="1" spans="1:3">
      <c r="A14" s="524" t="s">
        <v>68</v>
      </c>
      <c r="B14" s="525">
        <f>[4]Sheet1!B14</f>
        <v>663788</v>
      </c>
      <c r="C14" s="526">
        <f>[4]Sheet1!C14*100</f>
        <v>9.86</v>
      </c>
    </row>
    <row r="15" s="441" customFormat="1" ht="21.95" customHeight="1" spans="1:3">
      <c r="A15" s="129" t="s">
        <v>69</v>
      </c>
      <c r="B15" s="162">
        <f>[4]Sheet1!B15</f>
        <v>3121</v>
      </c>
      <c r="C15" s="135">
        <f>[4]Sheet1!C15*100</f>
        <v>0.32</v>
      </c>
    </row>
    <row r="16" s="514" customFormat="1" ht="21.95" customHeight="1" spans="1:3">
      <c r="A16" s="249" t="s">
        <v>70</v>
      </c>
      <c r="B16" s="267">
        <f>[4]Sheet1!B16</f>
        <v>54030.4701066567</v>
      </c>
      <c r="C16" s="269">
        <f>[4]Sheet1!C16*100</f>
        <v>27.8295</v>
      </c>
    </row>
    <row r="17" s="441" customFormat="1" ht="21.95" customHeight="1" spans="1:3">
      <c r="A17" s="518" t="s">
        <v>71</v>
      </c>
      <c r="B17" s="184">
        <f>[4]Sheet1!B17</f>
        <v>53578.1813048426</v>
      </c>
      <c r="C17" s="135">
        <f>[4]Sheet1!C17*100</f>
        <v>27.9273</v>
      </c>
    </row>
    <row r="18" s="514" customFormat="1" ht="21.95" customHeight="1" spans="1:3">
      <c r="A18" s="524" t="s">
        <v>72</v>
      </c>
      <c r="B18" s="185">
        <f>[4]Sheet1!B18</f>
        <v>382.2496546861</v>
      </c>
      <c r="C18" s="183">
        <f>[4]Sheet1!C18*100</f>
        <v>20.7078</v>
      </c>
    </row>
    <row r="19" s="441" customFormat="1" ht="21.95" customHeight="1" spans="1:3">
      <c r="A19" s="261" t="s">
        <v>73</v>
      </c>
      <c r="B19" s="312">
        <f>[4]Sheet1!B19</f>
        <v>70.009147128</v>
      </c>
      <c r="C19" s="225">
        <f>[4]Sheet1!C19*100</f>
        <v>1.1696</v>
      </c>
    </row>
    <row r="20" ht="21.95" customHeight="1" spans="1:1">
      <c r="A20" s="72" t="s">
        <v>76</v>
      </c>
    </row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  <pageSetUpPr fitToPage="1"/>
  </sheetPr>
  <dimension ref="A1:G17"/>
  <sheetViews>
    <sheetView view="pageBreakPreview" zoomScale="115" zoomScaleNormal="100" workbookViewId="0">
      <selection activeCell="E14" sqref="E14:F14"/>
    </sheetView>
  </sheetViews>
  <sheetFormatPr defaultColWidth="9" defaultRowHeight="14.25" outlineLevelCol="6"/>
  <cols>
    <col min="1" max="1" width="18.625" customWidth="1"/>
    <col min="2" max="2" width="6.5" customWidth="1"/>
    <col min="3" max="3" width="5.375" customWidth="1"/>
    <col min="4" max="4" width="5.5" customWidth="1"/>
    <col min="5" max="5" width="6.125" style="505" customWidth="1"/>
    <col min="6" max="6" width="8" customWidth="1"/>
  </cols>
  <sheetData>
    <row r="1" s="1" customFormat="1" spans="1:6">
      <c r="A1" s="506" t="s">
        <v>77</v>
      </c>
      <c r="B1" s="506"/>
      <c r="C1" s="506"/>
      <c r="D1" s="506"/>
      <c r="E1" s="506"/>
      <c r="F1" s="506"/>
    </row>
    <row r="2" s="3" customFormat="1" ht="47.25" customHeight="1" spans="1:7">
      <c r="A2" s="122" t="s">
        <v>78</v>
      </c>
      <c r="B2" s="145" t="s">
        <v>79</v>
      </c>
      <c r="C2" s="145"/>
      <c r="D2" s="145"/>
      <c r="E2" s="145" t="s">
        <v>80</v>
      </c>
      <c r="F2" s="145"/>
      <c r="G2" s="507"/>
    </row>
    <row r="3" s="441" customFormat="1" ht="21.95" customHeight="1" spans="1:6">
      <c r="A3" s="508" t="s">
        <v>81</v>
      </c>
      <c r="B3" s="157">
        <f>[23]大个体!$B$4+[23]产业活动单位!$B$4+[23]总!$B$5</f>
        <v>5137</v>
      </c>
      <c r="C3" s="157">
        <v>5127</v>
      </c>
      <c r="D3" s="157">
        <v>5127</v>
      </c>
      <c r="E3" s="157">
        <f>[24]Sheet1!$B$5+[24]Sheet2!$B$4+[24]Sheet3!$B$4</f>
        <v>5207</v>
      </c>
      <c r="F3" s="157"/>
    </row>
    <row r="4" s="1" customFormat="1" ht="21.95" customHeight="1" spans="1:6">
      <c r="A4" s="126" t="s">
        <v>82</v>
      </c>
      <c r="B4" s="509">
        <f>[23]大个体!$C$4+[23]总!$C$5</f>
        <v>894</v>
      </c>
      <c r="C4" s="509">
        <v>893</v>
      </c>
      <c r="D4" s="509">
        <v>893</v>
      </c>
      <c r="E4" s="509">
        <f>[24]Sheet1!$C$5+[24]Sheet2!$C$4</f>
        <v>903</v>
      </c>
      <c r="F4" s="509"/>
    </row>
    <row r="5" s="441" customFormat="1" ht="21.95" customHeight="1" spans="1:6">
      <c r="A5" s="129" t="s">
        <v>83</v>
      </c>
      <c r="B5" s="162">
        <f>[23]总!$J$5</f>
        <v>482</v>
      </c>
      <c r="C5" s="162">
        <v>480</v>
      </c>
      <c r="D5" s="162">
        <v>480</v>
      </c>
      <c r="E5" s="162">
        <f>[24]Sheet1!$J$5</f>
        <v>489</v>
      </c>
      <c r="F5" s="162"/>
    </row>
    <row r="6" s="1" customFormat="1" ht="21.95" customHeight="1" spans="1:6">
      <c r="A6" s="126" t="s">
        <v>84</v>
      </c>
      <c r="B6" s="509">
        <f>B7+B8</f>
        <v>1148</v>
      </c>
      <c r="C6" s="509">
        <f>C7+C8</f>
        <v>1146</v>
      </c>
      <c r="D6" s="509">
        <f>D7+D8</f>
        <v>1146</v>
      </c>
      <c r="E6" s="509">
        <f>E7+E8</f>
        <v>1169</v>
      </c>
      <c r="F6" s="509"/>
    </row>
    <row r="7" s="441" customFormat="1" ht="21.95" customHeight="1" spans="1:6">
      <c r="A7" s="129" t="s">
        <v>85</v>
      </c>
      <c r="B7" s="162">
        <f>[23]大个体!$D$4+[23]产业活动单位!$C$4+[23]总!$E$5</f>
        <v>625</v>
      </c>
      <c r="C7" s="162">
        <v>625</v>
      </c>
      <c r="D7" s="162">
        <v>625</v>
      </c>
      <c r="E7" s="162">
        <f>[24]Sheet1!$E$5+[24]Sheet2!$D$4+[24]Sheet3!$C$4</f>
        <v>641</v>
      </c>
      <c r="F7" s="162"/>
    </row>
    <row r="8" s="1" customFormat="1" ht="21.95" customHeight="1" spans="1:6">
      <c r="A8" s="126" t="s">
        <v>86</v>
      </c>
      <c r="B8" s="509">
        <f>[23]大个体!$E$4+[23]产业活动单位!$D$4+[23]总!$F$5</f>
        <v>523</v>
      </c>
      <c r="C8" s="509">
        <v>521</v>
      </c>
      <c r="D8" s="509">
        <v>521</v>
      </c>
      <c r="E8" s="509">
        <f>[24]Sheet1!$F$5+[24]Sheet2!$E$4+[24]Sheet3!$D$4</f>
        <v>528</v>
      </c>
      <c r="F8" s="509"/>
    </row>
    <row r="9" s="441" customFormat="1" ht="21.95" customHeight="1" spans="1:6">
      <c r="A9" s="129" t="s">
        <v>87</v>
      </c>
      <c r="B9" s="162">
        <f>B10+B11</f>
        <v>598</v>
      </c>
      <c r="C9" s="162">
        <f>C10+C11</f>
        <v>598</v>
      </c>
      <c r="D9" s="162">
        <f>D10+D11</f>
        <v>598</v>
      </c>
      <c r="E9" s="162">
        <f>E10+E11</f>
        <v>613</v>
      </c>
      <c r="F9" s="162"/>
    </row>
    <row r="10" s="503" customFormat="1" ht="21.95" customHeight="1" spans="1:6">
      <c r="A10" s="126" t="s">
        <v>88</v>
      </c>
      <c r="B10" s="509">
        <f>[23]大个体!$F$4+[23]产业活动单位!$E$4+[23]总!$G$5</f>
        <v>252</v>
      </c>
      <c r="C10" s="509">
        <v>252</v>
      </c>
      <c r="D10" s="509">
        <v>252</v>
      </c>
      <c r="E10" s="509">
        <f>[24]Sheet1!$G$5+[24]Sheet2!$F$4+[24]Sheet3!$E$4</f>
        <v>258</v>
      </c>
      <c r="F10" s="509"/>
    </row>
    <row r="11" s="504" customFormat="1" ht="21.95" customHeight="1" spans="1:6">
      <c r="A11" s="129" t="s">
        <v>89</v>
      </c>
      <c r="B11" s="162">
        <f>[23]大个体!$G$4+[23]产业活动单位!$F$4+[23]总!$H$5</f>
        <v>346</v>
      </c>
      <c r="C11" s="162">
        <v>346</v>
      </c>
      <c r="D11" s="162">
        <v>346</v>
      </c>
      <c r="E11" s="162">
        <f>[24]Sheet1!$H$5+[24]Sheet2!$G$4+[24]Sheet3!$F$4</f>
        <v>355</v>
      </c>
      <c r="F11" s="162"/>
    </row>
    <row r="12" s="1" customFormat="1" ht="21.95" customHeight="1" spans="1:6">
      <c r="A12" s="126" t="s">
        <v>90</v>
      </c>
      <c r="B12" s="509">
        <f>[23]总!$K$5</f>
        <v>576</v>
      </c>
      <c r="C12" s="509">
        <v>576</v>
      </c>
      <c r="D12" s="509">
        <v>576</v>
      </c>
      <c r="E12" s="509">
        <f>[24]Sheet1!$K$5</f>
        <v>569</v>
      </c>
      <c r="F12" s="509"/>
    </row>
    <row r="13" s="441" customFormat="1" ht="21.95" customHeight="1" spans="1:6">
      <c r="A13" s="129" t="s">
        <v>91</v>
      </c>
      <c r="B13" s="162">
        <f>[23]总!$I$5</f>
        <v>981</v>
      </c>
      <c r="C13" s="162">
        <v>977</v>
      </c>
      <c r="D13" s="162">
        <v>977</v>
      </c>
      <c r="E13" s="162">
        <f>[24]Sheet1!$I$5</f>
        <v>991</v>
      </c>
      <c r="F13" s="162"/>
    </row>
    <row r="14" s="1" customFormat="1" ht="21.95" customHeight="1" spans="1:6">
      <c r="A14" s="284" t="s">
        <v>92</v>
      </c>
      <c r="B14" s="510">
        <f>[23]总!$L$5</f>
        <v>458</v>
      </c>
      <c r="C14" s="510">
        <v>457</v>
      </c>
      <c r="D14" s="510">
        <v>457</v>
      </c>
      <c r="E14" s="510">
        <f>[24]Sheet1!$L$5</f>
        <v>473</v>
      </c>
      <c r="F14" s="510"/>
    </row>
    <row r="15" ht="30" customHeight="1" spans="1:6">
      <c r="A15" s="511" t="s">
        <v>93</v>
      </c>
      <c r="B15" s="511"/>
      <c r="C15" s="511"/>
      <c r="D15" s="511"/>
      <c r="E15" s="511"/>
      <c r="F15" s="511"/>
    </row>
    <row r="17" spans="1:5">
      <c r="A17" s="14"/>
      <c r="B17" s="14"/>
      <c r="C17" s="14"/>
      <c r="D17" s="14"/>
      <c r="E17" s="512"/>
    </row>
  </sheetData>
  <mergeCells count="28">
    <mergeCell ref="A1:F1"/>
    <mergeCell ref="B2:D2"/>
    <mergeCell ref="E2:F2"/>
    <mergeCell ref="B3:D3"/>
    <mergeCell ref="E3:F3"/>
    <mergeCell ref="B4:D4"/>
    <mergeCell ref="E4:F4"/>
    <mergeCell ref="B5:D5"/>
    <mergeCell ref="E5:F5"/>
    <mergeCell ref="B6:D6"/>
    <mergeCell ref="E6:F6"/>
    <mergeCell ref="B7:D7"/>
    <mergeCell ref="E7:F7"/>
    <mergeCell ref="B8:D8"/>
    <mergeCell ref="E8:F8"/>
    <mergeCell ref="B9:D9"/>
    <mergeCell ref="E9:F9"/>
    <mergeCell ref="B10:D10"/>
    <mergeCell ref="E10:F10"/>
    <mergeCell ref="B11:D11"/>
    <mergeCell ref="E11:F11"/>
    <mergeCell ref="B12:D12"/>
    <mergeCell ref="E12:F12"/>
    <mergeCell ref="B13:D13"/>
    <mergeCell ref="E13:F13"/>
    <mergeCell ref="B14:D14"/>
    <mergeCell ref="E14:F14"/>
    <mergeCell ref="A15:F1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FF0000"/>
    <pageSetUpPr fitToPage="1"/>
  </sheetPr>
  <dimension ref="A1:L28"/>
  <sheetViews>
    <sheetView view="pageBreakPreview" zoomScale="145" zoomScaleNormal="100" topLeftCell="A4" workbookViewId="0">
      <selection activeCell="K7" sqref="K7"/>
    </sheetView>
  </sheetViews>
  <sheetFormatPr defaultColWidth="9" defaultRowHeight="14.25"/>
  <cols>
    <col min="1" max="1" width="14.5" style="19" customWidth="1"/>
    <col min="2" max="2" width="10" style="1" customWidth="1"/>
    <col min="3" max="3" width="8.125" style="472" customWidth="1"/>
    <col min="4" max="4" width="8.125" style="1" customWidth="1"/>
    <col min="5" max="5" width="7.75" style="141" customWidth="1"/>
    <col min="6" max="8" width="9" style="1" hidden="1" customWidth="1"/>
    <col min="9" max="9" width="1.875" style="1" customWidth="1"/>
    <col min="10" max="16384" width="9" style="1"/>
  </cols>
  <sheetData>
    <row r="1" s="116" customFormat="1" ht="15.6" customHeight="1" spans="1:5">
      <c r="A1" s="473" t="s">
        <v>94</v>
      </c>
      <c r="B1" s="473"/>
      <c r="C1" s="473"/>
      <c r="D1" s="473"/>
      <c r="E1" s="473"/>
    </row>
    <row r="2" s="116" customFormat="1" ht="11.25" spans="1:5">
      <c r="A2" s="474"/>
      <c r="B2" s="475"/>
      <c r="C2" s="476"/>
      <c r="D2" s="475"/>
      <c r="E2" s="477"/>
    </row>
    <row r="3" s="116" customFormat="1" ht="18.75" customHeight="1" spans="1:5">
      <c r="A3" s="478" t="s">
        <v>95</v>
      </c>
      <c r="B3" s="478"/>
      <c r="C3" s="479" t="s">
        <v>96</v>
      </c>
      <c r="D3" s="479"/>
      <c r="E3" s="479"/>
    </row>
    <row r="4" s="116" customFormat="1" ht="23.25" customHeight="1" spans="1:5">
      <c r="A4" s="480"/>
      <c r="B4" s="480"/>
      <c r="C4" s="481" t="s">
        <v>97</v>
      </c>
      <c r="D4" s="145" t="s">
        <v>98</v>
      </c>
      <c r="E4" s="145" t="s">
        <v>40</v>
      </c>
    </row>
    <row r="5" s="116" customFormat="1" ht="23.1" customHeight="1" spans="1:5">
      <c r="A5" s="482" t="s">
        <v>99</v>
      </c>
      <c r="B5" s="482"/>
      <c r="C5" s="483">
        <f>'[5]总表（生产）'!$C$6</f>
        <v>57</v>
      </c>
      <c r="D5" s="221">
        <v>31.8312665464971</v>
      </c>
      <c r="E5" s="484">
        <f>'[5]总表（生产）'!$I$6</f>
        <v>4.27970119794479</v>
      </c>
    </row>
    <row r="6" s="116" customFormat="1" ht="23.1" customHeight="1" spans="1:6">
      <c r="A6" s="222" t="s">
        <v>100</v>
      </c>
      <c r="B6" s="222"/>
      <c r="C6" s="130">
        <f>'[5]总表（生产）'!C8</f>
        <v>41</v>
      </c>
      <c r="D6" s="151">
        <v>9.31425978431973</v>
      </c>
      <c r="E6" s="135">
        <f>'[5]总表（生产）'!I8</f>
        <v>30.6996867566729</v>
      </c>
      <c r="F6" s="485"/>
    </row>
    <row r="7" s="116" customFormat="1" ht="23.1" customHeight="1" spans="1:6">
      <c r="A7" s="486" t="s">
        <v>101</v>
      </c>
      <c r="B7" s="486"/>
      <c r="C7" s="132">
        <f>'[5]总表（生产）'!C9</f>
        <v>48</v>
      </c>
      <c r="D7" s="183">
        <v>10.2193437897628</v>
      </c>
      <c r="E7" s="183">
        <f>'[5]总表（生产）'!I9</f>
        <v>16.1837650841154</v>
      </c>
      <c r="F7" s="485"/>
    </row>
    <row r="8" s="116" customFormat="1" ht="23.1" customHeight="1" spans="1:6">
      <c r="A8" s="222" t="s">
        <v>102</v>
      </c>
      <c r="B8" s="222"/>
      <c r="C8" s="130">
        <f>'[5]总表（生产）'!C10</f>
        <v>58</v>
      </c>
      <c r="D8" s="151">
        <v>9.21215644571049</v>
      </c>
      <c r="E8" s="135">
        <f>'[5]总表（生产）'!I10</f>
        <v>-4.67972082019202</v>
      </c>
      <c r="F8" s="485"/>
    </row>
    <row r="9" s="116" customFormat="1" ht="23.1" customHeight="1" spans="1:12">
      <c r="A9" s="486" t="s">
        <v>103</v>
      </c>
      <c r="B9" s="486"/>
      <c r="C9" s="127">
        <f>'[5]总表（生产）'!C11</f>
        <v>98</v>
      </c>
      <c r="D9" s="149">
        <v>12.7615703812782</v>
      </c>
      <c r="E9" s="183">
        <f>'[5]总表（生产）'!I11</f>
        <v>16.247812318249</v>
      </c>
      <c r="F9" s="485"/>
      <c r="L9" s="502"/>
    </row>
    <row r="10" s="116" customFormat="1" ht="23.1" customHeight="1" spans="1:6">
      <c r="A10" s="222" t="s">
        <v>104</v>
      </c>
      <c r="B10" s="222"/>
      <c r="C10" s="130">
        <f>'[5]总表（生产）'!C12</f>
        <v>61</v>
      </c>
      <c r="D10" s="135">
        <v>4.72614982847128</v>
      </c>
      <c r="E10" s="135">
        <f>'[5]总表（生产）'!I12</f>
        <v>-8.22968615053975</v>
      </c>
      <c r="F10" s="485"/>
    </row>
    <row r="11" s="116" customFormat="1" ht="23.1" customHeight="1" spans="1:6">
      <c r="A11" s="486" t="s">
        <v>105</v>
      </c>
      <c r="B11" s="486"/>
      <c r="C11" s="127">
        <f>'[5]总表（生产）'!C13</f>
        <v>115</v>
      </c>
      <c r="D11" s="149">
        <v>7.72714264157423</v>
      </c>
      <c r="E11" s="183">
        <f>'[5]总表（生产）'!I13</f>
        <v>3.74050792520137</v>
      </c>
      <c r="F11" s="485"/>
    </row>
    <row r="12" s="116" customFormat="1" ht="23.1" customHeight="1" spans="1:6">
      <c r="A12" s="224" t="s">
        <v>106</v>
      </c>
      <c r="B12" s="224"/>
      <c r="C12" s="263">
        <f>'[5]总表（生产）'!C14</f>
        <v>120</v>
      </c>
      <c r="D12" s="225">
        <v>9.64488669962338</v>
      </c>
      <c r="E12" s="225">
        <f>'[5]总表（生产）'!I14</f>
        <v>11.3075050407675</v>
      </c>
      <c r="F12" s="485"/>
    </row>
    <row r="13" s="116" customFormat="1" ht="24.75" customHeight="1" spans="1:6">
      <c r="A13" s="487" t="s">
        <v>107</v>
      </c>
      <c r="B13" s="487"/>
      <c r="C13" s="488"/>
      <c r="D13" s="145" t="s">
        <v>98</v>
      </c>
      <c r="E13" s="145" t="s">
        <v>40</v>
      </c>
      <c r="F13" s="485"/>
    </row>
    <row r="14" s="116" customFormat="1" ht="23.1" customHeight="1" spans="1:5">
      <c r="A14" s="486" t="s">
        <v>99</v>
      </c>
      <c r="B14" s="486"/>
      <c r="C14" s="489"/>
      <c r="D14" s="149">
        <v>47.0186207167026</v>
      </c>
      <c r="E14" s="490">
        <f>'[5]总表（生产）'!$I$26</f>
        <v>6.00769442584861</v>
      </c>
    </row>
    <row r="15" s="116" customFormat="1" ht="23.1" customHeight="1" spans="1:6">
      <c r="A15" s="222" t="s">
        <v>100</v>
      </c>
      <c r="B15" s="222"/>
      <c r="C15" s="491"/>
      <c r="D15" s="151">
        <v>4.37624189701969</v>
      </c>
      <c r="E15" s="135">
        <f>'[5]总表（生产）'!I28</f>
        <v>23.4182768613703</v>
      </c>
      <c r="F15" s="485"/>
    </row>
    <row r="16" s="116" customFormat="1" ht="23.1" customHeight="1" spans="1:6">
      <c r="A16" s="486" t="s">
        <v>101</v>
      </c>
      <c r="B16" s="486"/>
      <c r="C16" s="492"/>
      <c r="D16" s="183">
        <v>10.246157930989</v>
      </c>
      <c r="E16" s="183">
        <f>'[5]总表（生产）'!I29</f>
        <v>19.955523763792</v>
      </c>
      <c r="F16" s="485"/>
    </row>
    <row r="17" s="116" customFormat="1" ht="23.1" customHeight="1" spans="1:6">
      <c r="A17" s="222" t="s">
        <v>102</v>
      </c>
      <c r="B17" s="222"/>
      <c r="C17" s="493"/>
      <c r="D17" s="151">
        <v>5.86086832792618</v>
      </c>
      <c r="E17" s="135">
        <f>'[5]总表（生产）'!I30</f>
        <v>-6.22736118536082</v>
      </c>
      <c r="F17" s="485"/>
    </row>
    <row r="18" s="116" customFormat="1" ht="23.1" customHeight="1" spans="1:12">
      <c r="A18" s="486" t="s">
        <v>103</v>
      </c>
      <c r="B18" s="486"/>
      <c r="C18" s="492"/>
      <c r="D18" s="149">
        <v>7.83968679141551</v>
      </c>
      <c r="E18" s="183">
        <f>'[5]总表（生产）'!I31</f>
        <v>19.7393206734922</v>
      </c>
      <c r="F18" s="485"/>
      <c r="L18" s="502"/>
    </row>
    <row r="19" s="116" customFormat="1" ht="23.1" customHeight="1" spans="1:6">
      <c r="A19" s="222" t="s">
        <v>104</v>
      </c>
      <c r="B19" s="222"/>
      <c r="C19" s="493"/>
      <c r="D19" s="135">
        <v>5.64222100577125</v>
      </c>
      <c r="E19" s="135">
        <f>'[5]总表（生产）'!I32</f>
        <v>-8.97230047904299</v>
      </c>
      <c r="F19" s="485"/>
    </row>
    <row r="20" s="116" customFormat="1" ht="23.1" customHeight="1" spans="1:6">
      <c r="A20" s="486" t="s">
        <v>105</v>
      </c>
      <c r="B20" s="486"/>
      <c r="C20" s="494"/>
      <c r="D20" s="149">
        <v>6.06922668211989</v>
      </c>
      <c r="E20" s="183">
        <f>'[5]总表（生产）'!I33</f>
        <v>11.3914623153995</v>
      </c>
      <c r="F20" s="485"/>
    </row>
    <row r="21" s="116" customFormat="1" ht="19.5" customHeight="1" spans="1:6">
      <c r="A21" s="224" t="s">
        <v>106</v>
      </c>
      <c r="B21" s="224"/>
      <c r="C21" s="495"/>
      <c r="D21" s="225">
        <v>7.3629508888741</v>
      </c>
      <c r="E21" s="225">
        <f>'[5]总表（生产）'!I34</f>
        <v>14.5818378595501</v>
      </c>
      <c r="F21" s="485"/>
    </row>
    <row r="22" s="116" customFormat="1" ht="9.75" customHeight="1" spans="1:6">
      <c r="A22" s="486"/>
      <c r="B22" s="486"/>
      <c r="C22" s="494"/>
      <c r="D22" s="496"/>
      <c r="E22" s="496"/>
      <c r="F22" s="485"/>
    </row>
    <row r="23" s="116" customFormat="1" ht="15.75" customHeight="1" spans="1:6">
      <c r="A23" s="419"/>
      <c r="B23" s="419"/>
      <c r="C23" s="497" t="s">
        <v>108</v>
      </c>
      <c r="D23" s="497"/>
      <c r="E23" s="497"/>
      <c r="F23" s="485"/>
    </row>
    <row r="24" s="116" customFormat="1" ht="43.5" customHeight="1" spans="1:6">
      <c r="A24" s="498" t="s">
        <v>109</v>
      </c>
      <c r="B24" s="498"/>
      <c r="C24" s="481" t="s">
        <v>110</v>
      </c>
      <c r="D24" s="499" t="s">
        <v>98</v>
      </c>
      <c r="E24" s="499" t="s">
        <v>40</v>
      </c>
      <c r="F24" s="485"/>
    </row>
    <row r="25" s="116" customFormat="1" ht="18.75" customHeight="1" spans="1:6">
      <c r="A25" s="419" t="s">
        <v>111</v>
      </c>
      <c r="B25" s="419"/>
      <c r="C25" s="132">
        <f>[1]互联网、软件服务业!$B$3</f>
        <v>141</v>
      </c>
      <c r="D25" s="183">
        <v>100</v>
      </c>
      <c r="E25" s="183">
        <f>[1]互联网、软件服务业!$E$3</f>
        <v>126.858117461783</v>
      </c>
      <c r="F25" s="485"/>
    </row>
    <row r="26" s="116" customFormat="1" ht="18" customHeight="1" spans="1:6">
      <c r="A26" s="500" t="s">
        <v>112</v>
      </c>
      <c r="B26" s="500"/>
      <c r="C26" s="130">
        <f>[1]互联网、软件服务业!$B$4</f>
        <v>36</v>
      </c>
      <c r="D26" s="135">
        <v>87.4784967653691</v>
      </c>
      <c r="E26" s="135">
        <f>[1]互联网、软件服务业!$E$4</f>
        <v>183.945871848977</v>
      </c>
      <c r="F26" s="485"/>
    </row>
    <row r="27" s="116" customFormat="1" ht="18.75" customHeight="1" spans="1:6">
      <c r="A27" s="501" t="s">
        <v>113</v>
      </c>
      <c r="B27" s="501"/>
      <c r="C27" s="133">
        <f>[1]互联网、软件服务业!$B$10</f>
        <v>105</v>
      </c>
      <c r="D27" s="137">
        <v>12.5215032346309</v>
      </c>
      <c r="E27" s="137">
        <f>[1]互联网、软件服务业!$E$10</f>
        <v>-5.65655569693082</v>
      </c>
      <c r="F27" s="485"/>
    </row>
    <row r="28" ht="28.5" customHeight="1" spans="1:5">
      <c r="A28" s="131" t="s">
        <v>114</v>
      </c>
      <c r="B28" s="131"/>
      <c r="C28" s="132"/>
      <c r="D28" s="131"/>
      <c r="E28" s="131"/>
    </row>
  </sheetData>
  <mergeCells count="8">
    <mergeCell ref="A1:E1"/>
    <mergeCell ref="C3:E3"/>
    <mergeCell ref="A13:B13"/>
    <mergeCell ref="C23:E23"/>
    <mergeCell ref="A24:B24"/>
    <mergeCell ref="A26:B26"/>
    <mergeCell ref="A27:B27"/>
    <mergeCell ref="A3:B4"/>
  </mergeCells>
  <printOptions horizontalCentered="1"/>
  <pageMargins left="0.748031496062992" right="0.748031496062992" top="0.984251968503937" bottom="0.984251968503937" header="0.511811023622047" footer="0.511811023622047"/>
  <pageSetup paperSize="9" fitToWidth="14" fitToHeight="23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gystjj</Company>
  <Application>Microsoft Excel</Application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经济要情</vt:lpstr>
      <vt:lpstr>目录</vt:lpstr>
      <vt:lpstr>图解1</vt:lpstr>
      <vt:lpstr>图解2</vt:lpstr>
      <vt:lpstr>图解3</vt:lpstr>
      <vt:lpstr>1.核心指标</vt:lpstr>
      <vt:lpstr>2.市场主体</vt:lpstr>
      <vt:lpstr>3.统计联网直报单位</vt:lpstr>
      <vt:lpstr>4.规模以上”1+7+1“重点产业</vt:lpstr>
      <vt:lpstr>5.工业总产值 </vt:lpstr>
      <vt:lpstr>6.工业增加值</vt:lpstr>
      <vt:lpstr>7.工业重点产业增加值</vt:lpstr>
      <vt:lpstr>8.工业产品产量</vt:lpstr>
      <vt:lpstr>9.规模以上工业产销率</vt:lpstr>
      <vt:lpstr>10.工业销售及效益指标 </vt:lpstr>
      <vt:lpstr>11.工业园区</vt:lpstr>
      <vt:lpstr>12.工业能源消费</vt:lpstr>
      <vt:lpstr>13.投资1</vt:lpstr>
      <vt:lpstr>14.投资</vt:lpstr>
      <vt:lpstr>15.国内贸易1</vt:lpstr>
      <vt:lpstr>16.国内贸易</vt:lpstr>
      <vt:lpstr>17.外贸</vt:lpstr>
      <vt:lpstr>18.交通运输及邮电通信</vt:lpstr>
      <vt:lpstr>19.金融1</vt:lpstr>
      <vt:lpstr>20.金融</vt:lpstr>
      <vt:lpstr>21.税收、保险</vt:lpstr>
      <vt:lpstr>22.财政1</vt:lpstr>
      <vt:lpstr>23.财政</vt:lpstr>
      <vt:lpstr>24.人民生活、就业、社会保险</vt:lpstr>
      <vt:lpstr>25.价格指数1</vt:lpstr>
      <vt:lpstr>26.价格指数.</vt:lpstr>
      <vt:lpstr>27.价格指数</vt:lpstr>
      <vt:lpstr>28.环境质量</vt:lpstr>
      <vt:lpstr>29.区县</vt:lpstr>
      <vt:lpstr>30.区县1</vt:lpstr>
      <vt:lpstr>31.区县2</vt:lpstr>
      <vt:lpstr>32-33.逐月完成</vt:lpstr>
      <vt:lpstr>34-35.累计完成</vt:lpstr>
      <vt:lpstr>草图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cenqi</dc:creator>
  <cp:lastModifiedBy>tzc</cp:lastModifiedBy>
  <dcterms:created xsi:type="dcterms:W3CDTF">2002-12-27T01:44:00Z</dcterms:created>
  <cp:lastPrinted>2022-11-25T03:04:00Z</cp:lastPrinted>
  <dcterms:modified xsi:type="dcterms:W3CDTF">2022-12-30T06:20:24Z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B747DAC17B8A4E599FB2B9520E7A894F</vt:lpwstr>
  </property>
</Properties>
</file>