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080" windowHeight="12630" firstSheet="28" activeTab="29"/>
  </bookViews>
  <sheets>
    <sheet name="封面" sheetId="2" r:id="rId1"/>
    <sheet name="目录" sheetId="3" r:id="rId2"/>
    <sheet name="一般公共预算" sheetId="4" r:id="rId3"/>
    <sheet name="公共预算收入—全辖" sheetId="5" r:id="rId4"/>
    <sheet name="公共预算收入—市本级" sheetId="6" r:id="rId5"/>
    <sheet name="公共预算支出—全辖" sheetId="7" r:id="rId6"/>
    <sheet name="公共预算支出—市本级" sheetId="8" r:id="rId7"/>
    <sheet name="公共预算支出—全辖（功能分类到项）" sheetId="9" r:id="rId8"/>
    <sheet name="公共预算支出—市本级（功能分类到项）" sheetId="10" r:id="rId9"/>
    <sheet name="市本级基本支出（按功能经济分类）" sheetId="11" r:id="rId10"/>
    <sheet name="市本级基本支出（按部门经济分类）" sheetId="12" r:id="rId11"/>
    <sheet name="市本级基本支出（按政府经济分类）" sheetId="13" r:id="rId12"/>
    <sheet name="公共预算收支平衡表-全辖" sheetId="36" r:id="rId13"/>
    <sheet name="公共预算收支平衡表-市本级" sheetId="15" r:id="rId14"/>
    <sheet name="税收返还和转移支付表—全辖" sheetId="16" r:id="rId15"/>
    <sheet name="税收返还和转移支付表—市本级" sheetId="39" r:id="rId16"/>
    <sheet name="一般公共预算支出资金来源—全辖" sheetId="18" r:id="rId17"/>
    <sheet name="一般公共预算支出资金来源—市本级" sheetId="19" r:id="rId18"/>
    <sheet name="市对下转移支付" sheetId="20" r:id="rId19"/>
    <sheet name="政府性基金预算" sheetId="21" r:id="rId20"/>
    <sheet name="政府性基金收支平衡表" sheetId="37" r:id="rId21"/>
    <sheet name="政府性基金预算收支预算明细" sheetId="38" r:id="rId22"/>
    <sheet name="政府性基金调入专项收入" sheetId="24" r:id="rId23"/>
    <sheet name="政府性基金预算支出资金来源" sheetId="25" r:id="rId24"/>
    <sheet name="国有资本经营" sheetId="26" r:id="rId25"/>
    <sheet name="国有资本经营收支总表" sheetId="27" r:id="rId26"/>
    <sheet name="国有资本经营收入" sheetId="28" r:id="rId27"/>
    <sheet name="国有资本经营支出" sheetId="29" r:id="rId28"/>
    <sheet name="社会保险基金" sheetId="30" r:id="rId29"/>
    <sheet name="社会保险基金预算收入" sheetId="31" r:id="rId30"/>
    <sheet name="社会保险基金预算支出" sheetId="32" r:id="rId31"/>
    <sheet name="地方政府性债务" sheetId="33" r:id="rId32"/>
    <sheet name="一般债务限额和余额情况表" sheetId="34" r:id="rId33"/>
    <sheet name="专项债务限额和余额情况" sheetId="35" r:id="rId34"/>
  </sheets>
  <externalReferences>
    <externalReference r:id="rId35"/>
    <externalReference r:id="rId36"/>
    <externalReference r:id="rId37"/>
    <externalReference r:id="rId38"/>
  </externalReferences>
  <definedNames>
    <definedName name="_xlnm._FilterDatabase" localSheetId="8" hidden="1">'公共预算支出—市本级（功能分类到项）'!$A$1:$E$383</definedName>
    <definedName name="_xlnm._FilterDatabase" localSheetId="16" hidden="1">一般公共预算支出资金来源—全辖!$A$4:$IP$201</definedName>
    <definedName name="_xlnm._FilterDatabase" localSheetId="17" hidden="1">一般公共预算支出资金来源—市本级!$A$7:$L$200</definedName>
    <definedName name="_xlnm._FilterDatabase" localSheetId="7" hidden="1">'公共预算支出—全辖（功能分类到项）'!$A$5:$IR$383</definedName>
    <definedName name="Database" hidden="1">#REF!</definedName>
    <definedName name="地区名称">#REF!</definedName>
    <definedName name="_ESF22036" localSheetId="3">公共预算收入—全辖!$A$5:$A$31</definedName>
    <definedName name="_ESF22037" localSheetId="3">公共预算收入—全辖!$B$5:$B$31</definedName>
    <definedName name="_ESF22038" localSheetId="3">公共预算收入—全辖!#REF!</definedName>
    <definedName name="_ESF22039" localSheetId="3">公共预算收入—全辖!#REF!</definedName>
    <definedName name="_EST1159" localSheetId="3">公共预算收入—全辖!$A$5:$B$31</definedName>
    <definedName name="_xlnm.Print_Titles" localSheetId="3">公共预算收入—全辖!$1:$4</definedName>
    <definedName name="_ESF22036" localSheetId="4">公共预算收入—市本级!$A$5:$A$30</definedName>
    <definedName name="_ESF22037" localSheetId="4">公共预算收入—市本级!$B$5:$B$30</definedName>
    <definedName name="_ESF22038" localSheetId="4">公共预算收入—市本级!$C$5:$C$30</definedName>
    <definedName name="_ESF22039" localSheetId="4">公共预算收入—市本级!$D$5:$D$30</definedName>
    <definedName name="_EST1159" localSheetId="4">公共预算收入—市本级!$A$5:$D$30</definedName>
    <definedName name="_xlnm.Print_Titles" localSheetId="4">公共预算收入—市本级!$1:$4</definedName>
    <definedName name="_ESF22146" localSheetId="5">公共预算支出—全辖!#REF!</definedName>
    <definedName name="_ESF22147" localSheetId="5">公共预算支出—全辖!$A$5:$A$32</definedName>
    <definedName name="_ESF22148" localSheetId="5">公共预算支出—全辖!$C$5:$C$32</definedName>
    <definedName name="_ESF22149" localSheetId="5">公共预算支出—全辖!#REF!</definedName>
    <definedName name="_ESF22150" localSheetId="5">公共预算支出—全辖!$D$5:$D$32</definedName>
    <definedName name="_ESF22151" localSheetId="5">公共预算支出—全辖!#REF!</definedName>
    <definedName name="_ESF22152" localSheetId="5">公共预算支出—全辖!$E$5:$E$32</definedName>
    <definedName name="_EST1164" localSheetId="5">公共预算支出—全辖!$A$5:$E$32</definedName>
    <definedName name="_xlnm.Print_Titles" localSheetId="5">公共预算支出—全辖!$1:$4</definedName>
    <definedName name="_ESF22146" localSheetId="6">公共预算支出—市本级!#REF!</definedName>
    <definedName name="_ESF22147" localSheetId="6">公共预算支出—市本级!$A$5:$A$32</definedName>
    <definedName name="_ESF22148" localSheetId="6">公共预算支出—市本级!$C$5:$C$32</definedName>
    <definedName name="_ESF22149" localSheetId="6">公共预算支出—市本级!#REF!</definedName>
    <definedName name="_ESF22150" localSheetId="6">公共预算支出—市本级!$D$5:$D$32</definedName>
    <definedName name="_ESF22151" localSheetId="6">公共预算支出—市本级!#REF!</definedName>
    <definedName name="_ESF22152" localSheetId="6">公共预算支出—市本级!$E$5:$E$32</definedName>
    <definedName name="_EST1164" localSheetId="6">公共预算支出—市本级!$A$5:$E$32</definedName>
    <definedName name="_xlnm.Print_Titles" localSheetId="6">公共预算支出—市本级!$1:$4</definedName>
    <definedName name="_xlnm._FilterDatabase" localSheetId="11" hidden="1">'市本级基本支出（按政府经济分类）'!$A$5:$K$43</definedName>
    <definedName name="_ESF22153" localSheetId="13">'公共预算收支平衡表-市本级'!$A$6:$A$64</definedName>
    <definedName name="_ESF22154" localSheetId="13">'公共预算收支平衡表-市本级'!$B$6:$B$64</definedName>
    <definedName name="_ESF22155" localSheetId="13">'公共预算收支平衡表-市本级'!#REF!</definedName>
    <definedName name="_ESF22156" localSheetId="13">'公共预算收支平衡表-市本级'!$C$6:$C$64</definedName>
    <definedName name="_ESF22157" localSheetId="13">'公共预算收支平衡表-市本级'!$D$6:$D$64</definedName>
    <definedName name="_ESF22158" localSheetId="13">'公共预算收支平衡表-市本级'!#REF!</definedName>
    <definedName name="_ESF22159" localSheetId="13">'公共预算收支平衡表-市本级'!$E$6:$E$64</definedName>
    <definedName name="_EST1165" localSheetId="13">'公共预算收支平衡表-市本级'!$A$6:$E$64</definedName>
    <definedName name="_xlnm.Print_Titles" localSheetId="13">'公共预算收支平衡表-市本级'!$1:$5</definedName>
    <definedName name="_ESF22153" localSheetId="14">税收返还和转移支付表—全辖!$A$6:$A$45</definedName>
    <definedName name="_ESF22154" localSheetId="14">税收返还和转移支付表—全辖!$B$6:$B$45</definedName>
    <definedName name="_ESF22155" localSheetId="14">税收返还和转移支付表—全辖!$C$6:$C$45</definedName>
    <definedName name="_ESF22156" localSheetId="14">税收返还和转移支付表—全辖!$D$6:$D$45</definedName>
    <definedName name="_ESF22157" localSheetId="14">税收返还和转移支付表—全辖!$F$6:$F$45</definedName>
    <definedName name="_ESF22158" localSheetId="14">税收返还和转移支付表—全辖!$G$6:$G$45</definedName>
    <definedName name="_ESF22159" localSheetId="14">税收返还和转移支付表—全辖!$H$6:$H$45</definedName>
    <definedName name="_EST1165" localSheetId="14">税收返还和转移支付表—全辖!$A$6:$H$45</definedName>
    <definedName name="_xlnm.Print_Titles" localSheetId="14">税收返还和转移支付表—全辖!$1:$5</definedName>
    <definedName name="_ESF22160" localSheetId="16">一般公共预算支出资金来源—全辖!#REF!</definedName>
    <definedName name="_ESF22161" localSheetId="16">一般公共预算支出资金来源—全辖!$A$6:$A$209</definedName>
    <definedName name="_ESF22162" localSheetId="16">一般公共预算支出资金来源—全辖!$B$6:$B$209</definedName>
    <definedName name="_ESF22163" localSheetId="16">一般公共预算支出资金来源—全辖!$C$6:$C$209</definedName>
    <definedName name="_ESF22164" localSheetId="16">一般公共预算支出资金来源—全辖!$D$6:$D$209</definedName>
    <definedName name="_ESF22165" localSheetId="16">一般公共预算支出资金来源—全辖!$E$6:$E$209</definedName>
    <definedName name="_ESF22166" localSheetId="16">一般公共预算支出资金来源—全辖!$F$6:$F$209</definedName>
    <definedName name="_ESF22167" localSheetId="16">一般公共预算支出资金来源—全辖!#REF!</definedName>
    <definedName name="_ESF22168" localSheetId="16">一般公共预算支出资金来源—全辖!#REF!</definedName>
    <definedName name="_EST1166" localSheetId="16">一般公共预算支出资金来源—全辖!$A$6:$F$209</definedName>
    <definedName name="_xlnm.Print_Titles" localSheetId="16">一般公共预算支出资金来源—全辖!$A$1:$IP$5</definedName>
    <definedName name="_ESF22160" localSheetId="17">一般公共预算支出资金来源—市本级!#REF!</definedName>
    <definedName name="_ESF22161" localSheetId="17">一般公共预算支出资金来源—市本级!$A$6:$A$209</definedName>
    <definedName name="_ESF22162" localSheetId="17">一般公共预算支出资金来源—市本级!$B$6:$B$209</definedName>
    <definedName name="_ESF22163" localSheetId="17">一般公共预算支出资金来源—市本级!$C$6:$C$209</definedName>
    <definedName name="_ESF22164" localSheetId="17">一般公共预算支出资金来源—市本级!$D$6:$D$209</definedName>
    <definedName name="_ESF22165" localSheetId="17">一般公共预算支出资金来源—市本级!$E$6:$E$209</definedName>
    <definedName name="_ESF22166" localSheetId="17">一般公共预算支出资金来源—市本级!$F$6:$F$209</definedName>
    <definedName name="_ESF22167" localSheetId="17">一般公共预算支出资金来源—市本级!#REF!</definedName>
    <definedName name="_ESF22168" localSheetId="17">一般公共预算支出资金来源—市本级!#REF!</definedName>
    <definedName name="_EST1166" localSheetId="17">一般公共预算支出资金来源—市本级!$A$6:$F$209</definedName>
    <definedName name="_xlnm.Print_Titles" localSheetId="17">一般公共预算支出资金来源—市本级!$1:$5</definedName>
    <definedName name="_ESF22199" localSheetId="22">政府性基金调入专项收入!$A$5:$A$22</definedName>
    <definedName name="_ESF22200" localSheetId="22">政府性基金调入专项收入!$B$5:$B$22</definedName>
    <definedName name="_ESF22201" localSheetId="22">政府性基金调入专项收入!$C$5:$C$22</definedName>
    <definedName name="_EST1170" localSheetId="22">政府性基金调入专项收入!$A$5:$C$22</definedName>
    <definedName name="_ESF22202" localSheetId="23">政府性基金预算支出资金来源!$A$6:$A$45</definedName>
    <definedName name="_ESF22203" localSheetId="23">政府性基金预算支出资金来源!$B$6:$B$45</definedName>
    <definedName name="_ESF22204" localSheetId="23">政府性基金预算支出资金来源!$C$6:$C$45</definedName>
    <definedName name="_ESF22205" localSheetId="23">政府性基金预算支出资金来源!$D$6:$D$45</definedName>
    <definedName name="_ESF22206" localSheetId="23">政府性基金预算支出资金来源!$E$6:$E$45</definedName>
    <definedName name="_ESF22207" localSheetId="23">政府性基金预算支出资金来源!$F$6:$F$45</definedName>
    <definedName name="_ESF22208" localSheetId="23">政府性基金预算支出资金来源!$G$6:$G$45</definedName>
    <definedName name="_ESF22209" localSheetId="23">政府性基金预算支出资金来源!$H$6:$H$45</definedName>
    <definedName name="_ESF22210" localSheetId="23">政府性基金预算支出资金来源!$I$6:$I$45</definedName>
    <definedName name="_ESF22211" localSheetId="23">政府性基金预算支出资金来源!$J$6:$J$45</definedName>
    <definedName name="_EST1171" localSheetId="23">政府性基金预算支出资金来源!$A$6:$J$45</definedName>
    <definedName name="_xlnm.Print_Titles" localSheetId="23">政府性基金预算支出资金来源!$1:$5</definedName>
    <definedName name="_xlnm.Print_Titles" localSheetId="29">社会保险基金预算收入!$1:$5</definedName>
    <definedName name="_xlnm.Print_Titles" localSheetId="30">社会保险基金预算支出!$1:$5</definedName>
    <definedName name="_13_河北省" hidden="1">[2]内置数据!$E$2:$E$13</definedName>
    <definedName name="_1301_石家庄市" hidden="1">[2]内置数据!$AK$2:$AK$23</definedName>
    <definedName name="_1302_唐山市" hidden="1">[2]内置数据!$AL$2:$AL$15</definedName>
    <definedName name="_14_山西省" hidden="1">[2]内置数据!$F$2:$F$12</definedName>
    <definedName name="_1314_雄安新区" hidden="1">[3]内置数据!$AV$2:$AV$4</definedName>
    <definedName name="_1303_秦皇岛市" hidden="1">[2]内置数据!$AM$2:$AM$8</definedName>
    <definedName name="_1306_保定市" hidden="1">[2]内置数据!$AP$2:$AP$22</definedName>
    <definedName name="_1311_衡水市" hidden="1">[2]内置数据!$AU$2:$AU$12</definedName>
    <definedName name="_ESF22153" localSheetId="15">税收返还和转移支付表—市本级!$A$6:$A$45</definedName>
    <definedName name="_ESF22154" localSheetId="15">税收返还和转移支付表—市本级!$B$6:$B$45</definedName>
    <definedName name="_ESF22155" localSheetId="15">税收返还和转移支付表—市本级!$C$6:$C$45</definedName>
    <definedName name="_ESF22156" localSheetId="15">税收返还和转移支付表—市本级!$D$6:$D$45</definedName>
    <definedName name="_ESF22157" localSheetId="15">税收返还和转移支付表—市本级!$F$6:$F$45</definedName>
    <definedName name="_ESF22158" localSheetId="15">税收返还和转移支付表—市本级!$G$6:$G$45</definedName>
    <definedName name="_ESF22159" localSheetId="15">税收返还和转移支付表—市本级!$H$6:$H$45</definedName>
    <definedName name="_EST1165" localSheetId="15">税收返还和转移支付表—市本级!$A$6:$H$45</definedName>
    <definedName name="_xlnm.Print_Titles" localSheetId="15">税收返还和转移支付表—市本级!$1:$5</definedName>
  </definedNames>
  <calcPr calcId="144525"/>
</workbook>
</file>

<file path=xl/sharedStrings.xml><?xml version="1.0" encoding="utf-8"?>
<sst xmlns="http://schemas.openxmlformats.org/spreadsheetml/2006/main" count="2120">
  <si>
    <t/>
  </si>
  <si>
    <r>
      <rPr>
        <sz val="60"/>
        <color rgb="FF000000"/>
        <rFont val="Calibri"/>
        <charset val="0"/>
      </rPr>
      <t>2025</t>
    </r>
    <r>
      <rPr>
        <sz val="60"/>
        <color rgb="FF000000"/>
        <rFont val="宋体"/>
        <charset val="0"/>
      </rPr>
      <t>年地方财政预算表</t>
    </r>
  </si>
  <si>
    <r>
      <rPr>
        <b/>
        <sz val="36"/>
        <rFont val="宋体"/>
        <charset val="134"/>
      </rPr>
      <t>目</t>
    </r>
    <r>
      <rPr>
        <b/>
        <sz val="36"/>
        <rFont val="Calibri"/>
        <charset val="0"/>
      </rPr>
      <t xml:space="preserve">  </t>
    </r>
    <r>
      <rPr>
        <b/>
        <sz val="36"/>
        <rFont val="宋体"/>
        <charset val="134"/>
      </rPr>
      <t>录</t>
    </r>
  </si>
  <si>
    <t>第一部分：一般公共预算</t>
  </si>
  <si>
    <t>表一 清镇市2025年一般公共预算收入表（全辖）</t>
  </si>
  <si>
    <t>表二 清镇市2025年一般公共预算收入表（市本级）</t>
  </si>
  <si>
    <t>表三清镇市2025年一般公共预算支出表（全市）</t>
  </si>
  <si>
    <t>表四清镇市2025年一般公共预算支出表（市本级）</t>
  </si>
  <si>
    <t>表五清镇市2025年一般公共预算支出表（全辖功能分类到项）</t>
  </si>
  <si>
    <t>表六 清镇市2025年一般公共预算支出表（市本级功能分类到项）</t>
  </si>
  <si>
    <t>表七 2025年市本级一般公共预算基本支出表（按功能分类科目）</t>
  </si>
  <si>
    <t>表八2025年市本级一般公共预算基本支出表（按部门经济分类）</t>
  </si>
  <si>
    <t>表九2025年市本级一般公共预算基本支出预算表（按政府经济分类）</t>
  </si>
  <si>
    <t>表十2025年一般公共预算收支平衡表（全辖）</t>
  </si>
  <si>
    <t>表十一2025年一般公共预算收支平衡表（市本级）</t>
  </si>
  <si>
    <t>表十二清镇市2025年一般公共预算税收返还和转移支付表(全辖)</t>
  </si>
  <si>
    <t>表十三清镇市2025年一般公共预算税收返还和转移支付表(市本级)</t>
  </si>
  <si>
    <t>表十四2025年一般公共预算支出资金来源表（全辖）</t>
  </si>
  <si>
    <t>表十五2025年一般公共预算支出资金来源表（市本级）</t>
  </si>
  <si>
    <t>表十六清镇市2025年市对下一般公共预算转移支付补助分乡镇预算表</t>
  </si>
  <si>
    <t>第二部分：政府性基金预算</t>
  </si>
  <si>
    <t>表十七2025年政府性基金预算收支平衡表（包括转移性收入和转移性支出）</t>
  </si>
  <si>
    <t>表十八清镇市2025年政府性基金预算收支明细表（包括转移性收入和转移性支出）</t>
  </si>
  <si>
    <t>表十九清镇市2025年政府性基金调入专项收入预算表</t>
  </si>
  <si>
    <t>表二十2025年政府性基金预算支出资金来源表</t>
  </si>
  <si>
    <t>第二部分：国有资本经营预算部分</t>
  </si>
  <si>
    <t>表二十一2025年国有资本经营预算收支总表</t>
  </si>
  <si>
    <t>表二十二2025年国有资本经营预算收入表</t>
  </si>
  <si>
    <t>表二十三2025年国有资本经营预算支出表</t>
  </si>
  <si>
    <t>第四部分：社会保险基金预算部分</t>
  </si>
  <si>
    <t>表二十四清镇市2025年市本级社会保险基金预算收入预算表</t>
  </si>
  <si>
    <t>表二十五清镇市2025年市本级社会保险基金预算支出预算表</t>
  </si>
  <si>
    <t>第五部分：地方政府性债务部分</t>
  </si>
  <si>
    <t>表二十六清镇市2024年市本级地方政府一般债务限额和余额情况表</t>
  </si>
  <si>
    <t>表二十七清镇市2024年市本级地方政府专项债务限额和余额情况表</t>
  </si>
  <si>
    <t>一般公共预算部分</t>
  </si>
  <si>
    <t>表一</t>
  </si>
  <si>
    <r>
      <rPr>
        <b/>
        <sz val="14"/>
        <color rgb="FF000000"/>
        <rFont val="宋体"/>
        <charset val="134"/>
      </rPr>
      <t>清镇市</t>
    </r>
    <r>
      <rPr>
        <b/>
        <sz val="14"/>
        <color rgb="FF000000"/>
        <rFont val="Calibri"/>
        <charset val="134"/>
      </rPr>
      <t>2025</t>
    </r>
    <r>
      <rPr>
        <b/>
        <sz val="14"/>
        <color rgb="FF000000"/>
        <rFont val="宋体"/>
        <charset val="134"/>
      </rPr>
      <t>年一般公共预算收入表（全辖）</t>
    </r>
  </si>
  <si>
    <t>编制单位：</t>
  </si>
  <si>
    <t>清镇市</t>
  </si>
  <si>
    <t>单位：万元</t>
  </si>
  <si>
    <t>项目</t>
  </si>
  <si>
    <t>上年执行数</t>
  </si>
  <si>
    <t>预算数</t>
  </si>
  <si>
    <t>代码</t>
  </si>
  <si>
    <t>名称</t>
  </si>
  <si>
    <t>金额</t>
  </si>
  <si>
    <t>为上年执行数的%</t>
  </si>
  <si>
    <t>栏次</t>
  </si>
  <si>
    <t>1</t>
  </si>
  <si>
    <t>3</t>
  </si>
  <si>
    <t>4</t>
  </si>
  <si>
    <t>6=4/3</t>
  </si>
  <si>
    <t>101</t>
  </si>
  <si>
    <t>税收收入</t>
  </si>
  <si>
    <t>10101</t>
  </si>
  <si>
    <t>增值税</t>
  </si>
  <si>
    <t>10104</t>
  </si>
  <si>
    <t>企业所得税</t>
  </si>
  <si>
    <t>10106</t>
  </si>
  <si>
    <t>个人所得税</t>
  </si>
  <si>
    <t>10107</t>
  </si>
  <si>
    <t>资源税</t>
  </si>
  <si>
    <t>10109</t>
  </si>
  <si>
    <t>城市维护建设税</t>
  </si>
  <si>
    <t>10110</t>
  </si>
  <si>
    <t>房产税</t>
  </si>
  <si>
    <t>10111</t>
  </si>
  <si>
    <t>印花税</t>
  </si>
  <si>
    <t>10112</t>
  </si>
  <si>
    <t>城镇土地使用税</t>
  </si>
  <si>
    <t>10113</t>
  </si>
  <si>
    <t>土地增值税</t>
  </si>
  <si>
    <t>10114</t>
  </si>
  <si>
    <t>车船税</t>
  </si>
  <si>
    <t>10118</t>
  </si>
  <si>
    <t>耕地占用税</t>
  </si>
  <si>
    <t>10119</t>
  </si>
  <si>
    <t>契税</t>
  </si>
  <si>
    <t>10120</t>
  </si>
  <si>
    <t>烟叶税</t>
  </si>
  <si>
    <t>10121</t>
  </si>
  <si>
    <t>环境保护税</t>
  </si>
  <si>
    <t>10199</t>
  </si>
  <si>
    <t>其他税收收入</t>
  </si>
  <si>
    <t>103</t>
  </si>
  <si>
    <t>非税收入</t>
  </si>
  <si>
    <t>10302</t>
  </si>
  <si>
    <t>专项收入</t>
  </si>
  <si>
    <t>10304</t>
  </si>
  <si>
    <t>行政事业性收费收入</t>
  </si>
  <si>
    <t>10305</t>
  </si>
  <si>
    <t>罚没收入</t>
  </si>
  <si>
    <t>10306</t>
  </si>
  <si>
    <t>国有资本经营收入</t>
  </si>
  <si>
    <t>10307</t>
  </si>
  <si>
    <t>国有资源（资产）有偿使用收入</t>
  </si>
  <si>
    <t>10308</t>
  </si>
  <si>
    <t>捐赠收入</t>
  </si>
  <si>
    <t>10309</t>
  </si>
  <si>
    <t>政府住房基金收入</t>
  </si>
  <si>
    <t>10399</t>
  </si>
  <si>
    <t>其他收入</t>
  </si>
  <si>
    <t>收入合计</t>
  </si>
  <si>
    <t>表二</t>
  </si>
  <si>
    <t>清镇市2025年一般公共预算收入表（市本级）</t>
  </si>
  <si>
    <r>
      <rPr>
        <b/>
        <sz val="12"/>
        <rFont val="宋体"/>
        <charset val="134"/>
      </rPr>
      <t>项</t>
    </r>
    <r>
      <rPr>
        <b/>
        <sz val="12"/>
        <rFont val="宋体"/>
        <charset val="134"/>
      </rPr>
      <t>目</t>
    </r>
  </si>
  <si>
    <t>2024年市本级预计执行数</t>
  </si>
  <si>
    <t>2025年市本级预算数</t>
  </si>
  <si>
    <t>备注</t>
  </si>
  <si>
    <t>表三</t>
  </si>
  <si>
    <t xml:space="preserve"> </t>
  </si>
  <si>
    <t>清镇市2025年一般公共预算支出表（全辖）</t>
  </si>
  <si>
    <t>2024年执行数</t>
  </si>
  <si>
    <t>2025年预算数</t>
  </si>
  <si>
    <t>预算数为2024年执行数%</t>
  </si>
  <si>
    <t>一、一般公共服务支出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</si>
  <si>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</si>
  <si>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</si>
  <si>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</si>
  <si>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</si>
  <si>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</si>
  <si>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</si>
  <si>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</si>
  <si>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</si>
  <si>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</si>
  <si>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</si>
  <si>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</si>
  <si>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</si>
  <si>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</si>
  <si>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</si>
  <si>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十七、灾害防治及应急管理支出</t>
  </si>
  <si>
    <t>十八、自然资源海洋气象等支出</t>
  </si>
  <si>
    <t>十九、住房保障支出</t>
  </si>
  <si>
    <t>二十、粮油物资储备支出</t>
  </si>
  <si>
    <t>二十二、预备费</t>
  </si>
  <si>
    <t>二十三、债务发行费用支出</t>
  </si>
  <si>
    <t>二十四、债务付息支出</t>
  </si>
  <si>
    <t>二十五、其他支出</t>
  </si>
  <si>
    <t>支出合计</t>
  </si>
  <si>
    <t>表四</t>
  </si>
  <si>
    <t>清镇市2025年一般公共预算支出表（市本级）</t>
  </si>
  <si>
    <t>表五</t>
  </si>
  <si>
    <t>清镇市2025年一般公共预算支出表（全辖功能分类到项）</t>
  </si>
  <si>
    <t>上年
执行数</t>
  </si>
  <si>
    <t>科目编码</t>
  </si>
  <si>
    <t>科目名称</t>
  </si>
  <si>
    <t>行政运行</t>
  </si>
  <si>
    <t>一般行政管理事务</t>
  </si>
  <si>
    <t>人大会议</t>
  </si>
  <si>
    <t>人大代表履职能力提升</t>
  </si>
  <si>
    <t>代表工作</t>
  </si>
  <si>
    <t>事业运行</t>
  </si>
  <si>
    <t>其他人大事务支出</t>
  </si>
  <si>
    <t>政协会议</t>
  </si>
  <si>
    <t>参政议政</t>
  </si>
  <si>
    <t>其他政府办公厅（室）及相关机构事务支出</t>
  </si>
  <si>
    <t>战略规划与实施</t>
  </si>
  <si>
    <t>社会事业发展规划</t>
  </si>
  <si>
    <t>物价管理</t>
  </si>
  <si>
    <t>其他发展与改革事务支出</t>
  </si>
  <si>
    <t>专项统计业务</t>
  </si>
  <si>
    <t>统计管理</t>
  </si>
  <si>
    <t>专项普查活动</t>
  </si>
  <si>
    <t>统计抽样调查</t>
  </si>
  <si>
    <t>财政国库业务</t>
  </si>
  <si>
    <t>其他财政事务支出</t>
  </si>
  <si>
    <t>其他税收事务支出</t>
  </si>
  <si>
    <t>其他纪检监察事务支出</t>
  </si>
  <si>
    <t>国内贸易管理</t>
  </si>
  <si>
    <t>招商引资</t>
  </si>
  <si>
    <t>其他商贸事务支出</t>
  </si>
  <si>
    <t>其他民族事务支出</t>
  </si>
  <si>
    <t>其他档案事务支出</t>
  </si>
  <si>
    <t>其他群众团体事务支出</t>
  </si>
  <si>
    <t>专项业务</t>
  </si>
  <si>
    <t>其他党委办公厅（室）及相关机构事务支出</t>
  </si>
  <si>
    <t>其他组织事务支出</t>
  </si>
  <si>
    <t>其他宣传事务支出</t>
  </si>
  <si>
    <t>宗教事务</t>
  </si>
  <si>
    <t>其他统战事务支出</t>
  </si>
  <si>
    <t>经营主体管理</t>
  </si>
  <si>
    <t>市场秩序执法</t>
  </si>
  <si>
    <t>质量安全监管</t>
  </si>
  <si>
    <t>食品安全监管</t>
  </si>
  <si>
    <t>其他市场监督管理事务</t>
  </si>
  <si>
    <t>信访业务</t>
  </si>
  <si>
    <t>其他信访事务支出</t>
  </si>
  <si>
    <t>其他一般公共服务支出</t>
  </si>
  <si>
    <t>兵役征集</t>
  </si>
  <si>
    <t>人民防空</t>
  </si>
  <si>
    <t>民兵</t>
  </si>
  <si>
    <t>其他国防动员支出</t>
  </si>
  <si>
    <t>武装警察部队</t>
  </si>
  <si>
    <t>其他公安支出</t>
  </si>
  <si>
    <t>其他检察支出</t>
  </si>
  <si>
    <t>“两庭”建设</t>
  </si>
  <si>
    <t>基层司法业务</t>
  </si>
  <si>
    <t>普法宣传</t>
  </si>
  <si>
    <t>公共法律服务</t>
  </si>
  <si>
    <t>社区矫正</t>
  </si>
  <si>
    <t>法治建设</t>
  </si>
  <si>
    <t>其他司法支出</t>
  </si>
  <si>
    <t>强制隔离戒毒人员生活</t>
  </si>
  <si>
    <t>其他公共安全支出</t>
  </si>
  <si>
    <t>其他教育管理事务支出</t>
  </si>
  <si>
    <t>学前教育</t>
  </si>
  <si>
    <t>小学教育</t>
  </si>
  <si>
    <t>初中教育</t>
  </si>
  <si>
    <t>高中教育</t>
  </si>
  <si>
    <t>其他普通教育支出</t>
  </si>
  <si>
    <t>中等职业教育</t>
  </si>
  <si>
    <t>其他职业教育支出</t>
  </si>
  <si>
    <t>广播电视学校</t>
  </si>
  <si>
    <t>其他广播电视教育支出</t>
  </si>
  <si>
    <t>特殊学校教育</t>
  </si>
  <si>
    <t>干部教育</t>
  </si>
  <si>
    <t>培训支出</t>
  </si>
  <si>
    <t>农村中小学校舍建设</t>
  </si>
  <si>
    <t>其他教育支出</t>
  </si>
  <si>
    <t>其他科学技术管理事务支出</t>
  </si>
  <si>
    <t>科技人才队伍建设</t>
  </si>
  <si>
    <t>科技成果转化与扩散</t>
  </si>
  <si>
    <t>其他技术研究与开发支出</t>
  </si>
  <si>
    <t>科技条件专项</t>
  </si>
  <si>
    <t>机构运行</t>
  </si>
  <si>
    <t>科普活动</t>
  </si>
  <si>
    <t>其他科学技术支出</t>
  </si>
  <si>
    <t>图书馆</t>
  </si>
  <si>
    <t>文化和旅游市场管理</t>
  </si>
  <si>
    <t>其他文化和旅游支出</t>
  </si>
  <si>
    <t>文物保护</t>
  </si>
  <si>
    <t>其他文物支出</t>
  </si>
  <si>
    <t>体育场馆</t>
  </si>
  <si>
    <t>其他体育支出</t>
  </si>
  <si>
    <t>广播电视事务</t>
  </si>
  <si>
    <t>其他广播电视支出</t>
  </si>
  <si>
    <t>文化产业发展专项支出</t>
  </si>
  <si>
    <t>其他文化旅游体育与传媒支出</t>
  </si>
  <si>
    <t>劳动保障监察</t>
  </si>
  <si>
    <t>就业管理事务</t>
  </si>
  <si>
    <t>社会保险经办机构</t>
  </si>
  <si>
    <t>公共就业服务和职业技能鉴定机构</t>
  </si>
  <si>
    <t>其他人力资源和社会保障管理事务支出</t>
  </si>
  <si>
    <t>行政区划和地名管理</t>
  </si>
  <si>
    <t>其他民政管理事务支出</t>
  </si>
  <si>
    <t>事业单位离退休</t>
  </si>
  <si>
    <t>机关事业单位基本养老保险缴费支出</t>
  </si>
  <si>
    <t>机关事业单位职业年金缴费支出</t>
  </si>
  <si>
    <t>对机关事业单位基本养老保险基金的补助</t>
  </si>
  <si>
    <t>对机关事业单位职业年金的补助</t>
  </si>
  <si>
    <t>企业关闭破产补助</t>
  </si>
  <si>
    <t>其他企业改革发展补助</t>
  </si>
  <si>
    <t>社会保险补贴</t>
  </si>
  <si>
    <t>公益性岗位补贴</t>
  </si>
  <si>
    <t>其他就业补助支出</t>
  </si>
  <si>
    <t>死亡抚恤</t>
  </si>
  <si>
    <t>伤残抚恤</t>
  </si>
  <si>
    <t>在乡复员、退伍军人生活补助</t>
  </si>
  <si>
    <t>义务兵优待</t>
  </si>
  <si>
    <t>农村籍退役士兵老年生活补助</t>
  </si>
  <si>
    <t>褒扬纪念</t>
  </si>
  <si>
    <t>其他优抚支出</t>
  </si>
  <si>
    <t>退役士兵安置</t>
  </si>
  <si>
    <t>军队移交政府的离退休人员安置</t>
  </si>
  <si>
    <t>军队转业干部安置</t>
  </si>
  <si>
    <t>其他退役安置支出</t>
  </si>
  <si>
    <t>儿童福利</t>
  </si>
  <si>
    <t>老年福利</t>
  </si>
  <si>
    <t>殡葬</t>
  </si>
  <si>
    <t>社会福利事业单位</t>
  </si>
  <si>
    <t>养老服务</t>
  </si>
  <si>
    <t>残疾人康复</t>
  </si>
  <si>
    <t>残疾人就业</t>
  </si>
  <si>
    <t>残疾人生活和护理补贴</t>
  </si>
  <si>
    <t>其他残疾人事业支出</t>
  </si>
  <si>
    <t>其他红十字事业支出</t>
  </si>
  <si>
    <t>城市最低生活保障金支出</t>
  </si>
  <si>
    <t>临时救助支出</t>
  </si>
  <si>
    <t>流浪乞讨人员救助支出</t>
  </si>
  <si>
    <t>农村特困人员救助供养支出</t>
  </si>
  <si>
    <t>其他城市生活救助</t>
  </si>
  <si>
    <t>其他农村生活救助</t>
  </si>
  <si>
    <t>财政对企业职工基本养老保险基金的补助</t>
  </si>
  <si>
    <t>财政对城乡居民基本养老保险基金的补助</t>
  </si>
  <si>
    <t>拥军优属</t>
  </si>
  <si>
    <t>其他退役军人事务管理支出</t>
  </si>
  <si>
    <t>其他社会保障和就业支出</t>
  </si>
  <si>
    <t>其他卫生健康管理事务支出</t>
  </si>
  <si>
    <t>综合医院</t>
  </si>
  <si>
    <t>中医（民族）医院</t>
  </si>
  <si>
    <t>其他公立医院支出</t>
  </si>
  <si>
    <t>乡镇卫生院</t>
  </si>
  <si>
    <t>其他基层医疗卫生机构支出</t>
  </si>
  <si>
    <t>疾病预防控制机构</t>
  </si>
  <si>
    <t>卫生监督机构</t>
  </si>
  <si>
    <t>妇幼保健机构</t>
  </si>
  <si>
    <t>基本公共卫生服务</t>
  </si>
  <si>
    <t>重大公共卫生服务</t>
  </si>
  <si>
    <t>突发公共卫生事件应急处置</t>
  </si>
  <si>
    <t>其他公共卫生支出</t>
  </si>
  <si>
    <t>计划生育服务</t>
  </si>
  <si>
    <t>其他计划生育事务支出</t>
  </si>
  <si>
    <t>行政单位医疗</t>
  </si>
  <si>
    <t>事业单位医疗</t>
  </si>
  <si>
    <t>公务员医疗补助</t>
  </si>
  <si>
    <t>财政对城乡居民基本医疗保险基金的补助</t>
  </si>
  <si>
    <t>财政对其他基本医疗保险基金的补助</t>
  </si>
  <si>
    <t>城乡医疗救助</t>
  </si>
  <si>
    <t>优抚对象医疗补助</t>
  </si>
  <si>
    <t>其他医疗保障管理事务支出</t>
  </si>
  <si>
    <t>中医（民族医）药专项</t>
  </si>
  <si>
    <t>其他卫生健康支出</t>
  </si>
  <si>
    <t>其他环境保护管理事务支出</t>
  </si>
  <si>
    <t>其他环境监测与监察支出</t>
  </si>
  <si>
    <t>大气</t>
  </si>
  <si>
    <t>水体</t>
  </si>
  <si>
    <t>固体废弃物与化学品</t>
  </si>
  <si>
    <t>生态保护</t>
  </si>
  <si>
    <t>农村环境保护</t>
  </si>
  <si>
    <t>生物及物种资源保护</t>
  </si>
  <si>
    <t>森林管护</t>
  </si>
  <si>
    <t>社会保险补助</t>
  </si>
  <si>
    <t>生态环境监测与信息</t>
  </si>
  <si>
    <t>其他节能环保支出</t>
  </si>
  <si>
    <t>城管执法</t>
  </si>
  <si>
    <t>工程建设管理</t>
  </si>
  <si>
    <t>住宅建设与房地产市场监管</t>
  </si>
  <si>
    <t>其他城乡社区管理事务支出</t>
  </si>
  <si>
    <t>小城镇基础设施建设</t>
  </si>
  <si>
    <t>其他城乡社区公共设施支出</t>
  </si>
  <si>
    <t>城乡社区环境卫生</t>
  </si>
  <si>
    <t>其他城乡社区支出</t>
  </si>
  <si>
    <t>科技转化与推广服务</t>
  </si>
  <si>
    <t>病虫害控制</t>
  </si>
  <si>
    <t>农产品质量安全</t>
  </si>
  <si>
    <t>统计监测与信息服务</t>
  </si>
  <si>
    <t>防灾救灾</t>
  </si>
  <si>
    <t>稳定农民收入补贴</t>
  </si>
  <si>
    <t>农业结构调整补贴</t>
  </si>
  <si>
    <t>农业生产发展</t>
  </si>
  <si>
    <t>农村合作经济</t>
  </si>
  <si>
    <t>农村社会事业</t>
  </si>
  <si>
    <t>农业生态资源保护</t>
  </si>
  <si>
    <t>乡村道路建设</t>
  </si>
  <si>
    <t>耕地建设与利用</t>
  </si>
  <si>
    <t>其他农业农村支出</t>
  </si>
  <si>
    <t>事业机构</t>
  </si>
  <si>
    <t>森林资源培育</t>
  </si>
  <si>
    <t>森林资源管理</t>
  </si>
  <si>
    <t>森林生态效益补偿</t>
  </si>
  <si>
    <t>动植物保护</t>
  </si>
  <si>
    <t>执法与监督</t>
  </si>
  <si>
    <t>产业化管理</t>
  </si>
  <si>
    <t>林业草原防灾减灾</t>
  </si>
  <si>
    <t>退耕还林还草</t>
  </si>
  <si>
    <t>其他林业和草原支出</t>
  </si>
  <si>
    <t>水利行业业务管理</t>
  </si>
  <si>
    <t>水利工程建设</t>
  </si>
  <si>
    <t>水利工程运行与维护</t>
  </si>
  <si>
    <t>水土保持</t>
  </si>
  <si>
    <t>水资源节约管理与保护</t>
  </si>
  <si>
    <t>防汛</t>
  </si>
  <si>
    <t>抗旱</t>
  </si>
  <si>
    <t>农村水利</t>
  </si>
  <si>
    <t>水利技术推广</t>
  </si>
  <si>
    <t>江河湖库水系综合整治</t>
  </si>
  <si>
    <t>大中型水库移民后期扶持专项支出</t>
  </si>
  <si>
    <t>水利安全监督</t>
  </si>
  <si>
    <t>其他水利支出</t>
  </si>
  <si>
    <t>农村基础设施建设</t>
  </si>
  <si>
    <t>生产发展</t>
  </si>
  <si>
    <t>其他巩固脱贫攻坚成果衔接乡村振兴支出</t>
  </si>
  <si>
    <t>对村级公益事业建设的补助</t>
  </si>
  <si>
    <t>对村民委员会和村党支部的补助</t>
  </si>
  <si>
    <t>其他农村综合改革支出</t>
  </si>
  <si>
    <t>农业保险保费补贴</t>
  </si>
  <si>
    <t>创业担保贷款贴息及奖补</t>
  </si>
  <si>
    <t>其他农林水支出</t>
  </si>
  <si>
    <t>公路养护</t>
  </si>
  <si>
    <t>公路和运输安全</t>
  </si>
  <si>
    <t>公路运输管理</t>
  </si>
  <si>
    <t>海事管理</t>
  </si>
  <si>
    <t>其他公路水路运输支出</t>
  </si>
  <si>
    <t>公共交通运营补助</t>
  </si>
  <si>
    <t>其他交通运输支出</t>
  </si>
  <si>
    <t>煤炭勘探开采和洗选</t>
  </si>
  <si>
    <t>产业发展</t>
  </si>
  <si>
    <t>其他工业和信息产业支出</t>
  </si>
  <si>
    <t>中小企业发展专项</t>
  </si>
  <si>
    <t>市场监测及信息管理</t>
  </si>
  <si>
    <t>其他商业流通事务支出</t>
  </si>
  <si>
    <t>其他商业服务业等支出</t>
  </si>
  <si>
    <t>自然资源规划及管理</t>
  </si>
  <si>
    <t>自然资源利用与保护</t>
  </si>
  <si>
    <t>地质勘查与矿产资源管理</t>
  </si>
  <si>
    <t>其他自然资源事务支出</t>
  </si>
  <si>
    <t>气象事业机构</t>
  </si>
  <si>
    <t>气象服务</t>
  </si>
  <si>
    <t>棚户区改造</t>
  </si>
  <si>
    <t>农村危房改造</t>
  </si>
  <si>
    <t>老旧小区改造</t>
  </si>
  <si>
    <t>配租型住房保障</t>
  </si>
  <si>
    <t>其他保障性安居工程支出</t>
  </si>
  <si>
    <t>住房公积金</t>
  </si>
  <si>
    <t>其他城乡社区住宅支出</t>
  </si>
  <si>
    <t>粮食风险基金</t>
  </si>
  <si>
    <t>其他粮油物资事务支出</t>
  </si>
  <si>
    <t>储备粮（油）库建设</t>
  </si>
  <si>
    <t>化肥储备</t>
  </si>
  <si>
    <t>安全监管</t>
  </si>
  <si>
    <t>应急救援</t>
  </si>
  <si>
    <t>其他应急管理支出</t>
  </si>
  <si>
    <t>消防应急救援</t>
  </si>
  <si>
    <t>其他消防救援事务支出</t>
  </si>
  <si>
    <t>矿山安全监察事务</t>
  </si>
  <si>
    <t>其他矿山安全支出</t>
  </si>
  <si>
    <t>地质灾害防治</t>
  </si>
  <si>
    <t>其他自然灾害防治支出</t>
  </si>
  <si>
    <t>自然灾害救灾补助</t>
  </si>
  <si>
    <t>其他自然灾害救灾及恢复重建支出</t>
  </si>
  <si>
    <t>预备费</t>
  </si>
  <si>
    <t>年初预留</t>
  </si>
  <si>
    <t>其他支出</t>
  </si>
  <si>
    <t>地方政府一般债券付息支出</t>
  </si>
  <si>
    <t>地方政府向国际组织借款付息支出</t>
  </si>
  <si>
    <t>地方政府一般债务发行费用支出</t>
  </si>
  <si>
    <t>合计</t>
  </si>
  <si>
    <t>表六</t>
  </si>
  <si>
    <t>清镇市2025年一般公共预算支出表（市本级功能分类到项）</t>
  </si>
  <si>
    <r>
      <rPr>
        <b/>
        <sz val="11"/>
        <rFont val="宋体"/>
        <charset val="134"/>
      </rPr>
      <t>为上年执行数的</t>
    </r>
    <r>
      <rPr>
        <b/>
        <sz val="11"/>
        <rFont val="Calibri"/>
        <charset val="0"/>
      </rPr>
      <t>%</t>
    </r>
  </si>
  <si>
    <t>表七</t>
  </si>
  <si>
    <t>2025年市本级一般公共预算基本支出表（按功能分类科目）</t>
  </si>
  <si>
    <t>功能科目代码</t>
  </si>
  <si>
    <t>功能科目名称</t>
  </si>
  <si>
    <t>基本预算金额</t>
  </si>
  <si>
    <t>人员支出</t>
  </si>
  <si>
    <t>公用支出</t>
  </si>
  <si>
    <t>表八</t>
  </si>
  <si>
    <t>2025年市本级一般公共预算基本支出表（按部门经济分类）</t>
  </si>
  <si>
    <t>部门经济科目代码</t>
  </si>
  <si>
    <t>部门经济科目名称</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</si>
  <si>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</si>
  <si>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</si>
  <si>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</si>
  <si>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</si>
  <si>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</si>
  <si>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</si>
  <si>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</si>
  <si>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</si>
  <si>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</si>
  <si>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</si>
  <si>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其他工资福利支出</t>
  </si>
  <si>
    <t>办公费</t>
  </si>
  <si>
    <t>印刷费</t>
  </si>
  <si>
    <t>手续费</t>
  </si>
  <si>
    <t>水费</t>
  </si>
  <si>
    <t>电费</t>
  </si>
  <si>
    <t>邮电费</t>
  </si>
  <si>
    <t>取暖费</t>
  </si>
  <si>
    <t>物业管理费</t>
  </si>
  <si>
    <t>差旅费</t>
  </si>
  <si>
    <t>维修(护)费</t>
  </si>
  <si>
    <t>租赁费</t>
  </si>
  <si>
    <t>会议费</t>
  </si>
  <si>
    <t>培训费</t>
  </si>
  <si>
    <t>公务接待费</t>
  </si>
  <si>
    <t>劳务费</t>
  </si>
  <si>
    <t>委托业务费</t>
  </si>
  <si>
    <t>工会经费</t>
  </si>
  <si>
    <t>福利费</t>
  </si>
  <si>
    <t>公务用车运行维护费</t>
  </si>
  <si>
    <t>其他交通费用</t>
  </si>
  <si>
    <t>税金及附加费用</t>
  </si>
  <si>
    <t>其他商品和服务支出</t>
  </si>
  <si>
    <t>离休费</t>
  </si>
  <si>
    <t>退休费</t>
  </si>
  <si>
    <t>抚恤金</t>
  </si>
  <si>
    <t>生活补助</t>
  </si>
  <si>
    <t>奖励金</t>
  </si>
  <si>
    <t>其他对个人和家庭的补助</t>
  </si>
  <si>
    <t>办公设备购置</t>
  </si>
  <si>
    <t>表九</t>
  </si>
  <si>
    <t>2025年市本级一般公共预算基本支出预算表（按政府经济分类）</t>
  </si>
  <si>
    <t>工资奖金津补贴</t>
  </si>
  <si>
    <t>社会保障缴费</t>
  </si>
  <si>
    <t>办公经费</t>
  </si>
  <si>
    <t>维修（护）费</t>
  </si>
  <si>
    <t>设备购置</t>
  </si>
  <si>
    <t>工资福利支出</t>
  </si>
  <si>
    <t>商品和服务支出</t>
  </si>
  <si>
    <t>资本性支出</t>
  </si>
  <si>
    <t>社会福利和救助</t>
  </si>
  <si>
    <t>离退休费</t>
  </si>
  <si>
    <t>表十</t>
  </si>
  <si>
    <r>
      <rPr>
        <b/>
        <sz val="24"/>
        <rFont val="Calibri"/>
        <charset val="134"/>
      </rPr>
      <t>2025</t>
    </r>
    <r>
      <rPr>
        <b/>
        <sz val="24"/>
        <rFont val="宋体"/>
        <charset val="134"/>
      </rPr>
      <t>年一般公共预算收支平衡表（全辖）</t>
    </r>
  </si>
  <si>
    <t>收入</t>
  </si>
  <si>
    <t>支出</t>
  </si>
  <si>
    <r>
      <rPr>
        <sz val="11"/>
        <rFont val="宋体"/>
        <charset val="134"/>
      </rPr>
      <t>上年</t>
    </r>
    <r>
      <rPr>
        <sz val="11"/>
        <rFont val="Calibri"/>
        <charset val="134"/>
      </rPr>
      <t xml:space="preserve">
</t>
    </r>
    <r>
      <rPr>
        <sz val="11"/>
        <rFont val="宋体"/>
        <charset val="134"/>
      </rPr>
      <t>执行数</t>
    </r>
  </si>
  <si>
    <r>
      <rPr>
        <sz val="11"/>
        <rFont val="宋体"/>
        <charset val="134"/>
      </rPr>
      <t>为上年执行数的</t>
    </r>
    <r>
      <rPr>
        <sz val="11"/>
        <rFont val="Calibri"/>
        <charset val="134"/>
      </rPr>
      <t>%</t>
    </r>
  </si>
  <si>
    <t>地方本级收入合计</t>
  </si>
  <si>
    <t>地方本级支出合计</t>
  </si>
  <si>
    <t>110</t>
  </si>
  <si>
    <t>转移性收入</t>
  </si>
  <si>
    <t>230</t>
  </si>
  <si>
    <t>转移性支出</t>
  </si>
  <si>
    <t>上级补助收入</t>
  </si>
  <si>
    <t>补助下级支出</t>
  </si>
  <si>
    <t>11001</t>
  </si>
  <si>
    <t>返还性收入</t>
  </si>
  <si>
    <t>23001</t>
  </si>
  <si>
    <t>返还性支出</t>
  </si>
  <si>
    <t>1100102</t>
  </si>
  <si>
    <t>所得税基数返还收入</t>
  </si>
  <si>
    <t>23002</t>
  </si>
  <si>
    <t>一般性转移支付</t>
  </si>
  <si>
    <t>1100103</t>
  </si>
  <si>
    <t>成品油税费改革税收返还收入</t>
  </si>
  <si>
    <t>23003</t>
  </si>
  <si>
    <t>专项转移支付</t>
  </si>
  <si>
    <t>1100104</t>
  </si>
  <si>
    <t>增值税税收返还收入</t>
  </si>
  <si>
    <t>1100105</t>
  </si>
  <si>
    <t>消费税税收返还收入</t>
  </si>
  <si>
    <t>1100106</t>
  </si>
  <si>
    <t>增值税“五五分享”税收返还收入</t>
  </si>
  <si>
    <t>1100199</t>
  </si>
  <si>
    <t>其他返还性收入</t>
  </si>
  <si>
    <t>11002</t>
  </si>
  <si>
    <t>一般性转移支付收入</t>
  </si>
  <si>
    <t>1100201</t>
  </si>
  <si>
    <t>体制补助收入</t>
  </si>
  <si>
    <t>1100202</t>
  </si>
  <si>
    <t>均衡性转移支付收入</t>
  </si>
  <si>
    <t>1100207</t>
  </si>
  <si>
    <t>县级基本财力保障机制奖补资金收入</t>
  </si>
  <si>
    <t>1100208</t>
  </si>
  <si>
    <t>结算补助收入</t>
  </si>
  <si>
    <t>1100212</t>
  </si>
  <si>
    <t>资源枯竭型城市转移支付补助收入</t>
  </si>
  <si>
    <t>1100214</t>
  </si>
  <si>
    <t>企业事业单位划转补助收入</t>
  </si>
  <si>
    <t>1100225</t>
  </si>
  <si>
    <t>产粮（油）大县奖励资金收入</t>
  </si>
  <si>
    <t>1100226</t>
  </si>
  <si>
    <t>重点生态功能区转移支付收入</t>
  </si>
  <si>
    <t>1100227</t>
  </si>
  <si>
    <t>固定数额补助收入</t>
  </si>
  <si>
    <t>1100228</t>
  </si>
  <si>
    <t>革命老区转移支付收入</t>
  </si>
  <si>
    <t>1100229</t>
  </si>
  <si>
    <t>民族地区转移支付收入</t>
  </si>
  <si>
    <t>1100230</t>
  </si>
  <si>
    <t>边境地区转移支付收入</t>
  </si>
  <si>
    <t>1100231</t>
  </si>
  <si>
    <t>巩固脱贫攻坚成果衔接乡村振兴转移支付收入</t>
  </si>
  <si>
    <t>1100241</t>
  </si>
  <si>
    <t>一般公共服务共同财政事权转移支付收入</t>
  </si>
  <si>
    <t>1100242</t>
  </si>
  <si>
    <t>外交共同财政事权转移支付收入</t>
  </si>
  <si>
    <t>1100243</t>
  </si>
  <si>
    <t>国防共同财政事权转移支付收入</t>
  </si>
  <si>
    <t>1100244</t>
  </si>
  <si>
    <t>公共安全共同财政事权转移支付收入</t>
  </si>
  <si>
    <t>1100245</t>
  </si>
  <si>
    <t>教育共同财政事权转移支付收入</t>
  </si>
  <si>
    <t>1100246</t>
  </si>
  <si>
    <t>科学技术共同财政事权转移支付收入</t>
  </si>
  <si>
    <t>1100247</t>
  </si>
  <si>
    <t>文化旅游体育与传媒共同财政事权转移支付收入</t>
  </si>
  <si>
    <t>1100248</t>
  </si>
  <si>
    <t>社会保障和就业共同财政事权转移支付收入</t>
  </si>
  <si>
    <t>1100249</t>
  </si>
  <si>
    <t>医疗卫生共同财政事权转移支付收入</t>
  </si>
  <si>
    <t>1100250</t>
  </si>
  <si>
    <t>节能环保共同财政事权转移支付收入</t>
  </si>
  <si>
    <t>1100251</t>
  </si>
  <si>
    <t>城乡社区共同财政事权转移支付收入</t>
  </si>
  <si>
    <t>1100252</t>
  </si>
  <si>
    <t>农林水共同财政事权转移支付收入</t>
  </si>
  <si>
    <t>1100253</t>
  </si>
  <si>
    <t>交通运输共同财政事权转移支付收入</t>
  </si>
  <si>
    <t>1100254</t>
  </si>
  <si>
    <t>资源勘探工业信息等共同财政事权转移支付收入</t>
  </si>
  <si>
    <t>1100255</t>
  </si>
  <si>
    <t>商业服务业等共同财政事权转移支付收入</t>
  </si>
  <si>
    <t>1100256</t>
  </si>
  <si>
    <t>金融共同财政事权转移支付收入</t>
  </si>
  <si>
    <t>1100257</t>
  </si>
  <si>
    <t>自然资源海洋气象等共同财政事权转移支付收入</t>
  </si>
  <si>
    <t>1100258</t>
  </si>
  <si>
    <t>住房保障共同财政事权转移支付收入</t>
  </si>
  <si>
    <t>1100259</t>
  </si>
  <si>
    <t>粮油物资储备共同财政事权转移支付收入</t>
  </si>
  <si>
    <t>1100260</t>
  </si>
  <si>
    <t>灾害防治及应急管理共同财政事权转移支付收入</t>
  </si>
  <si>
    <t>1100269</t>
  </si>
  <si>
    <t>其他共同财政事权转移支付收入</t>
  </si>
  <si>
    <t>1100299</t>
  </si>
  <si>
    <t>其他一般性转移支付收入</t>
  </si>
  <si>
    <t>11003</t>
  </si>
  <si>
    <t>专项转移支付收入</t>
  </si>
  <si>
    <t>1100301</t>
  </si>
  <si>
    <t>一般公共服务</t>
  </si>
  <si>
    <t>1100302</t>
  </si>
  <si>
    <t>外交</t>
  </si>
  <si>
    <t>1100303</t>
  </si>
  <si>
    <t>国防</t>
  </si>
  <si>
    <t>1100304</t>
  </si>
  <si>
    <t>公共安全</t>
  </si>
  <si>
    <t>1100305</t>
  </si>
  <si>
    <t>教育</t>
  </si>
  <si>
    <t>1100306</t>
  </si>
  <si>
    <t>科学技术</t>
  </si>
  <si>
    <t>1100307</t>
  </si>
  <si>
    <t>文化旅游体育与传媒</t>
  </si>
  <si>
    <t>1100308</t>
  </si>
  <si>
    <t>社会保障和就业</t>
  </si>
  <si>
    <t>1100310</t>
  </si>
  <si>
    <t>卫生健康</t>
  </si>
  <si>
    <t>1100311</t>
  </si>
  <si>
    <t>节能环保</t>
  </si>
  <si>
    <t>1100312</t>
  </si>
  <si>
    <t>城乡社区</t>
  </si>
  <si>
    <t>1100313</t>
  </si>
  <si>
    <t>农林水</t>
  </si>
  <si>
    <t>1100314</t>
  </si>
  <si>
    <t>交通运输</t>
  </si>
  <si>
    <t>1100315</t>
  </si>
  <si>
    <t>资源勘探工业信息等</t>
  </si>
  <si>
    <t>1100316</t>
  </si>
  <si>
    <t>商业服务业等</t>
  </si>
  <si>
    <t>1100317</t>
  </si>
  <si>
    <t>金融</t>
  </si>
  <si>
    <t>1100320</t>
  </si>
  <si>
    <t>自然资源海洋气象等</t>
  </si>
  <si>
    <t>1100321</t>
  </si>
  <si>
    <t>住房保障</t>
  </si>
  <si>
    <t>1100322</t>
  </si>
  <si>
    <t>粮油物资储备</t>
  </si>
  <si>
    <t>1100324</t>
  </si>
  <si>
    <t>灾害防治及应急管理</t>
  </si>
  <si>
    <t>1100399</t>
  </si>
  <si>
    <t>11006</t>
  </si>
  <si>
    <t>上解收入</t>
  </si>
  <si>
    <t>23006</t>
  </si>
  <si>
    <t>上解支出</t>
  </si>
  <si>
    <t>1100601</t>
  </si>
  <si>
    <t>体制上解收入</t>
  </si>
  <si>
    <t>2300601</t>
  </si>
  <si>
    <t>体制上解支出</t>
  </si>
  <si>
    <t>1100602</t>
  </si>
  <si>
    <t>专项上解收入</t>
  </si>
  <si>
    <t>2300602</t>
  </si>
  <si>
    <t>专项上解支出</t>
  </si>
  <si>
    <t>11008</t>
  </si>
  <si>
    <t>上年结余收入</t>
  </si>
  <si>
    <t>23008</t>
  </si>
  <si>
    <t>调出资金</t>
  </si>
  <si>
    <t>1100801</t>
  </si>
  <si>
    <t>一般公共预算上年结余收入</t>
  </si>
  <si>
    <t>2300899</t>
  </si>
  <si>
    <t>其他调出资金</t>
  </si>
  <si>
    <t>23009</t>
  </si>
  <si>
    <t>年终结余</t>
  </si>
  <si>
    <t>2300901</t>
  </si>
  <si>
    <t>一般公共预算年终结余</t>
  </si>
  <si>
    <t>11009</t>
  </si>
  <si>
    <t>调入资金</t>
  </si>
  <si>
    <t>23011</t>
  </si>
  <si>
    <t>债务转贷支出</t>
  </si>
  <si>
    <t>1100901</t>
  </si>
  <si>
    <t>调入一般公共预算资金</t>
  </si>
  <si>
    <t>2301101</t>
  </si>
  <si>
    <t>地方政府一般债券转贷支出</t>
  </si>
  <si>
    <t>110090102</t>
  </si>
  <si>
    <t>从政府性基金预算调入一般公共预算</t>
  </si>
  <si>
    <t>2301102</t>
  </si>
  <si>
    <t>地方政府向外国政府借款转贷支出</t>
  </si>
  <si>
    <t>110090103</t>
  </si>
  <si>
    <t>从国有资本经营预算调入一般公共预算</t>
  </si>
  <si>
    <t>2301103</t>
  </si>
  <si>
    <t>地方政府向国际组织借款转贷支出</t>
  </si>
  <si>
    <t>110090199</t>
  </si>
  <si>
    <t>从其他资金调入一般公共预算</t>
  </si>
  <si>
    <t>2301104</t>
  </si>
  <si>
    <t>地方政府其他一般债务转贷支出</t>
  </si>
  <si>
    <t>11011</t>
  </si>
  <si>
    <t>债务转贷收入</t>
  </si>
  <si>
    <t>23015</t>
  </si>
  <si>
    <t>安排预算稳定调节基金</t>
  </si>
  <si>
    <t>1101101</t>
  </si>
  <si>
    <t>地方政府一般债务转贷收入</t>
  </si>
  <si>
    <t>23016</t>
  </si>
  <si>
    <t>补充预算周转金</t>
  </si>
  <si>
    <t>110110101</t>
  </si>
  <si>
    <t>地方政府一般债券转贷收入</t>
  </si>
  <si>
    <t>23021</t>
  </si>
  <si>
    <t>区域间转移性支出</t>
  </si>
  <si>
    <t>110110102</t>
  </si>
  <si>
    <t>地方政府向外国政府借款转贷收入</t>
  </si>
  <si>
    <t>2302101</t>
  </si>
  <si>
    <t>援助其他地区支出</t>
  </si>
  <si>
    <t>110110103</t>
  </si>
  <si>
    <t>地方政府向国际组织借款转贷收入</t>
  </si>
  <si>
    <t>2302102</t>
  </si>
  <si>
    <t>生态保护补偿转移性支出</t>
  </si>
  <si>
    <t>110110104</t>
  </si>
  <si>
    <t>地方政府其他一般债务转贷收入</t>
  </si>
  <si>
    <t>2302103</t>
  </si>
  <si>
    <t>土地指标调剂转移性支出</t>
  </si>
  <si>
    <t>11015</t>
  </si>
  <si>
    <t>动用预算稳定调节基金</t>
  </si>
  <si>
    <t>2302199</t>
  </si>
  <si>
    <t>其他转移性支出</t>
  </si>
  <si>
    <t>11021</t>
  </si>
  <si>
    <t>区域间转移性收入</t>
  </si>
  <si>
    <t>1102101</t>
  </si>
  <si>
    <t>接受其他地区援助收入</t>
  </si>
  <si>
    <t>1102102</t>
  </si>
  <si>
    <t>生态保护补偿转移性收入</t>
  </si>
  <si>
    <t>1102103</t>
  </si>
  <si>
    <t>土地指标调剂转移性收入</t>
  </si>
  <si>
    <t>1102199</t>
  </si>
  <si>
    <t>其他转移性收入</t>
  </si>
  <si>
    <t>105</t>
  </si>
  <si>
    <t>债务收入</t>
  </si>
  <si>
    <t>10504</t>
  </si>
  <si>
    <t>地方政府债务收入</t>
  </si>
  <si>
    <t>231</t>
  </si>
  <si>
    <t>债务还本支出</t>
  </si>
  <si>
    <t>1050401</t>
  </si>
  <si>
    <t>一般债务收入</t>
  </si>
  <si>
    <t>23103</t>
  </si>
  <si>
    <t>地方政府一般债务还本支出</t>
  </si>
  <si>
    <t>105040101</t>
  </si>
  <si>
    <t>地方政府一般债券收入</t>
  </si>
  <si>
    <t>2310301</t>
  </si>
  <si>
    <t>地方政府一般债券还本支出</t>
  </si>
  <si>
    <t>105040102</t>
  </si>
  <si>
    <t>地方政府向外国政府借款收入</t>
  </si>
  <si>
    <t>2310302</t>
  </si>
  <si>
    <t>地方政府向外国政府借款还本支出</t>
  </si>
  <si>
    <t>105040103</t>
  </si>
  <si>
    <t>地方政府向国际组织借款收入</t>
  </si>
  <si>
    <t>2310303</t>
  </si>
  <si>
    <t>地方政府向国际组织借款还本支出</t>
  </si>
  <si>
    <t>105040104</t>
  </si>
  <si>
    <t>地方政府其他一般债务收入</t>
  </si>
  <si>
    <t>2310399</t>
  </si>
  <si>
    <t>地方政府其他一般债务还本支出</t>
  </si>
  <si>
    <t>收入总计</t>
  </si>
  <si>
    <t>支出总计</t>
  </si>
  <si>
    <t>表十一</t>
  </si>
  <si>
    <r>
      <rPr>
        <b/>
        <sz val="14"/>
        <color rgb="FF000000"/>
        <rFont val="Calibri"/>
        <charset val="0"/>
      </rPr>
      <t>2025</t>
    </r>
    <r>
      <rPr>
        <b/>
        <sz val="14"/>
        <color rgb="FF000000"/>
        <rFont val="宋体"/>
        <charset val="0"/>
      </rPr>
      <t>年一般公共预算收支平衡表（市本级）</t>
    </r>
  </si>
  <si>
    <t>2</t>
  </si>
  <si>
    <t>5=3/2</t>
  </si>
  <si>
    <t>6</t>
  </si>
  <si>
    <t>8</t>
  </si>
  <si>
    <t>9</t>
  </si>
  <si>
    <t>11=9/8</t>
  </si>
  <si>
    <t>本级收入合计</t>
  </si>
  <si>
    <t>本级支出合计</t>
  </si>
  <si>
    <t>上解上级支出</t>
  </si>
  <si>
    <t>增值税五五分享税收返还收入</t>
  </si>
  <si>
    <t>产粮油大县奖励资金收入</t>
  </si>
  <si>
    <t>下级上解收入</t>
  </si>
  <si>
    <t>待偿债置换一般债券上年结余</t>
  </si>
  <si>
    <t>从政府性基金预算调入</t>
  </si>
  <si>
    <t>其中：从抗疫特别国债调入</t>
  </si>
  <si>
    <t>从国有资本经营预算调入</t>
  </si>
  <si>
    <t>从其他资金调入</t>
  </si>
  <si>
    <t>地方政府一般债务收入</t>
  </si>
  <si>
    <t>地方政府一般债务转贷支出</t>
  </si>
  <si>
    <r>
      <rPr>
        <sz val="11"/>
        <rFont val="Calibri"/>
        <charset val="0"/>
      </rPr>
      <t xml:space="preserve">     </t>
    </r>
    <r>
      <rPr>
        <sz val="11"/>
        <rFont val="宋体"/>
        <charset val="134"/>
      </rPr>
      <t>接受其他地区援助收入</t>
    </r>
  </si>
  <si>
    <r>
      <rPr>
        <sz val="11"/>
        <rFont val="Calibri"/>
        <charset val="0"/>
      </rPr>
      <t xml:space="preserve">     </t>
    </r>
    <r>
      <rPr>
        <sz val="11"/>
        <rFont val="宋体"/>
        <charset val="134"/>
      </rPr>
      <t>接受其他地区援助支出</t>
    </r>
  </si>
  <si>
    <r>
      <rPr>
        <sz val="11"/>
        <rFont val="Calibri"/>
        <charset val="0"/>
      </rPr>
      <t xml:space="preserve">     </t>
    </r>
    <r>
      <rPr>
        <sz val="11"/>
        <rFont val="宋体"/>
        <charset val="134"/>
      </rPr>
      <t>生态保护补偿转移性收入</t>
    </r>
  </si>
  <si>
    <r>
      <rPr>
        <sz val="11"/>
        <rFont val="Calibri"/>
        <charset val="0"/>
      </rPr>
      <t xml:space="preserve">     </t>
    </r>
    <r>
      <rPr>
        <sz val="11"/>
        <rFont val="宋体"/>
        <charset val="134"/>
      </rPr>
      <t>生态保护补偿转移性支出</t>
    </r>
  </si>
  <si>
    <r>
      <rPr>
        <sz val="11"/>
        <rFont val="Calibri"/>
        <charset val="0"/>
      </rPr>
      <t xml:space="preserve">    </t>
    </r>
    <r>
      <rPr>
        <sz val="11"/>
        <rFont val="宋体"/>
        <charset val="134"/>
      </rPr>
      <t>土地指标调剂转移性收入</t>
    </r>
  </si>
  <si>
    <r>
      <rPr>
        <sz val="11"/>
        <rFont val="Calibri"/>
        <charset val="0"/>
      </rPr>
      <t xml:space="preserve">    </t>
    </r>
    <r>
      <rPr>
        <sz val="11"/>
        <rFont val="宋体"/>
        <charset val="134"/>
      </rPr>
      <t>土地指标调剂转移性支出</t>
    </r>
  </si>
  <si>
    <r>
      <rPr>
        <sz val="11"/>
        <rFont val="Calibri"/>
        <charset val="0"/>
      </rPr>
      <t xml:space="preserve">    </t>
    </r>
    <r>
      <rPr>
        <sz val="11"/>
        <rFont val="宋体"/>
        <charset val="134"/>
      </rPr>
      <t>其他转移性收入</t>
    </r>
  </si>
  <si>
    <r>
      <rPr>
        <sz val="11"/>
        <rFont val="Calibri"/>
        <charset val="0"/>
      </rPr>
      <t xml:space="preserve">    </t>
    </r>
    <r>
      <rPr>
        <sz val="11"/>
        <rFont val="宋体"/>
        <charset val="134"/>
      </rPr>
      <t>其他转移性支出</t>
    </r>
  </si>
  <si>
    <t>计划单列市上解省支出</t>
  </si>
  <si>
    <t>省补助计划单列市收入</t>
  </si>
  <si>
    <t>省补助计划单列市支出</t>
  </si>
  <si>
    <t>计划单列市上解省收入</t>
  </si>
  <si>
    <t>表十二</t>
  </si>
  <si>
    <t>清镇市2025年一般公共预算税收返还和转移支付表(全辖)</t>
  </si>
  <si>
    <t>收             入</t>
  </si>
  <si>
    <t>支            出</t>
  </si>
  <si>
    <t>行号</t>
  </si>
  <si>
    <t>收入项目</t>
  </si>
  <si>
    <t>2024年完成数</t>
  </si>
  <si>
    <t>支出项目</t>
  </si>
  <si>
    <t>表十三</t>
  </si>
  <si>
    <t>清镇市2025年一般公共预算税收返还和转移支付表(市本级)</t>
  </si>
  <si>
    <t>表十四</t>
  </si>
  <si>
    <r>
      <rPr>
        <b/>
        <sz val="14"/>
        <color rgb="FF000000"/>
        <rFont val="Calibri"/>
        <charset val="0"/>
      </rPr>
      <t>2025</t>
    </r>
    <r>
      <rPr>
        <b/>
        <sz val="14"/>
        <color rgb="FF000000"/>
        <rFont val="宋体"/>
        <charset val="0"/>
      </rPr>
      <t>年一般公共预算支出资金来源表（全辖）</t>
    </r>
  </si>
  <si>
    <t>财力安排</t>
  </si>
  <si>
    <t>其中：</t>
  </si>
  <si>
    <t>专项转移支付收入安排</t>
  </si>
  <si>
    <t>动用上年结余安排</t>
  </si>
  <si>
    <t>政府债务资金</t>
  </si>
  <si>
    <t>其他资金</t>
  </si>
  <si>
    <t>本级财力安排</t>
  </si>
  <si>
    <t>一般性转移支付收入安排</t>
  </si>
  <si>
    <t>2=3++6+7+8+9+10</t>
  </si>
  <si>
    <t>3=4+5</t>
  </si>
  <si>
    <t>人大事务</t>
  </si>
  <si>
    <t>政协事务</t>
  </si>
  <si>
    <t>政府办公厅（室）及相关机构事务</t>
  </si>
  <si>
    <t>发展与改革事务</t>
  </si>
  <si>
    <t>统计信息事务</t>
  </si>
  <si>
    <t>财政事务</t>
  </si>
  <si>
    <t>税收事务</t>
  </si>
  <si>
    <t>审计事务</t>
  </si>
  <si>
    <t>海关事务</t>
  </si>
  <si>
    <t>纪检监察事务</t>
  </si>
  <si>
    <t>商贸事务</t>
  </si>
  <si>
    <t>知识产权事务</t>
  </si>
  <si>
    <t>民族事务</t>
  </si>
  <si>
    <t>港澳台事务</t>
  </si>
  <si>
    <t>档案事务</t>
  </si>
  <si>
    <t>民主党派及工商联事务</t>
  </si>
  <si>
    <t>群众团体事务</t>
  </si>
  <si>
    <t>党委办公厅（室）及相关机构事务</t>
  </si>
  <si>
    <t>组织事务</t>
  </si>
  <si>
    <t>宣传事务</t>
  </si>
  <si>
    <t>统战事务</t>
  </si>
  <si>
    <t>对外联络事务</t>
  </si>
  <si>
    <t>其他共产党事务支出</t>
  </si>
  <si>
    <t>网信事务</t>
  </si>
  <si>
    <t>市场监督管理事务</t>
  </si>
  <si>
    <t>社会工作事务</t>
  </si>
  <si>
    <t>信访事务</t>
  </si>
  <si>
    <t>数据事务</t>
  </si>
  <si>
    <t>外交管理事务</t>
  </si>
  <si>
    <t>驻外机构</t>
  </si>
  <si>
    <t>对外援助</t>
  </si>
  <si>
    <t>国际组织</t>
  </si>
  <si>
    <t>对外合作与交流</t>
  </si>
  <si>
    <t>对外宣传</t>
  </si>
  <si>
    <t>边界勘界联检</t>
  </si>
  <si>
    <t>国际发展合作</t>
  </si>
  <si>
    <t>其他外交支出</t>
  </si>
  <si>
    <t>军费</t>
  </si>
  <si>
    <t>国防科研事业</t>
  </si>
  <si>
    <t>专项工程</t>
  </si>
  <si>
    <t>国防动员</t>
  </si>
  <si>
    <t>其他国防支出</t>
  </si>
  <si>
    <t>公安</t>
  </si>
  <si>
    <t>国家安全</t>
  </si>
  <si>
    <t>检察</t>
  </si>
  <si>
    <t>法院</t>
  </si>
  <si>
    <t>司法</t>
  </si>
  <si>
    <t>监狱</t>
  </si>
  <si>
    <t>强制隔离戒毒</t>
  </si>
  <si>
    <t>国家保密</t>
  </si>
  <si>
    <t>缉私警察</t>
  </si>
  <si>
    <t>教育管理事务</t>
  </si>
  <si>
    <t>普通教育</t>
  </si>
  <si>
    <t>职业教育</t>
  </si>
  <si>
    <t>成人教育</t>
  </si>
  <si>
    <t>广播电视教育</t>
  </si>
  <si>
    <t>留学教育</t>
  </si>
  <si>
    <t>特殊教育</t>
  </si>
  <si>
    <t>进修及培训</t>
  </si>
  <si>
    <t>教育费附加安排的支出</t>
  </si>
  <si>
    <t>科学技术管理事务</t>
  </si>
  <si>
    <t>基础研究</t>
  </si>
  <si>
    <t>应用研究</t>
  </si>
  <si>
    <t>技术研究与开发</t>
  </si>
  <si>
    <t>科技条件与服务</t>
  </si>
  <si>
    <t>社会科学</t>
  </si>
  <si>
    <t>科学技术普及</t>
  </si>
  <si>
    <t>科技交流与合作</t>
  </si>
  <si>
    <t>科技重大项目</t>
  </si>
  <si>
    <t>文化和旅游</t>
  </si>
  <si>
    <t>文物</t>
  </si>
  <si>
    <t>体育</t>
  </si>
  <si>
    <t>新闻出版电影</t>
  </si>
  <si>
    <t>广播电视</t>
  </si>
  <si>
    <t>人力资源和社会保障管理事务</t>
  </si>
  <si>
    <t>民政管理事务</t>
  </si>
  <si>
    <t>行政事业单位养老支出</t>
  </si>
  <si>
    <t>企业改革补助</t>
  </si>
  <si>
    <t>就业补助</t>
  </si>
  <si>
    <t>抚恤</t>
  </si>
  <si>
    <t>退役安置</t>
  </si>
  <si>
    <t>社会福利</t>
  </si>
  <si>
    <t>残疾人事业</t>
  </si>
  <si>
    <t>红十字事业</t>
  </si>
  <si>
    <t>最低生活保障</t>
  </si>
  <si>
    <t>临时救助</t>
  </si>
  <si>
    <t>特困人员救助供养</t>
  </si>
  <si>
    <t>补充道路交通事故社会救助基金</t>
  </si>
  <si>
    <t>其他生活救助</t>
  </si>
  <si>
    <t>财政对基本养老保险基金的补助</t>
  </si>
  <si>
    <t>财政对其他社会保险基金的补助</t>
  </si>
  <si>
    <t>退役军人管理事务</t>
  </si>
  <si>
    <t>财政代缴社会保险费支出</t>
  </si>
  <si>
    <t>卫生健康管理事务</t>
  </si>
  <si>
    <t>公立医院</t>
  </si>
  <si>
    <t>基层医疗卫生机构</t>
  </si>
  <si>
    <t>公共卫生</t>
  </si>
  <si>
    <t>计划生育事务</t>
  </si>
  <si>
    <t>行政事业单位医疗</t>
  </si>
  <si>
    <t>财政对基本医疗保险基金的补助</t>
  </si>
  <si>
    <t>医疗救助</t>
  </si>
  <si>
    <t>优抚对象医疗</t>
  </si>
  <si>
    <t>医疗保障管理事务</t>
  </si>
  <si>
    <t>中医药事务</t>
  </si>
  <si>
    <t>疾病预防控制事务</t>
  </si>
  <si>
    <t>托育服务</t>
  </si>
  <si>
    <t>环境保护管理事务</t>
  </si>
  <si>
    <t>环境监测与监察</t>
  </si>
  <si>
    <t>污染防治</t>
  </si>
  <si>
    <t>自然生态保护</t>
  </si>
  <si>
    <t>森林保护修复</t>
  </si>
  <si>
    <t>风沙荒漠治理</t>
  </si>
  <si>
    <t>退牧还草</t>
  </si>
  <si>
    <t>已垦草原退耕还草</t>
  </si>
  <si>
    <t>能源节约利用</t>
  </si>
  <si>
    <t>污染减排</t>
  </si>
  <si>
    <t>可再生能源</t>
  </si>
  <si>
    <t>循环经济</t>
  </si>
  <si>
    <t>能源管理事务</t>
  </si>
  <si>
    <t>城乡社区管理事务</t>
  </si>
  <si>
    <t>城乡社区规划与管理</t>
  </si>
  <si>
    <t>城乡社区公共设施</t>
  </si>
  <si>
    <t>建设市场管理与监督</t>
  </si>
  <si>
    <t>农业农村</t>
  </si>
  <si>
    <t>林业和草原</t>
  </si>
  <si>
    <t>水利</t>
  </si>
  <si>
    <t>巩固脱贫攻坚成果衔接乡村振兴</t>
  </si>
  <si>
    <t>农村综合改革</t>
  </si>
  <si>
    <t>普惠金融发展支出</t>
  </si>
  <si>
    <t>目标价格补贴</t>
  </si>
  <si>
    <t>公路水路运输</t>
  </si>
  <si>
    <t>铁路运输</t>
  </si>
  <si>
    <t>民用航空运输</t>
  </si>
  <si>
    <t>邮政业支出</t>
  </si>
  <si>
    <t>资源勘探开发</t>
  </si>
  <si>
    <t>制造业</t>
  </si>
  <si>
    <t>建筑业</t>
  </si>
  <si>
    <t>工业和信息产业监管</t>
  </si>
  <si>
    <t>国有资产监管</t>
  </si>
  <si>
    <t>支持中小企业发展和管理支出</t>
  </si>
  <si>
    <t>其他资源勘探工业信息等支出</t>
  </si>
  <si>
    <t>商业流通事务</t>
  </si>
  <si>
    <t>涉外发展服务支出</t>
  </si>
  <si>
    <t>金融部门行政支出</t>
  </si>
  <si>
    <t>金融部门监管支出</t>
  </si>
  <si>
    <t>金融发展支出</t>
  </si>
  <si>
    <t>金融调控支出</t>
  </si>
  <si>
    <t>其他金融支出</t>
  </si>
  <si>
    <t>自然资源事务</t>
  </si>
  <si>
    <t>气象事务</t>
  </si>
  <si>
    <t>其他自然资源海洋气象等支出</t>
  </si>
  <si>
    <t>保障性安居工程支出</t>
  </si>
  <si>
    <t>住房改革支出</t>
  </si>
  <si>
    <t>城乡社区住宅</t>
  </si>
  <si>
    <t>粮油物资事务</t>
  </si>
  <si>
    <t>能源储备</t>
  </si>
  <si>
    <t>粮油储备</t>
  </si>
  <si>
    <t>重要商品储备</t>
  </si>
  <si>
    <t>应急管理事务</t>
  </si>
  <si>
    <t>消防救援事务</t>
  </si>
  <si>
    <t>矿山安全</t>
  </si>
  <si>
    <t>地震事务</t>
  </si>
  <si>
    <t>自然灾害防治</t>
  </si>
  <si>
    <t>自然灾害救灾及恢复重建支出</t>
  </si>
  <si>
    <t>其他灾害防治及应急管理支出</t>
  </si>
  <si>
    <t>地方政府一般债务付息支出</t>
  </si>
  <si>
    <t>注：请严格按照政府收支分类科目填列，共同财政事权部分不能填列在专项转移支付中。</t>
  </si>
  <si>
    <t>表十五</t>
  </si>
  <si>
    <r>
      <rPr>
        <b/>
        <sz val="14"/>
        <color rgb="FF000000"/>
        <rFont val="Calibri"/>
        <charset val="0"/>
      </rPr>
      <t>2025</t>
    </r>
    <r>
      <rPr>
        <b/>
        <sz val="14"/>
        <color rgb="FF000000"/>
        <rFont val="宋体"/>
        <charset val="0"/>
      </rPr>
      <t>年一般公共预算支出资金来源表（市本级）</t>
    </r>
  </si>
  <si>
    <t>表十六</t>
  </si>
  <si>
    <t>清镇市2025年市对下一般公共预算转移支付补助分乡镇预算表</t>
  </si>
  <si>
    <r>
      <rPr>
        <b/>
        <sz val="12"/>
        <rFont val="宋体"/>
        <charset val="134"/>
      </rPr>
      <t>名</t>
    </r>
    <r>
      <rPr>
        <b/>
        <sz val="12"/>
        <rFont val="Arial"/>
        <charset val="0"/>
      </rPr>
      <t xml:space="preserve">    </t>
    </r>
    <r>
      <rPr>
        <b/>
        <sz val="12"/>
        <rFont val="宋体"/>
        <charset val="134"/>
      </rPr>
      <t>称</t>
    </r>
  </si>
  <si>
    <t>红枫</t>
  </si>
  <si>
    <t>麦格</t>
  </si>
  <si>
    <t>站街</t>
  </si>
  <si>
    <t>卫城</t>
  </si>
  <si>
    <t>暗流</t>
  </si>
  <si>
    <t>新店</t>
  </si>
  <si>
    <t>王庄</t>
  </si>
  <si>
    <t>流长</t>
  </si>
  <si>
    <t>犁倭</t>
  </si>
  <si>
    <r>
      <rPr>
        <b/>
        <sz val="12"/>
        <rFont val="宋体"/>
        <charset val="134"/>
      </rPr>
      <t>合</t>
    </r>
    <r>
      <rPr>
        <b/>
        <sz val="12"/>
        <rFont val="Arial"/>
        <charset val="0"/>
      </rPr>
      <t xml:space="preserve">            </t>
    </r>
    <r>
      <rPr>
        <b/>
        <sz val="12"/>
        <rFont val="宋体"/>
        <charset val="134"/>
      </rPr>
      <t>计</t>
    </r>
  </si>
  <si>
    <t>增值税留抵退税转移支付收入</t>
  </si>
  <si>
    <t>其他退税减税降费转移支付收入</t>
  </si>
  <si>
    <t>补充县区财力转移支付收入</t>
  </si>
  <si>
    <t>政府性基金预算部分</t>
  </si>
  <si>
    <t>表十七</t>
  </si>
  <si>
    <t>2025年政府性基金预算收支表</t>
  </si>
  <si>
    <t>10301</t>
  </si>
  <si>
    <t>政府性基金收入</t>
  </si>
  <si>
    <t>205</t>
  </si>
  <si>
    <t>教育支出</t>
  </si>
  <si>
    <t>1030102</t>
  </si>
  <si>
    <t>农网还贷资金收入</t>
  </si>
  <si>
    <t>20598</t>
  </si>
  <si>
    <t>超长期特别国债安排的支出</t>
  </si>
  <si>
    <t>103010202</t>
  </si>
  <si>
    <t>地方农网还贷资金收入</t>
  </si>
  <si>
    <t>2059801</t>
  </si>
  <si>
    <t>基础教育</t>
  </si>
  <si>
    <t>1030112</t>
  </si>
  <si>
    <t>海南省高等级公路车辆通行附加费收入</t>
  </si>
  <si>
    <t>2059802</t>
  </si>
  <si>
    <t>高等教育</t>
  </si>
  <si>
    <t>1030129</t>
  </si>
  <si>
    <t>国家电影事业发展专项资金收入</t>
  </si>
  <si>
    <t>2059803</t>
  </si>
  <si>
    <t>1030146</t>
  </si>
  <si>
    <t>国有土地收益基金收入</t>
  </si>
  <si>
    <t>2059804</t>
  </si>
  <si>
    <t>1030147</t>
  </si>
  <si>
    <t>农业土地开发资金收入</t>
  </si>
  <si>
    <t>2059899</t>
  </si>
  <si>
    <t>1030148</t>
  </si>
  <si>
    <t>国有土地使用权出让收入</t>
  </si>
  <si>
    <t>206</t>
  </si>
  <si>
    <t>科学技术支出</t>
  </si>
  <si>
    <t>103014801</t>
  </si>
  <si>
    <t>土地出让价款收入</t>
  </si>
  <si>
    <t>20610</t>
  </si>
  <si>
    <t>核电站乏燃料处理处置基金支出</t>
  </si>
  <si>
    <t>103014802</t>
  </si>
  <si>
    <t>补缴的土地价款</t>
  </si>
  <si>
    <t>2061001</t>
  </si>
  <si>
    <t>乏燃料运输</t>
  </si>
  <si>
    <t>103014803</t>
  </si>
  <si>
    <t>划拨土地收入</t>
  </si>
  <si>
    <t>2061002</t>
  </si>
  <si>
    <t>乏燃料离堆贮存</t>
  </si>
  <si>
    <t>103014898</t>
  </si>
  <si>
    <t>缴纳新增建设用地土地有偿使用费</t>
  </si>
  <si>
    <t>2061003</t>
  </si>
  <si>
    <t>乏燃料后处理</t>
  </si>
  <si>
    <t>103014899</t>
  </si>
  <si>
    <t>其他土地出让收入</t>
  </si>
  <si>
    <t>2061004</t>
  </si>
  <si>
    <t>高放废物的处理处置</t>
  </si>
  <si>
    <t>1030150</t>
  </si>
  <si>
    <t>大中型水库库区基金收入</t>
  </si>
  <si>
    <t>2061005</t>
  </si>
  <si>
    <t>乏燃料后处理厂的建设、运行、改造和退役</t>
  </si>
  <si>
    <t>103015002</t>
  </si>
  <si>
    <t>地方大中型水库库区基金收入</t>
  </si>
  <si>
    <t>2061099</t>
  </si>
  <si>
    <t>其他乏燃料处理处置基金支出</t>
  </si>
  <si>
    <t>1030155</t>
  </si>
  <si>
    <t>彩票公益金收入</t>
  </si>
  <si>
    <t>20698</t>
  </si>
  <si>
    <t>103015501</t>
  </si>
  <si>
    <t>福利彩票公益金收入</t>
  </si>
  <si>
    <t>2069801</t>
  </si>
  <si>
    <t>103015502</t>
  </si>
  <si>
    <t>体育彩票公益金收入</t>
  </si>
  <si>
    <t>2069802</t>
  </si>
  <si>
    <t>1030156</t>
  </si>
  <si>
    <t>城市基础设施配套费收入</t>
  </si>
  <si>
    <t>2069803</t>
  </si>
  <si>
    <t>1030157</t>
  </si>
  <si>
    <t>小型水库移民扶助基金收入</t>
  </si>
  <si>
    <t>2069804</t>
  </si>
  <si>
    <t>1030158</t>
  </si>
  <si>
    <t>国家重大水利工程建设基金收入</t>
  </si>
  <si>
    <t>2069805</t>
  </si>
  <si>
    <t>103015803</t>
  </si>
  <si>
    <t>地方重大水利工程建设资金</t>
  </si>
  <si>
    <t>2069899</t>
  </si>
  <si>
    <t>其他科技支出</t>
  </si>
  <si>
    <t>1030159</t>
  </si>
  <si>
    <t>车辆通行费</t>
  </si>
  <si>
    <t>207</t>
  </si>
  <si>
    <t>文化旅游体育与传媒支出</t>
  </si>
  <si>
    <t>1030178</t>
  </si>
  <si>
    <t>污水处理费收入</t>
  </si>
  <si>
    <t>20707</t>
  </si>
  <si>
    <t>国家电影事业发展专项资金安排的支出</t>
  </si>
  <si>
    <t>1030180</t>
  </si>
  <si>
    <t>彩票发行机构和彩票销售机构的业务费用</t>
  </si>
  <si>
    <t>2070701</t>
  </si>
  <si>
    <t>资助国产影片放映</t>
  </si>
  <si>
    <t>103018003</t>
  </si>
  <si>
    <t>福利彩票销售机构的业务费用</t>
  </si>
  <si>
    <t>2070702</t>
  </si>
  <si>
    <t>资助影院建设</t>
  </si>
  <si>
    <t>103018004</t>
  </si>
  <si>
    <t>体育彩票销售机构的业务费用</t>
  </si>
  <si>
    <t>2070703</t>
  </si>
  <si>
    <t>资助少数民族语电影译制</t>
  </si>
  <si>
    <t>103018005</t>
  </si>
  <si>
    <t>彩票兑奖周转金</t>
  </si>
  <si>
    <t>2070704</t>
  </si>
  <si>
    <t>购买农村电影公益性放映版权服务</t>
  </si>
  <si>
    <t>103018006</t>
  </si>
  <si>
    <t>彩票发行销售风险基金</t>
  </si>
  <si>
    <t>2070799</t>
  </si>
  <si>
    <t>其他国家电影事业发展专项资金支出</t>
  </si>
  <si>
    <t>103018007</t>
  </si>
  <si>
    <t>彩票市场调控资金收入</t>
  </si>
  <si>
    <t>20709</t>
  </si>
  <si>
    <t>旅游发展基金支出</t>
  </si>
  <si>
    <t>1030181</t>
  </si>
  <si>
    <t>抗疫特别国债财务基金收入</t>
  </si>
  <si>
    <t>2070901</t>
  </si>
  <si>
    <t>宣传促销</t>
  </si>
  <si>
    <t>1030182</t>
  </si>
  <si>
    <t>耕地保护考核奖惩基金收入</t>
  </si>
  <si>
    <t>2070902</t>
  </si>
  <si>
    <t>行业规划</t>
  </si>
  <si>
    <t>1030183</t>
  </si>
  <si>
    <t>超长期特别国债财务基金收入</t>
  </si>
  <si>
    <t>2070903</t>
  </si>
  <si>
    <t>旅游事业补助</t>
  </si>
  <si>
    <t>1030199</t>
  </si>
  <si>
    <t>其他政府性基金收入</t>
  </si>
  <si>
    <t>2070904</t>
  </si>
  <si>
    <t>地方旅游开发项目补助</t>
  </si>
  <si>
    <t>10310</t>
  </si>
  <si>
    <t>专项债务对应项目专项收入</t>
  </si>
  <si>
    <t>2070999</t>
  </si>
  <si>
    <t>其他旅游发展基金支出</t>
  </si>
  <si>
    <t>1031003</t>
  </si>
  <si>
    <t>海南省高等级公路车辆通行附加费专项债务对应项目专项收入</t>
  </si>
  <si>
    <t>20710</t>
  </si>
  <si>
    <t>国家电影事业发展专项资金对应专项债务收入安排的支出</t>
  </si>
  <si>
    <t>1031005</t>
  </si>
  <si>
    <t>国家电影事业发展专项资金专项债务对应项目专项收入</t>
  </si>
  <si>
    <t>2071001</t>
  </si>
  <si>
    <t>资助城市影院</t>
  </si>
  <si>
    <t>1031006</t>
  </si>
  <si>
    <t>国有土地使用权出让金专项债务对应项目专项收入</t>
  </si>
  <si>
    <t>2071099</t>
  </si>
  <si>
    <t>其他国家电影事业发展专项资金对应专项债务收入支出</t>
  </si>
  <si>
    <t>103100601</t>
  </si>
  <si>
    <t>土地储备专项债券对应项目专项收入</t>
  </si>
  <si>
    <t>20798</t>
  </si>
  <si>
    <t>新增支出科目</t>
  </si>
  <si>
    <t>103100602</t>
  </si>
  <si>
    <t>棚户区改造专项债券对应项目专项收入</t>
  </si>
  <si>
    <t>2079801</t>
  </si>
  <si>
    <t>103100699</t>
  </si>
  <si>
    <t>其他国有土地使用权出让金专项债务对应项目专项收入</t>
  </si>
  <si>
    <t>2079802</t>
  </si>
  <si>
    <t>1031008</t>
  </si>
  <si>
    <t>农业土地开发资金专项债务对应项目专项收入</t>
  </si>
  <si>
    <t>2079803</t>
  </si>
  <si>
    <t>1031009</t>
  </si>
  <si>
    <t>大中型水库库区基金专项债务对应项目专项收入</t>
  </si>
  <si>
    <t>2079804</t>
  </si>
  <si>
    <t>1031010</t>
  </si>
  <si>
    <t>城市基础设施配套费专项债务对应项目专项收入</t>
  </si>
  <si>
    <t>2079805</t>
  </si>
  <si>
    <t>1031011</t>
  </si>
  <si>
    <t>小型水库移民扶助基金专项债务对应项目专项收入</t>
  </si>
  <si>
    <t>2079899</t>
  </si>
  <si>
    <t>1031012</t>
  </si>
  <si>
    <t>国家重大水利工程建设基金专项债务对应项目专项收入</t>
  </si>
  <si>
    <t>208</t>
  </si>
  <si>
    <t>社会保障和就业支出</t>
  </si>
  <si>
    <t>1031013</t>
  </si>
  <si>
    <t>车辆通行费专项债务对应项目专项收入</t>
  </si>
  <si>
    <t>20898</t>
  </si>
  <si>
    <t>103101301</t>
  </si>
  <si>
    <t>政府收费公路专项债券对应项目专项收入</t>
  </si>
  <si>
    <t>2089801</t>
  </si>
  <si>
    <t>养老机构及服务设施</t>
  </si>
  <si>
    <t>103101399</t>
  </si>
  <si>
    <t>其他车辆通行费专项债务对应项目专项收入</t>
  </si>
  <si>
    <t>2089802</t>
  </si>
  <si>
    <t>公共就业服务设施</t>
  </si>
  <si>
    <t>1031014</t>
  </si>
  <si>
    <t>污水处理费专项债务对应项目专项收入</t>
  </si>
  <si>
    <t>2089899</t>
  </si>
  <si>
    <t>1031099</t>
  </si>
  <si>
    <t>其他政府性基金专项债务对应项目专项收入</t>
  </si>
  <si>
    <t>210</t>
  </si>
  <si>
    <t>卫生健康支出</t>
  </si>
  <si>
    <t>103109998</t>
  </si>
  <si>
    <t>其他地方自行试点项目收益专项债券对应项目专项收入</t>
  </si>
  <si>
    <t>21098</t>
  </si>
  <si>
    <t>103109999</t>
  </si>
  <si>
    <t>2109801</t>
  </si>
  <si>
    <t>2109802</t>
  </si>
  <si>
    <t>2109803</t>
  </si>
  <si>
    <t>公共卫生机构</t>
  </si>
  <si>
    <t>2109804</t>
  </si>
  <si>
    <t>托育机构</t>
  </si>
  <si>
    <t>2109899</t>
  </si>
  <si>
    <t>211</t>
  </si>
  <si>
    <t>节能环保支出</t>
  </si>
  <si>
    <t>21160</t>
  </si>
  <si>
    <t>可再生能源电价附加收入安排的支出</t>
  </si>
  <si>
    <t>2116001</t>
  </si>
  <si>
    <t>风力发电补助</t>
  </si>
  <si>
    <t>2116002</t>
  </si>
  <si>
    <t>太阳能发电补助</t>
  </si>
  <si>
    <t>2116003</t>
  </si>
  <si>
    <t>生物质能发电补助</t>
  </si>
  <si>
    <t>2116099</t>
  </si>
  <si>
    <t>其他可再生能源电价附加收入安排的支出</t>
  </si>
  <si>
    <t>21161</t>
  </si>
  <si>
    <t>废弃电器电子产品处理基金支出</t>
  </si>
  <si>
    <t>2116101</t>
  </si>
  <si>
    <t>回收处理费用补贴</t>
  </si>
  <si>
    <t>2116102</t>
  </si>
  <si>
    <t>信息系统建设</t>
  </si>
  <si>
    <t>2116103</t>
  </si>
  <si>
    <t>基金征管经费</t>
  </si>
  <si>
    <t>2116104</t>
  </si>
  <si>
    <t>其他废弃电器电子产品处理基金支出</t>
  </si>
  <si>
    <t>21198</t>
  </si>
  <si>
    <t>2119801</t>
  </si>
  <si>
    <t>水污染综合治理</t>
  </si>
  <si>
    <t>2119802</t>
  </si>
  <si>
    <t>应对气候变化</t>
  </si>
  <si>
    <t>2119803</t>
  </si>
  <si>
    <t>“三北”工程建设</t>
  </si>
  <si>
    <t>2119899</t>
  </si>
  <si>
    <t>212</t>
  </si>
  <si>
    <t>城乡社区支出</t>
  </si>
  <si>
    <t>21208</t>
  </si>
  <si>
    <t>国有土地使用权出让收入安排的支出</t>
  </si>
  <si>
    <t>2120801</t>
  </si>
  <si>
    <t>征地和拆迁补偿支出</t>
  </si>
  <si>
    <t>2120802</t>
  </si>
  <si>
    <t>土地开发支出</t>
  </si>
  <si>
    <t>2120803</t>
  </si>
  <si>
    <t>城市建设支出</t>
  </si>
  <si>
    <t>2120804</t>
  </si>
  <si>
    <t>农村基础设施建设支出</t>
  </si>
  <si>
    <t>2120805</t>
  </si>
  <si>
    <t>补助被征地农民支出</t>
  </si>
  <si>
    <t>2120806</t>
  </si>
  <si>
    <t>土地出让业务支出</t>
  </si>
  <si>
    <t>2120807</t>
  </si>
  <si>
    <t>廉租住房支出</t>
  </si>
  <si>
    <t>2120809</t>
  </si>
  <si>
    <t>支付破产或改制企业职工安置费</t>
  </si>
  <si>
    <t>2120810</t>
  </si>
  <si>
    <t>棚户区改造支出</t>
  </si>
  <si>
    <t>2120811</t>
  </si>
  <si>
    <t>公共租赁住房支出</t>
  </si>
  <si>
    <t>2120813</t>
  </si>
  <si>
    <t>保障性住房租金补贴</t>
  </si>
  <si>
    <t>2120814</t>
  </si>
  <si>
    <t>农业生产发展支出</t>
  </si>
  <si>
    <t>2120815</t>
  </si>
  <si>
    <t>农村社会事业支出</t>
  </si>
  <si>
    <t>2120816</t>
  </si>
  <si>
    <t>农业农村生态环境支出</t>
  </si>
  <si>
    <t>2120899</t>
  </si>
  <si>
    <t>其他国有土地使用权出让收入安排的支出</t>
  </si>
  <si>
    <t>21210</t>
  </si>
  <si>
    <t>国有土地收益基金安排的支出</t>
  </si>
  <si>
    <t>2121001</t>
  </si>
  <si>
    <t>2121002</t>
  </si>
  <si>
    <t>2121099</t>
  </si>
  <si>
    <t>其他国有土地收益基金支出</t>
  </si>
  <si>
    <t>21211</t>
  </si>
  <si>
    <t>农业土地开发资金安排的支出</t>
  </si>
  <si>
    <t>21213</t>
  </si>
  <si>
    <t>城市基础设施配套费安排的支出</t>
  </si>
  <si>
    <t>2121301</t>
  </si>
  <si>
    <t>城市公共设施</t>
  </si>
  <si>
    <t>2121302</t>
  </si>
  <si>
    <t>城市环境卫生</t>
  </si>
  <si>
    <t>2121303</t>
  </si>
  <si>
    <t>公有房屋</t>
  </si>
  <si>
    <t>2121304</t>
  </si>
  <si>
    <t>城市防洪</t>
  </si>
  <si>
    <t>2121399</t>
  </si>
  <si>
    <t>其他城市基础设施配套费安排的支出</t>
  </si>
  <si>
    <t>21214</t>
  </si>
  <si>
    <t>污水处理费安排的支出</t>
  </si>
  <si>
    <t>2121401</t>
  </si>
  <si>
    <t>污水处理设施建设和运营</t>
  </si>
  <si>
    <t>2121402</t>
  </si>
  <si>
    <t>代征手续费</t>
  </si>
  <si>
    <t>2121499</t>
  </si>
  <si>
    <t>其他污水处理费安排的支出</t>
  </si>
  <si>
    <t>21215</t>
  </si>
  <si>
    <t>土地储备专项债券收入安排的支出</t>
  </si>
  <si>
    <t>2121501</t>
  </si>
  <si>
    <t>2121502</t>
  </si>
  <si>
    <t>2121599</t>
  </si>
  <si>
    <t>其他土地储备专项债券收入安排的支出</t>
  </si>
  <si>
    <t>21216</t>
  </si>
  <si>
    <t>棚户区改造专项债券收入安排的支出</t>
  </si>
  <si>
    <t>2121601</t>
  </si>
  <si>
    <t>2121602</t>
  </si>
  <si>
    <t>2121699</t>
  </si>
  <si>
    <t>其他棚户区改造专项债券收入安排的支出</t>
  </si>
  <si>
    <t>21217</t>
  </si>
  <si>
    <t>城市基础设施配套费对应专项债务收入安排的支出</t>
  </si>
  <si>
    <t>2121701</t>
  </si>
  <si>
    <t>2121702</t>
  </si>
  <si>
    <t>2121703</t>
  </si>
  <si>
    <t>2121704</t>
  </si>
  <si>
    <t>2121799</t>
  </si>
  <si>
    <t>其他城市基础设施配套费对应专项债务收入安排的支出</t>
  </si>
  <si>
    <t>21218</t>
  </si>
  <si>
    <t>污水处理费对应专项债务收入安排的支出</t>
  </si>
  <si>
    <t>2121801</t>
  </si>
  <si>
    <t>2121899</t>
  </si>
  <si>
    <t>其他污水处理费对应专项债务收入安排的支出</t>
  </si>
  <si>
    <t>21219</t>
  </si>
  <si>
    <t>国有土地使用权出让收入对应专项债务收入安排的支出</t>
  </si>
  <si>
    <t>2121901</t>
  </si>
  <si>
    <t>2121902</t>
  </si>
  <si>
    <t>2121903</t>
  </si>
  <si>
    <t>2121904</t>
  </si>
  <si>
    <t>2121905</t>
  </si>
  <si>
    <t>2121906</t>
  </si>
  <si>
    <t>2121907</t>
  </si>
  <si>
    <t>2121999</t>
  </si>
  <si>
    <t>其他国有土地使用权出让收入对应专项债务收入安排的支出</t>
  </si>
  <si>
    <t>21298</t>
  </si>
  <si>
    <t>2129801</t>
  </si>
  <si>
    <t>2129899</t>
  </si>
  <si>
    <t>213</t>
  </si>
  <si>
    <t>农林水支出</t>
  </si>
  <si>
    <t>21366</t>
  </si>
  <si>
    <t>大中型水库库区基金安排的支出</t>
  </si>
  <si>
    <t>2136601</t>
  </si>
  <si>
    <t>基础设施建设和经济发展</t>
  </si>
  <si>
    <t>2136602</t>
  </si>
  <si>
    <t>解决移民遗留问题</t>
  </si>
  <si>
    <t>2136603</t>
  </si>
  <si>
    <t>库区防护工程维护</t>
  </si>
  <si>
    <t>2136699</t>
  </si>
  <si>
    <t>其他大中型水库库区基金支出</t>
  </si>
  <si>
    <t>21367</t>
  </si>
  <si>
    <t>三峡水库库区基金支出</t>
  </si>
  <si>
    <t>2136701</t>
  </si>
  <si>
    <t>2136702</t>
  </si>
  <si>
    <t>2136703</t>
  </si>
  <si>
    <t>库区维护和管理</t>
  </si>
  <si>
    <t>2136799</t>
  </si>
  <si>
    <t>其他三峡水库库区基金支出</t>
  </si>
  <si>
    <t>21369</t>
  </si>
  <si>
    <t>国家重大水利工程建设基金安排的支出</t>
  </si>
  <si>
    <t>2136901</t>
  </si>
  <si>
    <t>南水北调工程建设</t>
  </si>
  <si>
    <t>2136902</t>
  </si>
  <si>
    <t>三峡后续工作</t>
  </si>
  <si>
    <t>2136903</t>
  </si>
  <si>
    <t>地方重大水利工程建设</t>
  </si>
  <si>
    <t>2136999</t>
  </si>
  <si>
    <t>其他重大水利工程建设基金支出</t>
  </si>
  <si>
    <t>21370</t>
  </si>
  <si>
    <t>大中型水库库区基金对应专项债务收入安排的支出</t>
  </si>
  <si>
    <t>2137001</t>
  </si>
  <si>
    <t>2137099</t>
  </si>
  <si>
    <t>其他大中型水库库区基金对应专项债务收入支出</t>
  </si>
  <si>
    <t>21371</t>
  </si>
  <si>
    <t>国家重大水利工程建设基金对应专项债务收入安排的支出</t>
  </si>
  <si>
    <t>2137101</t>
  </si>
  <si>
    <t>2137102</t>
  </si>
  <si>
    <t>三峡工程后续工作</t>
  </si>
  <si>
    <t>2137103</t>
  </si>
  <si>
    <t>2137199</t>
  </si>
  <si>
    <t>其他重大水利工程建设基金对应专项债务收入支出</t>
  </si>
  <si>
    <t>21372</t>
  </si>
  <si>
    <t>大中型水库移民后期扶持基金支出</t>
  </si>
  <si>
    <t>2137201</t>
  </si>
  <si>
    <t>移民补助</t>
  </si>
  <si>
    <t>2137202</t>
  </si>
  <si>
    <t>2137299</t>
  </si>
  <si>
    <t>其他大中型水库移民后期扶持基金支出</t>
  </si>
  <si>
    <t>21373</t>
  </si>
  <si>
    <t>小型水库移民扶助基金安排的支出</t>
  </si>
  <si>
    <t>2137301</t>
  </si>
  <si>
    <t>2137302</t>
  </si>
  <si>
    <t>2137399</t>
  </si>
  <si>
    <t>其他小型水库移民扶助基金安排的支出</t>
  </si>
  <si>
    <t>21374</t>
  </si>
  <si>
    <t>小型水库移民扶助基金对应专项债务收入安排的支出</t>
  </si>
  <si>
    <t>2137401</t>
  </si>
  <si>
    <t>2137499</t>
  </si>
  <si>
    <t>其他小型水库移民扶助基金对应专项债务收入安排的支出</t>
  </si>
  <si>
    <t>21398</t>
  </si>
  <si>
    <t>2139801</t>
  </si>
  <si>
    <t>农业农村支出</t>
  </si>
  <si>
    <t>2139802</t>
  </si>
  <si>
    <t>水利支出</t>
  </si>
  <si>
    <t>2139899</t>
  </si>
  <si>
    <t>214</t>
  </si>
  <si>
    <t>交通运输支出</t>
  </si>
  <si>
    <t>21460</t>
  </si>
  <si>
    <t>海南省高等级公路车辆通行附加费安排的支出</t>
  </si>
  <si>
    <t>2146001</t>
  </si>
  <si>
    <t>公路建设</t>
  </si>
  <si>
    <t>2146002</t>
  </si>
  <si>
    <t>2146003</t>
  </si>
  <si>
    <t>公路还贷</t>
  </si>
  <si>
    <t>2146099</t>
  </si>
  <si>
    <t>其他海南省高等级公路车辆通行附加费安排的支出</t>
  </si>
  <si>
    <t>21462</t>
  </si>
  <si>
    <t>车辆通行费安排的支出</t>
  </si>
  <si>
    <t>2146201</t>
  </si>
  <si>
    <t>2146202</t>
  </si>
  <si>
    <t>政府还贷公路养护</t>
  </si>
  <si>
    <t>2146203</t>
  </si>
  <si>
    <t>政府还贷公路管理</t>
  </si>
  <si>
    <t>2146299</t>
  </si>
  <si>
    <t>其他车辆通行费安排的支出</t>
  </si>
  <si>
    <t>21464</t>
  </si>
  <si>
    <t>铁路建设基金支出</t>
  </si>
  <si>
    <t>2146401</t>
  </si>
  <si>
    <t>铁路建设投资</t>
  </si>
  <si>
    <t>2146402</t>
  </si>
  <si>
    <t>购置铁路机车车辆</t>
  </si>
  <si>
    <t>2146403</t>
  </si>
  <si>
    <t>铁路还贷</t>
  </si>
  <si>
    <t>2146404</t>
  </si>
  <si>
    <t>建设项目铺底资金</t>
  </si>
  <si>
    <t>2146405</t>
  </si>
  <si>
    <t>勘测设计</t>
  </si>
  <si>
    <t>2146406</t>
  </si>
  <si>
    <t>注册资本金</t>
  </si>
  <si>
    <t>2146407</t>
  </si>
  <si>
    <t>周转资金</t>
  </si>
  <si>
    <t>2146499</t>
  </si>
  <si>
    <t>其他铁路建设基金支出</t>
  </si>
  <si>
    <t>21468</t>
  </si>
  <si>
    <t>船舶油污损害赔偿基金支出</t>
  </si>
  <si>
    <t>2146801</t>
  </si>
  <si>
    <t>应急处置费用</t>
  </si>
  <si>
    <t>2146802</t>
  </si>
  <si>
    <t>控制清除污染</t>
  </si>
  <si>
    <t>2146803</t>
  </si>
  <si>
    <t>损失补偿</t>
  </si>
  <si>
    <t>2146804</t>
  </si>
  <si>
    <t>生态恢复</t>
  </si>
  <si>
    <t>2146805</t>
  </si>
  <si>
    <t>监视监测</t>
  </si>
  <si>
    <t>2146899</t>
  </si>
  <si>
    <t>其他船舶油污损害赔偿基金支出</t>
  </si>
  <si>
    <t>21469</t>
  </si>
  <si>
    <t>民航发展基金支出</t>
  </si>
  <si>
    <t>2146901</t>
  </si>
  <si>
    <t>民航机场建设</t>
  </si>
  <si>
    <t>2146902</t>
  </si>
  <si>
    <t>空管系统建设</t>
  </si>
  <si>
    <t>2146903</t>
  </si>
  <si>
    <t>民航安全</t>
  </si>
  <si>
    <t>2146904</t>
  </si>
  <si>
    <t>航线和机场补贴</t>
  </si>
  <si>
    <t>2146906</t>
  </si>
  <si>
    <t>民航节能减排</t>
  </si>
  <si>
    <t>2146907</t>
  </si>
  <si>
    <t>通用航空发展</t>
  </si>
  <si>
    <t>2146908</t>
  </si>
  <si>
    <t>征管经费</t>
  </si>
  <si>
    <t>2146909</t>
  </si>
  <si>
    <t>民航科教和信息建设</t>
  </si>
  <si>
    <t>2146999</t>
  </si>
  <si>
    <t>其他民航发展基金支出</t>
  </si>
  <si>
    <t>21470</t>
  </si>
  <si>
    <t>海南省高等级公路车辆通行附加费对应专项债务收入安排的支出</t>
  </si>
  <si>
    <t>2147001</t>
  </si>
  <si>
    <t>2147099</t>
  </si>
  <si>
    <t>其他海南省高等级公路车辆通行附加费对应专项债务收入安排的支出</t>
  </si>
  <si>
    <t>21471</t>
  </si>
  <si>
    <t>政府收费公路专项债券收入安排的支出</t>
  </si>
  <si>
    <t>2147101</t>
  </si>
  <si>
    <t>2147199</t>
  </si>
  <si>
    <t>其他政府收费公路专项债券收入安排的支出</t>
  </si>
  <si>
    <t>21472</t>
  </si>
  <si>
    <t>车辆通行费对应专项债务收入安排的支出</t>
  </si>
  <si>
    <t>21498</t>
  </si>
  <si>
    <t>2149801</t>
  </si>
  <si>
    <t>2149802</t>
  </si>
  <si>
    <t>2149803</t>
  </si>
  <si>
    <t>2149804</t>
  </si>
  <si>
    <t>2149899</t>
  </si>
  <si>
    <t>215</t>
  </si>
  <si>
    <t>资源勘探工业信息等支出</t>
  </si>
  <si>
    <t>21562</t>
  </si>
  <si>
    <t>农网还贷资金支出</t>
  </si>
  <si>
    <t>2156201</t>
  </si>
  <si>
    <t>中央农网还贷资金支出</t>
  </si>
  <si>
    <t>2156202</t>
  </si>
  <si>
    <t>地方农网还贷资金支出</t>
  </si>
  <si>
    <t>2156299</t>
  </si>
  <si>
    <t>其他农网还贷资金支出</t>
  </si>
  <si>
    <t>21598</t>
  </si>
  <si>
    <t>2159801</t>
  </si>
  <si>
    <t>2159802</t>
  </si>
  <si>
    <t>2159803</t>
  </si>
  <si>
    <t>工业和信息产业</t>
  </si>
  <si>
    <t>2159899</t>
  </si>
  <si>
    <t>217</t>
  </si>
  <si>
    <t>金融支出</t>
  </si>
  <si>
    <t>2170402</t>
  </si>
  <si>
    <t>中央特别国债经营基金支出</t>
  </si>
  <si>
    <t>2170403</t>
  </si>
  <si>
    <t>中央特别国债经营基金财务支出</t>
  </si>
  <si>
    <t>220</t>
  </si>
  <si>
    <t>自然资源海洋气象等支出</t>
  </si>
  <si>
    <t>22006</t>
  </si>
  <si>
    <t>耕地保护考核奖惩基金支出</t>
  </si>
  <si>
    <t>2200601</t>
  </si>
  <si>
    <t>耕地保护</t>
  </si>
  <si>
    <t>2200602</t>
  </si>
  <si>
    <t>补充耕地</t>
  </si>
  <si>
    <t>221</t>
  </si>
  <si>
    <t>住房保障支出</t>
  </si>
  <si>
    <t>22198</t>
  </si>
  <si>
    <t>2219801</t>
  </si>
  <si>
    <t>保障性租赁住房</t>
  </si>
  <si>
    <t>2219899</t>
  </si>
  <si>
    <t>其他住房保障支出</t>
  </si>
  <si>
    <t>222</t>
  </si>
  <si>
    <t>粮油物资储备支出</t>
  </si>
  <si>
    <t>22298</t>
  </si>
  <si>
    <t>2229801</t>
  </si>
  <si>
    <t>设施建设</t>
  </si>
  <si>
    <t>2229899</t>
  </si>
  <si>
    <t>其他粮油物资储备支出</t>
  </si>
  <si>
    <t>224</t>
  </si>
  <si>
    <t>灾害防治及应急管理支出</t>
  </si>
  <si>
    <t>22498</t>
  </si>
  <si>
    <t>2249801</t>
  </si>
  <si>
    <t>2249802</t>
  </si>
  <si>
    <t>自然灾害恢复重建支出</t>
  </si>
  <si>
    <t>2249899</t>
  </si>
  <si>
    <t>超长期特别国债安排的其他灾害防治及应急管理支出</t>
  </si>
  <si>
    <t>229</t>
  </si>
  <si>
    <t>22904</t>
  </si>
  <si>
    <t>其他政府性基金及对应专项债务收入安排的支出</t>
  </si>
  <si>
    <t>2290401</t>
  </si>
  <si>
    <t>其他政府性基金安排的支出</t>
  </si>
  <si>
    <t>2290402</t>
  </si>
  <si>
    <t>其他地方自行试点项目收益专项债券收入安排的支出</t>
  </si>
  <si>
    <t>2290403</t>
  </si>
  <si>
    <t>其他政府性基金债务收入安排的支出</t>
  </si>
  <si>
    <t>22908</t>
  </si>
  <si>
    <t>彩票发行销售机构业务费安排的支出</t>
  </si>
  <si>
    <t>2290802</t>
  </si>
  <si>
    <t>福利彩票发行机构的业务费支出</t>
  </si>
  <si>
    <t>2290803</t>
  </si>
  <si>
    <t>体育彩票发行机构的业务费支出</t>
  </si>
  <si>
    <t>2290804</t>
  </si>
  <si>
    <t>福利彩票销售机构的业务费支出</t>
  </si>
  <si>
    <t>2290805</t>
  </si>
  <si>
    <t>体育彩票销售机构的业务费支出</t>
  </si>
  <si>
    <t>2290806</t>
  </si>
  <si>
    <t>彩票兑奖周转金支出</t>
  </si>
  <si>
    <t>2290807</t>
  </si>
  <si>
    <t>彩票发行销售风险基金支出</t>
  </si>
  <si>
    <t>2290808</t>
  </si>
  <si>
    <t>彩票市场调控资金支出</t>
  </si>
  <si>
    <t>2290899</t>
  </si>
  <si>
    <t>其他彩票发行销售机构业务费安排的支出</t>
  </si>
  <si>
    <t>22909</t>
  </si>
  <si>
    <t>抗疫特别国债财务基金支出</t>
  </si>
  <si>
    <t>22910</t>
  </si>
  <si>
    <t>超长期特别国债财务基金支出</t>
  </si>
  <si>
    <t>2291001</t>
  </si>
  <si>
    <t>22960</t>
  </si>
  <si>
    <t>彩票公益金安排的支出</t>
  </si>
  <si>
    <t>2296001</t>
  </si>
  <si>
    <t>用于补充全国社会保障基金的彩票公益金支出</t>
  </si>
  <si>
    <t>2296002</t>
  </si>
  <si>
    <t>用于社会福利的彩票公益金支出</t>
  </si>
  <si>
    <t>2296003</t>
  </si>
  <si>
    <t>用于体育事业的彩票公益金支出</t>
  </si>
  <si>
    <t>2296004</t>
  </si>
  <si>
    <t>用于教育事业的彩票公益金支出</t>
  </si>
  <si>
    <t>2296005</t>
  </si>
  <si>
    <t>用于红十字事业的彩票公益金支出</t>
  </si>
  <si>
    <t>2296006</t>
  </si>
  <si>
    <t>用于残疾人事业的彩票公益金支出</t>
  </si>
  <si>
    <t>2296010</t>
  </si>
  <si>
    <t>用于文化事业的彩票公益金支出</t>
  </si>
  <si>
    <t>2296011</t>
  </si>
  <si>
    <t>用于巩固脱贫攻坚成果衔接乡村振兴的彩票公益金支出</t>
  </si>
  <si>
    <t>2296012</t>
  </si>
  <si>
    <t>用于法律援助的彩票公益金支出</t>
  </si>
  <si>
    <t>2296013</t>
  </si>
  <si>
    <t>用于城乡医疗救助的彩票公益金支出</t>
  </si>
  <si>
    <t>2296099</t>
  </si>
  <si>
    <t>用于其他社会公益事业的彩票公益金支出</t>
  </si>
  <si>
    <t>22998</t>
  </si>
  <si>
    <t>超长期特别国债安排的其他支出</t>
  </si>
  <si>
    <t>2299899</t>
  </si>
  <si>
    <t>232</t>
  </si>
  <si>
    <t>债务付息支出</t>
  </si>
  <si>
    <t>23204</t>
  </si>
  <si>
    <t>地方政府专项债务付息支出</t>
  </si>
  <si>
    <t>2320401</t>
  </si>
  <si>
    <t>海南省高等级公路车辆通行附加费债务付息支出</t>
  </si>
  <si>
    <t>2320405</t>
  </si>
  <si>
    <t>国家电影事业发展专项资金债务付息支出</t>
  </si>
  <si>
    <t>2320411</t>
  </si>
  <si>
    <t>国有土地使用权出让金债务付息支出</t>
  </si>
  <si>
    <t>2320413</t>
  </si>
  <si>
    <t>农业土地开发资金债务付息支出</t>
  </si>
  <si>
    <t>2320414</t>
  </si>
  <si>
    <t>大中型水库库区基金债务付息支出</t>
  </si>
  <si>
    <t>2320416</t>
  </si>
  <si>
    <t>城市基础设施配套费债务付息支出</t>
  </si>
  <si>
    <t>2320417</t>
  </si>
  <si>
    <t>小型水库移民扶助基金债务付息支出</t>
  </si>
  <si>
    <t>2320418</t>
  </si>
  <si>
    <t>国家重大水利工程建设基金债务付息支出</t>
  </si>
  <si>
    <t>2320419</t>
  </si>
  <si>
    <t>车辆通行费债务付息支出</t>
  </si>
  <si>
    <t>2320420</t>
  </si>
  <si>
    <t>污水处理费债务付息支出</t>
  </si>
  <si>
    <t>2320431</t>
  </si>
  <si>
    <t>土地储备专项债券付息支出</t>
  </si>
  <si>
    <t>2320432</t>
  </si>
  <si>
    <t>政府收费公路专项债券付息支出</t>
  </si>
  <si>
    <t>2320433</t>
  </si>
  <si>
    <t>棚户区改造专项债券付息支出</t>
  </si>
  <si>
    <t>2320498</t>
  </si>
  <si>
    <t>其他地方自行试点项目收益专项债券付息支出</t>
  </si>
  <si>
    <t>2320499</t>
  </si>
  <si>
    <t>其他政府性基金债务付息支出</t>
  </si>
  <si>
    <t>233</t>
  </si>
  <si>
    <t>债务发行费用支出</t>
  </si>
  <si>
    <t>23304</t>
  </si>
  <si>
    <t>地方政府专项债务发行费用支出</t>
  </si>
  <si>
    <t>2330401</t>
  </si>
  <si>
    <t>海南省高等级公路车辆通行附加费债务发行费用支出</t>
  </si>
  <si>
    <t>2330405</t>
  </si>
  <si>
    <t>国家电影事业发展专项资金债务发行费用支出</t>
  </si>
  <si>
    <t>2330411</t>
  </si>
  <si>
    <t>国有土地使用权出让金债务发行费用支出</t>
  </si>
  <si>
    <t>2330413</t>
  </si>
  <si>
    <t>农业土地开发资金债务发行费用支出</t>
  </si>
  <si>
    <t>2330414</t>
  </si>
  <si>
    <t>大中型水库库区基金债务发行费用支出</t>
  </si>
  <si>
    <t>2330416</t>
  </si>
  <si>
    <t>城市基础设施配套费债务发行费用支出</t>
  </si>
  <si>
    <t>2330417</t>
  </si>
  <si>
    <t>小型水库移民扶助基金债务发行费用支出</t>
  </si>
  <si>
    <t>2330418</t>
  </si>
  <si>
    <t>国家重大水利工程建设基金债务发行费用支出</t>
  </si>
  <si>
    <t>2330419</t>
  </si>
  <si>
    <t>车辆通行费债务发行费用支出</t>
  </si>
  <si>
    <t>2330420</t>
  </si>
  <si>
    <t>污水处理费债务发行费用支出</t>
  </si>
  <si>
    <t>2330431</t>
  </si>
  <si>
    <t>土地储备专项债券发行费用支出</t>
  </si>
  <si>
    <t>2330432</t>
  </si>
  <si>
    <t>政府收费公路专项债券发行费用支出</t>
  </si>
  <si>
    <t>2330433</t>
  </si>
  <si>
    <t>棚户区改造专项债券发行费用支出</t>
  </si>
  <si>
    <t>2330498</t>
  </si>
  <si>
    <t>其他地方自行试点项目收益专项债券发行费用支出</t>
  </si>
  <si>
    <t>2330499</t>
  </si>
  <si>
    <t>其他政府性基金债务发行费用支出</t>
  </si>
  <si>
    <t>234</t>
  </si>
  <si>
    <t>抗疫特别国债安排的支出</t>
  </si>
  <si>
    <t>23401</t>
  </si>
  <si>
    <t>基础设施建设</t>
  </si>
  <si>
    <t>2340101</t>
  </si>
  <si>
    <t>公共卫生体系建设</t>
  </si>
  <si>
    <t>2340102</t>
  </si>
  <si>
    <t>重大疫情防控救治体系建设</t>
  </si>
  <si>
    <t>2340103</t>
  </si>
  <si>
    <t>粮食安全</t>
  </si>
  <si>
    <t>2340104</t>
  </si>
  <si>
    <t>能源安全</t>
  </si>
  <si>
    <t>2340105</t>
  </si>
  <si>
    <t>应急物资保障</t>
  </si>
  <si>
    <t>2340106</t>
  </si>
  <si>
    <t>产业链改造升级</t>
  </si>
  <si>
    <t>2340107</t>
  </si>
  <si>
    <t>城镇老旧小区改造</t>
  </si>
  <si>
    <t>2340108</t>
  </si>
  <si>
    <t>生态环境治理</t>
  </si>
  <si>
    <t>2340109</t>
  </si>
  <si>
    <t>交通基础设施建设</t>
  </si>
  <si>
    <t>2340110</t>
  </si>
  <si>
    <t>市政设施建设</t>
  </si>
  <si>
    <t>2340111</t>
  </si>
  <si>
    <t>重大区域规划基础设施建设</t>
  </si>
  <si>
    <t>2340199</t>
  </si>
  <si>
    <t>其他基础设施建设</t>
  </si>
  <si>
    <t>23402</t>
  </si>
  <si>
    <t>抗疫相关支出</t>
  </si>
  <si>
    <t>2340201</t>
  </si>
  <si>
    <t>减免房租补贴</t>
  </si>
  <si>
    <t>2340202</t>
  </si>
  <si>
    <t>重点企业贷款贴息</t>
  </si>
  <si>
    <t>2340203</t>
  </si>
  <si>
    <t>创业担保贷款贴息</t>
  </si>
  <si>
    <t>2340204</t>
  </si>
  <si>
    <t>援企稳岗补贴</t>
  </si>
  <si>
    <t>2340205</t>
  </si>
  <si>
    <t>困难群众基本生活补助</t>
  </si>
  <si>
    <t>2340299</t>
  </si>
  <si>
    <t>其他抗疫相关支出</t>
  </si>
  <si>
    <t>11004</t>
  </si>
  <si>
    <t>政府性基金转移支付收入</t>
  </si>
  <si>
    <t>23004</t>
  </si>
  <si>
    <t>政府性基金转移支付</t>
  </si>
  <si>
    <t>1100413</t>
  </si>
  <si>
    <t>其中：超长期特别国债转移支付收入</t>
  </si>
  <si>
    <t>2300413</t>
  </si>
  <si>
    <t>其中：超长期特别国债转移支付支出</t>
  </si>
  <si>
    <t>1100603</t>
  </si>
  <si>
    <t>政府性基金上解收入</t>
  </si>
  <si>
    <t>2300603</t>
  </si>
  <si>
    <t>政府性基金上解支出</t>
  </si>
  <si>
    <t>110060301</t>
  </si>
  <si>
    <t>抗疫特别国债还本上解收入</t>
  </si>
  <si>
    <t>2300605</t>
  </si>
  <si>
    <t>抗疫特别国债还本上解支出</t>
  </si>
  <si>
    <t>110060302</t>
  </si>
  <si>
    <t>超长期特别国债还本上解收入</t>
  </si>
  <si>
    <t>2300606</t>
  </si>
  <si>
    <t>超长期特别国债还本上解支出</t>
  </si>
  <si>
    <t>110060399</t>
  </si>
  <si>
    <t>其他政府性基金上解收入</t>
  </si>
  <si>
    <t>2300802</t>
  </si>
  <si>
    <t>政府性基金预算调出资金</t>
  </si>
  <si>
    <t>1100802</t>
  </si>
  <si>
    <t>政府性基金预算上年结余收入</t>
  </si>
  <si>
    <t>2300902</t>
  </si>
  <si>
    <t>政府性基金年终结余</t>
  </si>
  <si>
    <t>1100902</t>
  </si>
  <si>
    <t>调入政府性基金预算资金</t>
  </si>
  <si>
    <t>110090202</t>
  </si>
  <si>
    <t>从一般公共预算调入用于补充超长期特别国债偿债备付金的资金</t>
  </si>
  <si>
    <t>23022</t>
  </si>
  <si>
    <t>偿债备付金</t>
  </si>
  <si>
    <t>110090203</t>
  </si>
  <si>
    <t>从国有资本经营预算调入用于补充超长期特别国债偿债备付金的资金</t>
  </si>
  <si>
    <t>2302201</t>
  </si>
  <si>
    <t>安排超长期特别国债偿债备付金</t>
  </si>
  <si>
    <t>110090204</t>
  </si>
  <si>
    <t>从一般公共预算调入用于偿还超长期特别国债本金的资金</t>
  </si>
  <si>
    <t>110090205</t>
  </si>
  <si>
    <t>从国有资本经营预算调入用于偿还超长期特别国债本金的资金</t>
  </si>
  <si>
    <t>110090206</t>
  </si>
  <si>
    <t>从一般公共预算调入用于偿还抗疫特别国债本金的资金</t>
  </si>
  <si>
    <t>新增收入科目</t>
  </si>
  <si>
    <t>110090207</t>
  </si>
  <si>
    <t>从国有资本经营预算调入用于偿还抗疫特别国债本金的资金</t>
  </si>
  <si>
    <t>110090299</t>
  </si>
  <si>
    <t>其他调入政府性基金预算资金</t>
  </si>
  <si>
    <t>1101102</t>
  </si>
  <si>
    <t>地方政府专项债务转贷收入</t>
  </si>
  <si>
    <t>11022</t>
  </si>
  <si>
    <t>动用偿债备付金</t>
  </si>
  <si>
    <t>1102201</t>
  </si>
  <si>
    <t>动用超长期特别国债偿债备付金</t>
  </si>
  <si>
    <t>23104</t>
  </si>
  <si>
    <t>地方政府专项债务还本支出</t>
  </si>
  <si>
    <t>1050402</t>
  </si>
  <si>
    <t>专项债务收入</t>
  </si>
  <si>
    <t>表十八</t>
  </si>
  <si>
    <r>
      <rPr>
        <b/>
        <sz val="24"/>
        <rFont val="宋体"/>
        <charset val="134"/>
      </rPr>
      <t>清镇市</t>
    </r>
    <r>
      <rPr>
        <b/>
        <sz val="24"/>
        <rFont val="Calibri"/>
        <charset val="134"/>
      </rPr>
      <t>2025</t>
    </r>
    <r>
      <rPr>
        <b/>
        <sz val="24"/>
        <rFont val="宋体"/>
        <charset val="134"/>
      </rPr>
      <t>年政府性基金预算收支明细表</t>
    </r>
  </si>
  <si>
    <t>收
支
大
类</t>
  </si>
  <si>
    <t>收
入
类</t>
  </si>
  <si>
    <t>新增科目</t>
  </si>
  <si>
    <t>1100400</t>
  </si>
  <si>
    <t>超长期特别国债转移支付收入</t>
  </si>
  <si>
    <t>科目代码变更</t>
  </si>
  <si>
    <t>1100491</t>
  </si>
  <si>
    <t>政府性基金预算省补助计划单列市收入</t>
  </si>
  <si>
    <t>11006039901</t>
  </si>
  <si>
    <t>11006039991</t>
  </si>
  <si>
    <t>政府性基金预算计划单列市上解省收入</t>
  </si>
  <si>
    <t>11006039992</t>
  </si>
  <si>
    <t>政府性基金预算省管县(市、旗)上解地(市、州、盟)支出</t>
  </si>
  <si>
    <t>1100492</t>
  </si>
  <si>
    <t>政府性基金地(市、州、盟)补助省管县(市、旗)收入</t>
  </si>
  <si>
    <t>11009029901</t>
  </si>
  <si>
    <t>11009029991</t>
  </si>
  <si>
    <t>一般公共预算调入政府性基金预算资金</t>
  </si>
  <si>
    <t>支
出
类</t>
  </si>
  <si>
    <t>2139804</t>
  </si>
  <si>
    <t>2209899</t>
  </si>
  <si>
    <t>超长期特别国债安排的其他自然资源海洋气象等支出</t>
  </si>
  <si>
    <t>2025年删除科目</t>
  </si>
  <si>
    <t>2290901</t>
  </si>
  <si>
    <t>2300400</t>
  </si>
  <si>
    <t>超长期特别国债转移支付支出</t>
  </si>
  <si>
    <t>2300491</t>
  </si>
  <si>
    <t>政府性基金预算省补助计划单列市支出</t>
  </si>
  <si>
    <t>230060301</t>
  </si>
  <si>
    <t>230060399</t>
  </si>
  <si>
    <t>政府性基金预算计划单列市上解省支出</t>
  </si>
  <si>
    <t>表十九</t>
  </si>
  <si>
    <t>清镇市2025年政府性基金调入专项收入预算表</t>
  </si>
  <si>
    <t>上年决算（执行)数</t>
  </si>
  <si>
    <t>一、农网还贷资金收入</t>
  </si>
  <si>
    <t>二、海南省高等级公路车辆通行附加费收入</t>
  </si>
  <si>
    <t>三、港口建设费收入</t>
  </si>
  <si>
    <t>四、国家电影事业发展专项资金收入</t>
  </si>
  <si>
    <t>五、国有土地收益基金收入</t>
  </si>
  <si>
    <t>六、农业土地开发资金收入</t>
  </si>
  <si>
    <t>七、国有土地使用权出让收入</t>
  </si>
  <si>
    <t>八、大中型水库库区基金收入</t>
  </si>
  <si>
    <t>九、彩票公益金收入</t>
  </si>
  <si>
    <t>十、城市基础设施配套费收入</t>
  </si>
  <si>
    <t>十一、小型水库移民扶助基金收入</t>
  </si>
  <si>
    <t>十二、国家重大水利工程建设基金收入</t>
  </si>
  <si>
    <t>十三、车辆通行费</t>
  </si>
  <si>
    <t>十四、污水处理费收入</t>
  </si>
  <si>
    <t>十五、彩票发行机构和彩票销售机构的业务费用</t>
  </si>
  <si>
    <t>十六、其他政府性基金收入</t>
  </si>
  <si>
    <t>十七、专项债券对应项目专项收入</t>
  </si>
  <si>
    <t>表二十</t>
  </si>
  <si>
    <r>
      <rPr>
        <b/>
        <sz val="14"/>
        <color rgb="FF000000"/>
        <rFont val="Calibri"/>
        <charset val="0"/>
      </rPr>
      <t>2025</t>
    </r>
    <r>
      <rPr>
        <b/>
        <sz val="14"/>
        <color rgb="FF000000"/>
        <rFont val="宋体"/>
        <charset val="0"/>
      </rPr>
      <t>年政府性基金预算支出资金来源表</t>
    </r>
  </si>
  <si>
    <t>当年预算收入安排</t>
  </si>
  <si>
    <t>转移支付收入安排</t>
  </si>
  <si>
    <t>上年结余</t>
  </si>
  <si>
    <t>1=2+...+7</t>
  </si>
  <si>
    <t>5</t>
  </si>
  <si>
    <t>7</t>
  </si>
  <si>
    <t>一、文化旅游体育与传媒支出</t>
  </si>
  <si>
    <t>二、社会保障和就业支出</t>
  </si>
  <si>
    <t>三、节能环保支出</t>
  </si>
  <si>
    <t>四、城乡社区支出</t>
  </si>
  <si>
    <t>五、农林水支出</t>
  </si>
  <si>
    <t>六、交通运输支出</t>
  </si>
  <si>
    <t>七、资源勘探工业信息等支出</t>
  </si>
  <si>
    <t>八、其他支出</t>
  </si>
  <si>
    <t>九、债务付息支出</t>
  </si>
  <si>
    <t>十、债务发行费用支出</t>
  </si>
  <si>
    <t>十一、抗疫特别国债安排的支出</t>
  </si>
  <si>
    <t>十二、地方政府专项债务还本支出</t>
  </si>
  <si>
    <t>国有资本经营预算部分</t>
  </si>
  <si>
    <t>表二十一</t>
  </si>
  <si>
    <r>
      <rPr>
        <b/>
        <sz val="14"/>
        <color rgb="FF000000"/>
        <rFont val="Calibri"/>
        <charset val="0"/>
      </rPr>
      <t>2025</t>
    </r>
    <r>
      <rPr>
        <b/>
        <sz val="14"/>
        <color rgb="FF000000"/>
        <rFont val="宋体"/>
        <charset val="0"/>
      </rPr>
      <t>年国有资本经营预算收支总表</t>
    </r>
  </si>
  <si>
    <t>收          入</t>
  </si>
  <si>
    <t>支          出</t>
  </si>
  <si>
    <t>项        目</t>
  </si>
  <si>
    <t>行次</t>
  </si>
  <si>
    <t>省本级</t>
  </si>
  <si>
    <t>地市级及以下</t>
  </si>
  <si>
    <t>1=2+3</t>
  </si>
  <si>
    <t>4=5+6</t>
  </si>
  <si>
    <t>一、利润收入</t>
  </si>
  <si>
    <t>一、解决历史遗留问题及改革成本支出</t>
  </si>
  <si>
    <t>11</t>
  </si>
  <si>
    <t>二、股利、股息收入</t>
  </si>
  <si>
    <t>二、国有企业资本金注入</t>
  </si>
  <si>
    <t>12</t>
  </si>
  <si>
    <t>三、产权转让收入</t>
  </si>
  <si>
    <t>三、国有企业政策性补贴</t>
  </si>
  <si>
    <t>13</t>
  </si>
  <si>
    <t>四、清算收入</t>
  </si>
  <si>
    <t>四、其他国有资本经营预算支出</t>
  </si>
  <si>
    <t>14</t>
  </si>
  <si>
    <t>五、其他国有资本经营预算收入</t>
  </si>
  <si>
    <t>本年收入合计</t>
  </si>
  <si>
    <t>本年支出合计</t>
  </si>
  <si>
    <t>15</t>
  </si>
  <si>
    <t>国有资本经营预算转移支付收入</t>
  </si>
  <si>
    <t>国有资本经营预算转移支付支出</t>
  </si>
  <si>
    <t>16</t>
  </si>
  <si>
    <t>国有资本经营预算上解收入</t>
  </si>
  <si>
    <t>国有资本经营预算上解支出</t>
  </si>
  <si>
    <t>17</t>
  </si>
  <si>
    <t>国有资本经营预算上年结余收入</t>
  </si>
  <si>
    <t>国有资本经营预算调出资金</t>
  </si>
  <si>
    <t>18</t>
  </si>
  <si>
    <t>国有资本经营预算年终结余</t>
  </si>
  <si>
    <t>19</t>
  </si>
  <si>
    <t>收 入 总 计</t>
  </si>
  <si>
    <t>10</t>
  </si>
  <si>
    <t>支 出 总 计</t>
  </si>
  <si>
    <t>20</t>
  </si>
  <si>
    <t>表二十二</t>
  </si>
  <si>
    <r>
      <rPr>
        <b/>
        <sz val="14"/>
        <color rgb="FF000000"/>
        <rFont val="Calibri"/>
        <charset val="0"/>
      </rPr>
      <t>2025</t>
    </r>
    <r>
      <rPr>
        <b/>
        <sz val="14"/>
        <color rgb="FF000000"/>
        <rFont val="宋体"/>
        <charset val="0"/>
      </rPr>
      <t>年国有资本经营预算收入表</t>
    </r>
  </si>
  <si>
    <t>科目名称/企业</t>
  </si>
  <si>
    <r>
      <rPr>
        <sz val="11"/>
        <color rgb="FF000000"/>
        <rFont val="Calibri"/>
        <charset val="0"/>
      </rPr>
      <t>2024</t>
    </r>
    <r>
      <rPr>
        <sz val="11"/>
        <color rgb="FF000000"/>
        <rFont val="宋体"/>
        <charset val="0"/>
      </rPr>
      <t>年执行数</t>
    </r>
  </si>
  <si>
    <r>
      <rPr>
        <sz val="11"/>
        <color rgb="FF000000"/>
        <rFont val="Calibri"/>
        <charset val="0"/>
      </rPr>
      <t>2025</t>
    </r>
    <r>
      <rPr>
        <sz val="11"/>
        <color rgb="FF000000"/>
        <rFont val="宋体"/>
        <charset val="0"/>
      </rPr>
      <t>年预算数</t>
    </r>
  </si>
  <si>
    <t>预算数为执行数的%</t>
  </si>
  <si>
    <t>小计</t>
  </si>
  <si>
    <t>7=4/1</t>
  </si>
  <si>
    <t>1030601</t>
  </si>
  <si>
    <t>利润收入</t>
  </si>
  <si>
    <t>103060103</t>
  </si>
  <si>
    <t>烟草企业利润收入</t>
  </si>
  <si>
    <t>103060104</t>
  </si>
  <si>
    <t>石油石化企业利润收入</t>
  </si>
  <si>
    <t>103060105</t>
  </si>
  <si>
    <t>电力企业利润收入</t>
  </si>
  <si>
    <t>103060106</t>
  </si>
  <si>
    <t>电信企业利润收入</t>
  </si>
  <si>
    <t>103060107</t>
  </si>
  <si>
    <t>煤炭企业利润收入</t>
  </si>
  <si>
    <t>103060108</t>
  </si>
  <si>
    <t>有色冶金采掘企业利润收入</t>
  </si>
  <si>
    <t>103060109</t>
  </si>
  <si>
    <t>钢铁企业利润收入</t>
  </si>
  <si>
    <t>103060112</t>
  </si>
  <si>
    <t>化工企业利润收入</t>
  </si>
  <si>
    <t>103060113</t>
  </si>
  <si>
    <t>运输企业利润收入</t>
  </si>
  <si>
    <t>103060114</t>
  </si>
  <si>
    <t>电子企业利润收入</t>
  </si>
  <si>
    <t>103060115</t>
  </si>
  <si>
    <t>机械企业利润收入</t>
  </si>
  <si>
    <t>103060116</t>
  </si>
  <si>
    <t>投资服务企业利润收入</t>
  </si>
  <si>
    <t>103060117</t>
  </si>
  <si>
    <t>纺织轻工企业利润收入</t>
  </si>
  <si>
    <t>103060118</t>
  </si>
  <si>
    <t>贸易企业利润收入</t>
  </si>
  <si>
    <t>103060119</t>
  </si>
  <si>
    <t>建筑施工企业利润收入</t>
  </si>
  <si>
    <t>103060120</t>
  </si>
  <si>
    <t>房地产企业利润收入</t>
  </si>
  <si>
    <t>103060121</t>
  </si>
  <si>
    <t>建材企业利润收入</t>
  </si>
  <si>
    <t>103060122</t>
  </si>
  <si>
    <t>境外企业利润收入</t>
  </si>
  <si>
    <t>103060123</t>
  </si>
  <si>
    <t>对外合作企业利润收入</t>
  </si>
  <si>
    <t>103060124</t>
  </si>
  <si>
    <t>医药企业利润收入</t>
  </si>
  <si>
    <t>103060125</t>
  </si>
  <si>
    <t>农林牧渔企业利润收入</t>
  </si>
  <si>
    <t>103060126</t>
  </si>
  <si>
    <t>邮政企业利润收入</t>
  </si>
  <si>
    <t>103060127</t>
  </si>
  <si>
    <t>军工企业利润收入</t>
  </si>
  <si>
    <t>103060128</t>
  </si>
  <si>
    <t>转制科研院所利润收入</t>
  </si>
  <si>
    <t>103060129</t>
  </si>
  <si>
    <t>地质勘查企业利润收入</t>
  </si>
  <si>
    <t>103060130</t>
  </si>
  <si>
    <t>卫生体育福利企业利润收入</t>
  </si>
  <si>
    <t>103060131</t>
  </si>
  <si>
    <t>教育文化广播企业利润收入</t>
  </si>
  <si>
    <t>103060132</t>
  </si>
  <si>
    <t>科学研究企业利润收入</t>
  </si>
  <si>
    <t>103060133</t>
  </si>
  <si>
    <t>机关社团所属企业利润收入</t>
  </si>
  <si>
    <t>103060134</t>
  </si>
  <si>
    <t>金融企业利润收入</t>
  </si>
  <si>
    <t>103060198</t>
  </si>
  <si>
    <t>其他国有资本经营预算企业利润收入</t>
  </si>
  <si>
    <t>1030602</t>
  </si>
  <si>
    <t>股利、股息收入</t>
  </si>
  <si>
    <t>103060202</t>
  </si>
  <si>
    <t>国有控股公司股利、股息收入</t>
  </si>
  <si>
    <t>103060203</t>
  </si>
  <si>
    <t>国有参股公司股利、股息收入</t>
  </si>
  <si>
    <t>103060204</t>
  </si>
  <si>
    <t>金融企业股利、股息收入</t>
  </si>
  <si>
    <t>103060298</t>
  </si>
  <si>
    <t>其他国有资本经营预算企业股利、股息收入</t>
  </si>
  <si>
    <t>1030603</t>
  </si>
  <si>
    <t>产权转让收入</t>
  </si>
  <si>
    <t>103060301</t>
  </si>
  <si>
    <t>国有股减持收入</t>
  </si>
  <si>
    <t>103060304</t>
  </si>
  <si>
    <t>国有股权、股份转让收入</t>
  </si>
  <si>
    <t>103060305</t>
  </si>
  <si>
    <t>国有独资企业产权转让收入</t>
  </si>
  <si>
    <t>103060307</t>
  </si>
  <si>
    <t>金融企业产权转让收入</t>
  </si>
  <si>
    <t>103060398</t>
  </si>
  <si>
    <t>其他国有资本经营预算企业产权转让收入</t>
  </si>
  <si>
    <t>1030604</t>
  </si>
  <si>
    <t>清算收入</t>
  </si>
  <si>
    <t>103060401</t>
  </si>
  <si>
    <t>国有股权、股份清算收入</t>
  </si>
  <si>
    <t>103060402</t>
  </si>
  <si>
    <t>国有独资企业清算收入</t>
  </si>
  <si>
    <t>103060498</t>
  </si>
  <si>
    <t>其他国有资本预算企业清算收入</t>
  </si>
  <si>
    <t>1030698</t>
  </si>
  <si>
    <t>其他国有资本经营预算收入</t>
  </si>
  <si>
    <r>
      <rPr>
        <sz val="11"/>
        <color rgb="FF000000"/>
        <rFont val="宋体"/>
        <charset val="134"/>
      </rPr>
      <t>注：以上科目以</t>
    </r>
    <r>
      <rPr>
        <sz val="11"/>
        <color rgb="FF000000"/>
        <rFont val="Calibri"/>
        <charset val="134"/>
      </rPr>
      <t>2025</t>
    </r>
    <r>
      <rPr>
        <sz val="11"/>
        <color rgb="FF000000"/>
        <rFont val="宋体"/>
        <charset val="134"/>
      </rPr>
      <t>年政府收支科目为准。</t>
    </r>
  </si>
  <si>
    <t>表二十三</t>
  </si>
  <si>
    <r>
      <rPr>
        <b/>
        <sz val="14"/>
        <color rgb="FF000000"/>
        <rFont val="Calibri"/>
        <charset val="0"/>
      </rPr>
      <t>2025</t>
    </r>
    <r>
      <rPr>
        <b/>
        <sz val="14"/>
        <color rgb="FF000000"/>
        <rFont val="宋体"/>
        <charset val="0"/>
      </rPr>
      <t>年国有资本经营预算支出表</t>
    </r>
  </si>
  <si>
    <t>费用性支出</t>
  </si>
  <si>
    <t>2=4+6+8</t>
  </si>
  <si>
    <t>3=5+7+9</t>
  </si>
  <si>
    <t>10=11+12</t>
  </si>
  <si>
    <t>11=13+15+17</t>
  </si>
  <si>
    <t>12=14+16+18</t>
  </si>
  <si>
    <t>19=10/1</t>
  </si>
  <si>
    <t>22301</t>
  </si>
  <si>
    <t>国有资本经营预算支出</t>
  </si>
  <si>
    <t>2230101</t>
  </si>
  <si>
    <t>厂办大集体改革之初</t>
  </si>
  <si>
    <t>2230102</t>
  </si>
  <si>
    <t>三供一业移交补助支出</t>
  </si>
  <si>
    <t>2230103</t>
  </si>
  <si>
    <t>国有企业办职教幼教补助支出</t>
  </si>
  <si>
    <t>2230104</t>
  </si>
  <si>
    <t>国有企业办公共服务机构移交补助支出</t>
  </si>
  <si>
    <t>2230105</t>
  </si>
  <si>
    <t>国有企业退休人员社会化管理补助支出</t>
  </si>
  <si>
    <t>2230106</t>
  </si>
  <si>
    <t>国有企业棚户区改造支出</t>
  </si>
  <si>
    <t>2230107</t>
  </si>
  <si>
    <t>国有企业改革成本支出</t>
  </si>
  <si>
    <t>2230108</t>
  </si>
  <si>
    <t>离休干部医药费补助支出</t>
  </si>
  <si>
    <t>2230109</t>
  </si>
  <si>
    <t>金融企业改革性支出</t>
  </si>
  <si>
    <t>2230199</t>
  </si>
  <si>
    <t>其他解决历史遗留问题及改革成本支出</t>
  </si>
  <si>
    <t>22302</t>
  </si>
  <si>
    <t>国有企业资本金注入</t>
  </si>
  <si>
    <t>2230201</t>
  </si>
  <si>
    <t>国有经济结构调整支出</t>
  </si>
  <si>
    <t>2230202</t>
  </si>
  <si>
    <t>公益性设施投资支出</t>
  </si>
  <si>
    <t>2230203</t>
  </si>
  <si>
    <t>前瞻性战略性产业发展支出</t>
  </si>
  <si>
    <t>2230204</t>
  </si>
  <si>
    <t>生态环境保护支出</t>
  </si>
  <si>
    <t>2230205</t>
  </si>
  <si>
    <t>支持科技进步支出</t>
  </si>
  <si>
    <t>2230206</t>
  </si>
  <si>
    <t>保障国家经济安全支出</t>
  </si>
  <si>
    <t>2230207</t>
  </si>
  <si>
    <t>对外投资合作支出</t>
  </si>
  <si>
    <t>2230208</t>
  </si>
  <si>
    <t>金融企业资本性支出</t>
  </si>
  <si>
    <t>2230299</t>
  </si>
  <si>
    <t>其他国有企业资本金注入</t>
  </si>
  <si>
    <t>22303</t>
  </si>
  <si>
    <t>国有企业政策性补贴</t>
  </si>
  <si>
    <t>2230301</t>
  </si>
  <si>
    <t>22399</t>
  </si>
  <si>
    <t>其他国有资本经营预算支出</t>
  </si>
  <si>
    <t>2239999</t>
  </si>
  <si>
    <t>社会保险基金预算部分</t>
  </si>
  <si>
    <t>注：社会保险基金由贵阳市统筹，无预算。</t>
  </si>
  <si>
    <t>表二十四</t>
  </si>
  <si>
    <t>清镇市2025年市本级社会保险基金预算收入预算表</t>
  </si>
  <si>
    <t>项目名称</t>
  </si>
  <si>
    <r>
      <rPr>
        <b/>
        <sz val="12"/>
        <color rgb="FF000000"/>
        <rFont val="Times New Roman"/>
        <charset val="0"/>
      </rPr>
      <t>2024</t>
    </r>
    <r>
      <rPr>
        <b/>
        <sz val="12"/>
        <color rgb="FF000000"/>
        <rFont val="宋体"/>
        <charset val="0"/>
      </rPr>
      <t>年</t>
    </r>
    <r>
      <rPr>
        <b/>
        <sz val="12"/>
        <color rgb="FF000000"/>
        <rFont val="Arial"/>
        <charset val="0"/>
      </rPr>
      <t xml:space="preserve">
</t>
    </r>
    <r>
      <rPr>
        <b/>
        <sz val="12"/>
        <color rgb="FF000000"/>
        <rFont val="宋体"/>
        <charset val="0"/>
      </rPr>
      <t>完成数</t>
    </r>
  </si>
  <si>
    <r>
      <rPr>
        <b/>
        <sz val="12"/>
        <color rgb="FF000000"/>
        <rFont val="Times New Roman"/>
        <charset val="0"/>
      </rPr>
      <t>2025</t>
    </r>
    <r>
      <rPr>
        <b/>
        <sz val="12"/>
        <color rgb="FF000000"/>
        <rFont val="宋体"/>
        <charset val="0"/>
      </rPr>
      <t>年</t>
    </r>
    <r>
      <rPr>
        <b/>
        <sz val="12"/>
        <color rgb="FF000000"/>
        <rFont val="Arial"/>
        <charset val="0"/>
      </rPr>
      <t xml:space="preserve">
</t>
    </r>
    <r>
      <rPr>
        <b/>
        <sz val="12"/>
        <color rgb="FF000000"/>
        <rFont val="宋体"/>
        <charset val="0"/>
      </rPr>
      <t>预算数</t>
    </r>
  </si>
  <si>
    <r>
      <rPr>
        <b/>
        <sz val="12"/>
        <color rgb="FF000000"/>
        <rFont val="宋体"/>
        <charset val="134"/>
      </rPr>
      <t>为上年完成数</t>
    </r>
    <r>
      <rPr>
        <b/>
        <sz val="12"/>
        <color indexed="8"/>
        <rFont val="Arial"/>
        <charset val="0"/>
      </rPr>
      <t>%</t>
    </r>
  </si>
  <si>
    <r>
      <rPr>
        <b/>
        <sz val="12"/>
        <color rgb="FF000000"/>
        <rFont val="宋体"/>
        <charset val="134"/>
      </rPr>
      <t>较上年</t>
    </r>
    <r>
      <rPr>
        <b/>
        <sz val="12"/>
        <color indexed="8"/>
        <rFont val="Arial"/>
        <charset val="0"/>
      </rPr>
      <t xml:space="preserve">
</t>
    </r>
    <r>
      <rPr>
        <b/>
        <sz val="12"/>
        <color rgb="FF000000"/>
        <rFont val="宋体"/>
        <charset val="134"/>
      </rPr>
      <t>增减额</t>
    </r>
  </si>
  <si>
    <t>一、企业职工基本养老保险基金收入</t>
  </si>
  <si>
    <t>社会保险基金由贵阳市统筹，无预算。</t>
  </si>
  <si>
    <t>其中：保险费收入</t>
  </si>
  <si>
    <t xml:space="preserve">      利息收入</t>
  </si>
  <si>
    <t xml:space="preserve">      其他企业职工基本养老基金收入</t>
  </si>
  <si>
    <t>二、失业保险基金收入</t>
  </si>
  <si>
    <t xml:space="preserve">      其他失业保险基金收入</t>
  </si>
  <si>
    <t>三、职工基本医疗保险基金收入</t>
  </si>
  <si>
    <t xml:space="preserve">      财政补贴收入</t>
  </si>
  <si>
    <t xml:space="preserve">      其他职工基本医疗保险基金收入</t>
  </si>
  <si>
    <t>四、工伤保险基金收入</t>
  </si>
  <si>
    <t xml:space="preserve">      其他工伤保险基金收入</t>
  </si>
  <si>
    <t>五、生育保险基金收入</t>
  </si>
  <si>
    <t>其中：生育保险费收入</t>
  </si>
  <si>
    <t xml:space="preserve">      其他生育保险基金收入</t>
  </si>
  <si>
    <t>六、新型农村合作医疗基金收入</t>
  </si>
  <si>
    <t>其中：缴费收入</t>
  </si>
  <si>
    <t xml:space="preserve">      其他新型农村合作医疗保险基金收入</t>
  </si>
  <si>
    <t>七、城镇居民基本医疗保险基金收入</t>
  </si>
  <si>
    <t xml:space="preserve">      其他城镇居民基本医疗保险基金收入</t>
  </si>
  <si>
    <t>八、城乡居民基本养老保险基金收入</t>
  </si>
  <si>
    <t xml:space="preserve">      其他城乡居民基本养老保险基金收入</t>
  </si>
  <si>
    <t>九、机关事业单位基本养老保险基金收入</t>
  </si>
  <si>
    <t xml:space="preserve">      财政补助收入</t>
  </si>
  <si>
    <t xml:space="preserve">      其他机关事业单位基本养老保险基金收入</t>
  </si>
  <si>
    <t>收    入    合   计</t>
  </si>
  <si>
    <t>表二十五</t>
  </si>
  <si>
    <t>清镇市2025年市本级社会保险基金预算支出预算表</t>
  </si>
  <si>
    <t>一、企业基本养老保险基金支出</t>
  </si>
  <si>
    <t>其中：基本养老金</t>
  </si>
  <si>
    <t xml:space="preserve">      丧葬抚恤补助</t>
  </si>
  <si>
    <t xml:space="preserve">      其他基本养老保险基金支出</t>
  </si>
  <si>
    <t>二、失业保险基金支出</t>
  </si>
  <si>
    <t>其中：失业保险金</t>
  </si>
  <si>
    <t xml:space="preserve">      医疗保险费</t>
  </si>
  <si>
    <t>丧葬抚恤补助</t>
  </si>
  <si>
    <t xml:space="preserve">         职业培训和职业介绍补贴</t>
  </si>
  <si>
    <t xml:space="preserve">    其他失业保险基金支出</t>
  </si>
  <si>
    <t>三、城镇职工基本医疗保险基金支出</t>
  </si>
  <si>
    <t>其中：基本医疗保险统筹基金</t>
  </si>
  <si>
    <t xml:space="preserve">      医疗保险个人账户基金</t>
  </si>
  <si>
    <t xml:space="preserve">      其他基本医疗保险基金支出</t>
  </si>
  <si>
    <t>四、工伤保险基金支出</t>
  </si>
  <si>
    <t>其中：工伤保险待遇</t>
  </si>
  <si>
    <t xml:space="preserve">      其他工伤保险基金支出</t>
  </si>
  <si>
    <t>五、生育保险基金支出</t>
  </si>
  <si>
    <t>其中：生育保险金</t>
  </si>
  <si>
    <t>六、新型农村合作医疗保险基金支出</t>
  </si>
  <si>
    <t>其中：基本医疗保险待遇支出</t>
  </si>
  <si>
    <t xml:space="preserve">             大病保险支出</t>
  </si>
  <si>
    <t>七、城镇居民基本医疗保险基金支出</t>
  </si>
  <si>
    <t xml:space="preserve">             其他        </t>
  </si>
  <si>
    <t>八、城乡居民基本养老保险基金支出</t>
  </si>
  <si>
    <t>其中：基础养老金支出</t>
  </si>
  <si>
    <t xml:space="preserve">               个人账户养老金支出</t>
  </si>
  <si>
    <t xml:space="preserve">               丧葬补助金支出</t>
  </si>
  <si>
    <t xml:space="preserve">               其他        </t>
  </si>
  <si>
    <t>九、机关事业单位基本养老保险基金支出</t>
  </si>
  <si>
    <t>其中：基本养老金支出</t>
  </si>
  <si>
    <r>
      <rPr>
        <b/>
        <sz val="12"/>
        <color indexed="8"/>
        <rFont val="宋体"/>
        <charset val="134"/>
      </rPr>
      <t>支    出    合</t>
    </r>
    <r>
      <rPr>
        <b/>
        <sz val="12"/>
        <color indexed="8"/>
        <rFont val="Arial "/>
        <charset val="0"/>
      </rPr>
      <t xml:space="preserve">       </t>
    </r>
    <r>
      <rPr>
        <b/>
        <sz val="12"/>
        <color indexed="8"/>
        <rFont val="宋体"/>
        <charset val="134"/>
      </rPr>
      <t>计</t>
    </r>
  </si>
  <si>
    <t>地方政府性债务部分</t>
  </si>
  <si>
    <t>表二十六</t>
  </si>
  <si>
    <t>清镇市2024年市本级地方政府一般债务限额和余额情况表</t>
  </si>
  <si>
    <t>项    目</t>
  </si>
  <si>
    <t>一、2024年地方政府债务限额</t>
  </si>
  <si>
    <t xml:space="preserve">      一般债务限额</t>
  </si>
  <si>
    <t>二、2024年年末地方政府债务余额</t>
  </si>
  <si>
    <t xml:space="preserve">      一般债务余额</t>
  </si>
  <si>
    <t>表二十七</t>
  </si>
  <si>
    <t>清镇市2024年市本级地方政府专项债务限额和余额情况表</t>
  </si>
  <si>
    <t xml:space="preserve">      专项债务限额</t>
  </si>
  <si>
    <t xml:space="preserve">      专项债务余额</t>
  </si>
</sst>
</file>

<file path=xl/styles.xml><?xml version="1.0" encoding="utf-8"?>
<styleSheet xmlns="http://schemas.openxmlformats.org/spreadsheetml/2006/main">
  <numFmts count="13">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_ "/>
    <numFmt numFmtId="177" formatCode="0.0%"/>
    <numFmt numFmtId="178" formatCode="#,##0.00_ "/>
    <numFmt numFmtId="179" formatCode="0.00_);[Red]\(0.00\)"/>
    <numFmt numFmtId="180" formatCode="##,##0.00"/>
    <numFmt numFmtId="181" formatCode="#0.00%"/>
    <numFmt numFmtId="182" formatCode="0.00_ "/>
    <numFmt numFmtId="183" formatCode="0.00_);\(0.00\)"/>
    <numFmt numFmtId="184" formatCode="0_ "/>
  </numFmts>
  <fonts count="91">
    <font>
      <sz val="11"/>
      <color theme="1"/>
      <name val="宋体"/>
      <charset val="134"/>
      <scheme val="minor"/>
    </font>
    <font>
      <sz val="12"/>
      <name val="宋体"/>
      <charset val="134"/>
    </font>
    <font>
      <sz val="20"/>
      <color indexed="8"/>
      <name val="宋体"/>
      <charset val="134"/>
    </font>
    <font>
      <sz val="12"/>
      <color indexed="8"/>
      <name val="宋体"/>
      <charset val="134"/>
    </font>
    <font>
      <sz val="14"/>
      <color indexed="8"/>
      <name val="宋体"/>
      <charset val="134"/>
    </font>
    <font>
      <sz val="48"/>
      <name val="宋体"/>
      <charset val="134"/>
    </font>
    <font>
      <sz val="11"/>
      <color indexed="8"/>
      <name val="宋体"/>
      <charset val="134"/>
    </font>
    <font>
      <b/>
      <sz val="18"/>
      <color indexed="8"/>
      <name val="宋体"/>
      <charset val="134"/>
    </font>
    <font>
      <b/>
      <sz val="12"/>
      <color indexed="8"/>
      <name val="宋体"/>
      <charset val="134"/>
    </font>
    <font>
      <b/>
      <sz val="12"/>
      <color rgb="FF000000"/>
      <name val="Times New Roman"/>
      <charset val="0"/>
    </font>
    <font>
      <b/>
      <sz val="12"/>
      <color rgb="FF000000"/>
      <name val="宋体"/>
      <charset val="134"/>
    </font>
    <font>
      <b/>
      <sz val="18"/>
      <color indexed="10"/>
      <name val="宋体"/>
      <charset val="134"/>
    </font>
    <font>
      <sz val="12"/>
      <color indexed="8"/>
      <name val="Arial"/>
      <charset val="0"/>
    </font>
    <font>
      <b/>
      <sz val="12"/>
      <color indexed="8"/>
      <name val="Arial"/>
      <charset val="0"/>
    </font>
    <font>
      <b/>
      <sz val="20"/>
      <color indexed="8"/>
      <name val="宋体"/>
      <charset val="134"/>
    </font>
    <font>
      <b/>
      <sz val="11"/>
      <color indexed="8"/>
      <name val="宋体"/>
      <charset val="134"/>
    </font>
    <font>
      <sz val="14"/>
      <name val="宋体"/>
      <charset val="134"/>
    </font>
    <font>
      <sz val="11"/>
      <color indexed="8"/>
      <name val="宋体"/>
      <charset val="134"/>
      <scheme val="minor"/>
    </font>
    <font>
      <sz val="11"/>
      <color rgb="FF000000"/>
      <name val="宋体"/>
      <charset val="0"/>
    </font>
    <font>
      <sz val="11"/>
      <name val="宋体"/>
      <charset val="134"/>
    </font>
    <font>
      <sz val="11"/>
      <color rgb="FF000000"/>
      <name val="Calibri"/>
      <charset val="0"/>
    </font>
    <font>
      <sz val="11"/>
      <name val="Calibri"/>
      <charset val="0"/>
    </font>
    <font>
      <b/>
      <sz val="14"/>
      <color rgb="FF000000"/>
      <name val="Calibri"/>
      <charset val="0"/>
    </font>
    <font>
      <sz val="11"/>
      <color rgb="FF000000"/>
      <name val="Calibri"/>
      <charset val="134"/>
    </font>
    <font>
      <sz val="11"/>
      <color rgb="FF000000"/>
      <name val="宋体"/>
      <charset val="134"/>
    </font>
    <font>
      <b/>
      <sz val="11"/>
      <color rgb="FF000000"/>
      <name val="Calibri"/>
      <charset val="0"/>
    </font>
    <font>
      <sz val="16"/>
      <name val="宋体"/>
      <charset val="134"/>
    </font>
    <font>
      <sz val="12"/>
      <name val="黑体"/>
      <charset val="134"/>
    </font>
    <font>
      <b/>
      <sz val="16"/>
      <name val="黑体"/>
      <charset val="134"/>
    </font>
    <font>
      <b/>
      <sz val="12"/>
      <name val="宋体"/>
      <charset val="134"/>
    </font>
    <font>
      <b/>
      <sz val="11"/>
      <name val="宋体"/>
      <charset val="134"/>
    </font>
    <font>
      <sz val="11"/>
      <name val="Calibri"/>
      <charset val="134"/>
    </font>
    <font>
      <sz val="11"/>
      <color rgb="FFFF0000"/>
      <name val="Calibri"/>
      <charset val="134"/>
    </font>
    <font>
      <b/>
      <sz val="24"/>
      <name val="宋体"/>
      <charset val="134"/>
    </font>
    <font>
      <b/>
      <sz val="24"/>
      <name val="Calibri"/>
      <charset val="134"/>
    </font>
    <font>
      <b/>
      <sz val="11"/>
      <color rgb="FF000000"/>
      <name val="Calibri"/>
      <charset val="134"/>
    </font>
    <font>
      <b/>
      <sz val="11"/>
      <name val="Calibri"/>
      <charset val="134"/>
    </font>
    <font>
      <b/>
      <sz val="20"/>
      <name val="宋体"/>
      <charset val="134"/>
    </font>
    <font>
      <sz val="20"/>
      <name val="宋体"/>
      <charset val="134"/>
    </font>
    <font>
      <b/>
      <sz val="12"/>
      <name val="Arial"/>
      <charset val="0"/>
    </font>
    <font>
      <b/>
      <sz val="11"/>
      <color rgb="FF000000"/>
      <name val="宋体"/>
      <charset val="134"/>
    </font>
    <font>
      <sz val="12"/>
      <name val="Arial"/>
      <charset val="0"/>
    </font>
    <font>
      <b/>
      <sz val="18"/>
      <name val="宋体"/>
      <charset val="134"/>
    </font>
    <font>
      <sz val="14"/>
      <color indexed="10"/>
      <name val="黑体"/>
      <charset val="134"/>
    </font>
    <font>
      <sz val="11"/>
      <color indexed="8"/>
      <name val="黑体"/>
      <charset val="134"/>
    </font>
    <font>
      <b/>
      <sz val="17"/>
      <color indexed="8"/>
      <name val="黑体"/>
      <charset val="134"/>
    </font>
    <font>
      <sz val="12"/>
      <color indexed="8"/>
      <name val="黑体"/>
      <charset val="134"/>
    </font>
    <font>
      <b/>
      <sz val="11"/>
      <color indexed="8"/>
      <name val="宋体"/>
      <charset val="134"/>
      <scheme val="minor"/>
    </font>
    <font>
      <b/>
      <sz val="10"/>
      <color indexed="8"/>
      <name val="宋体"/>
      <charset val="134"/>
    </font>
    <font>
      <sz val="12"/>
      <color rgb="FF000000"/>
      <name val="宋体"/>
      <charset val="134"/>
    </font>
    <font>
      <sz val="10"/>
      <color indexed="8"/>
      <name val="宋体"/>
      <charset val="134"/>
    </font>
    <font>
      <b/>
      <sz val="10"/>
      <color indexed="8"/>
      <name val="Times New Roman"/>
      <charset val="0"/>
    </font>
    <font>
      <sz val="11"/>
      <name val="宋体"/>
      <charset val="134"/>
      <scheme val="minor"/>
    </font>
    <font>
      <b/>
      <sz val="14"/>
      <name val="宋体"/>
      <charset val="134"/>
    </font>
    <font>
      <b/>
      <sz val="14"/>
      <name val="Calibri"/>
      <charset val="0"/>
    </font>
    <font>
      <b/>
      <sz val="11"/>
      <name val="Calibri"/>
      <charset val="0"/>
    </font>
    <font>
      <sz val="14"/>
      <name val="宋体"/>
      <charset val="134"/>
      <scheme val="minor"/>
    </font>
    <font>
      <b/>
      <sz val="14"/>
      <name val="宋体"/>
      <charset val="134"/>
      <scheme val="minor"/>
    </font>
    <font>
      <sz val="12"/>
      <color indexed="10"/>
      <name val="宋体"/>
      <charset val="134"/>
    </font>
    <font>
      <b/>
      <sz val="14"/>
      <color rgb="FF000000"/>
      <name val="宋体"/>
      <charset val="134"/>
    </font>
    <font>
      <b/>
      <sz val="36"/>
      <name val="宋体"/>
      <charset val="134"/>
    </font>
    <font>
      <sz val="18"/>
      <name val="宋体"/>
      <charset val="134"/>
    </font>
    <font>
      <sz val="60"/>
      <color rgb="FF000000"/>
      <name val="Calibri"/>
      <charset val="0"/>
    </font>
    <font>
      <b/>
      <sz val="60"/>
      <color rgb="FF000000"/>
      <name val="Calibri"/>
      <charset val="0"/>
    </font>
    <font>
      <sz val="11"/>
      <color theme="0"/>
      <name val="宋体"/>
      <charset val="0"/>
      <scheme val="minor"/>
    </font>
    <font>
      <b/>
      <sz val="11"/>
      <color rgb="FF3F3F3F"/>
      <name val="宋体"/>
      <charset val="0"/>
      <scheme val="minor"/>
    </font>
    <font>
      <b/>
      <sz val="18"/>
      <color theme="3"/>
      <name val="宋体"/>
      <charset val="134"/>
      <scheme val="minor"/>
    </font>
    <font>
      <sz val="11"/>
      <color rgb="FF9C0006"/>
      <name val="宋体"/>
      <charset val="0"/>
      <scheme val="minor"/>
    </font>
    <font>
      <sz val="11"/>
      <color theme="1"/>
      <name val="宋体"/>
      <charset val="0"/>
      <scheme val="minor"/>
    </font>
    <font>
      <u/>
      <sz val="11"/>
      <color rgb="FF800080"/>
      <name val="宋体"/>
      <charset val="0"/>
      <scheme val="minor"/>
    </font>
    <font>
      <b/>
      <sz val="15"/>
      <color theme="3"/>
      <name val="宋体"/>
      <charset val="134"/>
      <scheme val="minor"/>
    </font>
    <font>
      <sz val="11"/>
      <color rgb="FFFF0000"/>
      <name val="宋体"/>
      <charset val="0"/>
      <scheme val="minor"/>
    </font>
    <font>
      <sz val="11"/>
      <color rgb="FF3F3F76"/>
      <name val="宋体"/>
      <charset val="0"/>
      <scheme val="minor"/>
    </font>
    <font>
      <sz val="11"/>
      <color rgb="FFFA7D00"/>
      <name val="宋体"/>
      <charset val="0"/>
      <scheme val="minor"/>
    </font>
    <font>
      <b/>
      <sz val="11"/>
      <color theme="3"/>
      <name val="宋体"/>
      <charset val="134"/>
      <scheme val="minor"/>
    </font>
    <font>
      <sz val="11"/>
      <color rgb="FF006100"/>
      <name val="宋体"/>
      <charset val="0"/>
      <scheme val="minor"/>
    </font>
    <font>
      <i/>
      <sz val="11"/>
      <color rgb="FF7F7F7F"/>
      <name val="宋体"/>
      <charset val="0"/>
      <scheme val="minor"/>
    </font>
    <font>
      <u/>
      <sz val="11"/>
      <color rgb="FF0000FF"/>
      <name val="宋体"/>
      <charset val="0"/>
      <scheme val="minor"/>
    </font>
    <font>
      <sz val="11"/>
      <color rgb="FF9C6500"/>
      <name val="宋体"/>
      <charset val="0"/>
      <scheme val="minor"/>
    </font>
    <font>
      <b/>
      <sz val="11"/>
      <color rgb="FFFFFFFF"/>
      <name val="宋体"/>
      <charset val="0"/>
      <scheme val="minor"/>
    </font>
    <font>
      <b/>
      <sz val="13"/>
      <color theme="3"/>
      <name val="宋体"/>
      <charset val="134"/>
      <scheme val="minor"/>
    </font>
    <font>
      <b/>
      <sz val="11"/>
      <color theme="1"/>
      <name val="宋体"/>
      <charset val="0"/>
      <scheme val="minor"/>
    </font>
    <font>
      <b/>
      <sz val="11"/>
      <color rgb="FFFA7D00"/>
      <name val="宋体"/>
      <charset val="0"/>
      <scheme val="minor"/>
    </font>
    <font>
      <sz val="9"/>
      <name val="宋体"/>
      <charset val="134"/>
    </font>
    <font>
      <b/>
      <sz val="12"/>
      <color rgb="FF000000"/>
      <name val="宋体"/>
      <charset val="0"/>
    </font>
    <font>
      <b/>
      <sz val="12"/>
      <color rgb="FF000000"/>
      <name val="Arial"/>
      <charset val="0"/>
    </font>
    <font>
      <b/>
      <sz val="12"/>
      <color indexed="8"/>
      <name val="Arial "/>
      <charset val="0"/>
    </font>
    <font>
      <b/>
      <sz val="14"/>
      <color rgb="FF000000"/>
      <name val="宋体"/>
      <charset val="0"/>
    </font>
    <font>
      <b/>
      <sz val="14"/>
      <color rgb="FF000000"/>
      <name val="Calibri"/>
      <charset val="134"/>
    </font>
    <font>
      <b/>
      <sz val="36"/>
      <name val="Calibri"/>
      <charset val="0"/>
    </font>
    <font>
      <sz val="60"/>
      <color rgb="FF000000"/>
      <name val="宋体"/>
      <charset val="0"/>
    </font>
  </fonts>
  <fills count="43">
    <fill>
      <patternFill patternType="none"/>
    </fill>
    <fill>
      <patternFill patternType="gray125"/>
    </fill>
    <fill>
      <patternFill patternType="solid">
        <fgColor theme="6" tint="0.599993896298105"/>
        <bgColor indexed="64"/>
      </patternFill>
    </fill>
    <fill>
      <patternFill patternType="solid">
        <fgColor indexed="9"/>
        <bgColor indexed="64"/>
      </patternFill>
    </fill>
    <fill>
      <patternFill patternType="solid">
        <fgColor rgb="FFFFFFFF"/>
        <bgColor indexed="64"/>
      </patternFill>
    </fill>
    <fill>
      <patternFill patternType="solid">
        <fgColor rgb="FFC0C0C0"/>
        <bgColor indexed="64"/>
      </patternFill>
    </fill>
    <fill>
      <patternFill patternType="solid">
        <fgColor rgb="FFBBBBBB"/>
        <bgColor indexed="64"/>
      </patternFill>
    </fill>
    <fill>
      <patternFill patternType="solid">
        <fgColor theme="0" tint="-0.249977111117893"/>
        <bgColor indexed="64"/>
      </patternFill>
    </fill>
    <fill>
      <patternFill patternType="solid">
        <fgColor rgb="FF9B9B9B"/>
        <bgColor indexed="64"/>
      </patternFill>
    </fill>
    <fill>
      <patternFill patternType="solid">
        <fgColor rgb="FFFFFF00"/>
        <bgColor indexed="64"/>
      </patternFill>
    </fill>
    <fill>
      <patternFill patternType="solid">
        <fgColor rgb="FFFFFFCC"/>
        <bgColor indexed="64"/>
      </patternFill>
    </fill>
    <fill>
      <patternFill patternType="solid">
        <fgColor rgb="FFF6F81C"/>
        <bgColor indexed="64"/>
      </patternFill>
    </fill>
    <fill>
      <patternFill patternType="solid">
        <fgColor rgb="FFF8E71C"/>
        <bgColor indexed="64"/>
      </patternFill>
    </fill>
    <fill>
      <patternFill patternType="solid">
        <fgColor theme="0"/>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rgb="FFF2F2F2"/>
        <bgColor indexed="64"/>
      </patternFill>
    </fill>
    <fill>
      <patternFill patternType="solid">
        <fgColor rgb="FFFFC7CE"/>
        <bgColor indexed="64"/>
      </patternFill>
    </fill>
    <fill>
      <patternFill patternType="solid">
        <fgColor theme="7" tint="0.799981688894314"/>
        <bgColor indexed="64"/>
      </patternFill>
    </fill>
    <fill>
      <patternFill patternType="solid">
        <fgColor theme="4"/>
        <bgColor indexed="64"/>
      </patternFill>
    </fill>
    <fill>
      <patternFill patternType="solid">
        <fgColor theme="7" tint="0.599993896298105"/>
        <bgColor indexed="64"/>
      </patternFill>
    </fill>
    <fill>
      <patternFill patternType="solid">
        <fgColor theme="8"/>
        <bgColor indexed="64"/>
      </patternFill>
    </fill>
    <fill>
      <patternFill patternType="solid">
        <fgColor rgb="FFFFCC99"/>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C6EFCE"/>
        <bgColor indexed="64"/>
      </patternFill>
    </fill>
    <fill>
      <patternFill patternType="solid">
        <fgColor theme="7" tint="0.399975585192419"/>
        <bgColor indexed="64"/>
      </patternFill>
    </fill>
    <fill>
      <patternFill patternType="solid">
        <fgColor theme="9"/>
        <bgColor indexed="64"/>
      </patternFill>
    </fill>
    <fill>
      <patternFill patternType="solid">
        <fgColor rgb="FFFFEB9C"/>
        <bgColor indexed="64"/>
      </patternFill>
    </fill>
    <fill>
      <patternFill patternType="solid">
        <fgColor rgb="FFA5A5A5"/>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6"/>
        <bgColor indexed="64"/>
      </patternFill>
    </fill>
    <fill>
      <patternFill patternType="solid">
        <fgColor theme="5"/>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7"/>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style="thin">
        <color auto="1"/>
      </top>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6">
    <xf numFmtId="0" fontId="0" fillId="0" borderId="0">
      <alignment vertical="center"/>
    </xf>
    <xf numFmtId="42" fontId="0" fillId="0" borderId="0" applyFont="0" applyFill="0" applyBorder="0" applyAlignment="0" applyProtection="0">
      <alignment vertical="center"/>
    </xf>
    <xf numFmtId="0" fontId="68" fillId="25" borderId="0" applyNumberFormat="0" applyBorder="0" applyAlignment="0" applyProtection="0">
      <alignment vertical="center"/>
    </xf>
    <xf numFmtId="0" fontId="72" fillId="22"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8" fillId="2" borderId="0" applyNumberFormat="0" applyBorder="0" applyAlignment="0" applyProtection="0">
      <alignment vertical="center"/>
    </xf>
    <xf numFmtId="0" fontId="67" fillId="17" borderId="0" applyNumberFormat="0" applyBorder="0" applyAlignment="0" applyProtection="0">
      <alignment vertical="center"/>
    </xf>
    <xf numFmtId="43" fontId="0" fillId="0" borderId="0" applyFont="0" applyFill="0" applyBorder="0" applyAlignment="0" applyProtection="0">
      <alignment vertical="center"/>
    </xf>
    <xf numFmtId="0" fontId="64" fillId="26" borderId="0" applyNumberFormat="0" applyBorder="0" applyAlignment="0" applyProtection="0">
      <alignment vertical="center"/>
    </xf>
    <xf numFmtId="0" fontId="77" fillId="0" borderId="0" applyNumberFormat="0" applyFill="0" applyBorder="0" applyAlignment="0" applyProtection="0">
      <alignment vertical="center"/>
    </xf>
    <xf numFmtId="9" fontId="0" fillId="0" borderId="0" applyFont="0" applyFill="0" applyBorder="0" applyAlignment="0" applyProtection="0">
      <alignment vertical="center"/>
    </xf>
    <xf numFmtId="0" fontId="1" fillId="0" borderId="0">
      <alignment vertical="center"/>
    </xf>
    <xf numFmtId="0" fontId="69" fillId="0" borderId="0" applyNumberFormat="0" applyFill="0" applyBorder="0" applyAlignment="0" applyProtection="0">
      <alignment vertical="center"/>
    </xf>
    <xf numFmtId="0" fontId="0" fillId="10" borderId="14" applyNumberFormat="0" applyFont="0" applyAlignment="0" applyProtection="0">
      <alignment vertical="center"/>
    </xf>
    <xf numFmtId="0" fontId="64" fillId="34" borderId="0" applyNumberFormat="0" applyBorder="0" applyAlignment="0" applyProtection="0">
      <alignment vertical="center"/>
    </xf>
    <xf numFmtId="0" fontId="74"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 fillId="0" borderId="0" applyProtection="0">
      <alignment vertical="center"/>
    </xf>
    <xf numFmtId="0" fontId="76" fillId="0" borderId="0" applyNumberFormat="0" applyFill="0" applyBorder="0" applyAlignment="0" applyProtection="0">
      <alignment vertical="center"/>
    </xf>
    <xf numFmtId="0" fontId="70" fillId="0" borderId="15" applyNumberFormat="0" applyFill="0" applyAlignment="0" applyProtection="0">
      <alignment vertical="center"/>
    </xf>
    <xf numFmtId="0" fontId="80" fillId="0" borderId="15" applyNumberFormat="0" applyFill="0" applyAlignment="0" applyProtection="0">
      <alignment vertical="center"/>
    </xf>
    <xf numFmtId="0" fontId="64" fillId="37" borderId="0" applyNumberFormat="0" applyBorder="0" applyAlignment="0" applyProtection="0">
      <alignment vertical="center"/>
    </xf>
    <xf numFmtId="0" fontId="74" fillId="0" borderId="18" applyNumberFormat="0" applyFill="0" applyAlignment="0" applyProtection="0">
      <alignment vertical="center"/>
    </xf>
    <xf numFmtId="0" fontId="64" fillId="29" borderId="0" applyNumberFormat="0" applyBorder="0" applyAlignment="0" applyProtection="0">
      <alignment vertical="center"/>
    </xf>
    <xf numFmtId="0" fontId="65" fillId="16" borderId="13" applyNumberFormat="0" applyAlignment="0" applyProtection="0">
      <alignment vertical="center"/>
    </xf>
    <xf numFmtId="0" fontId="82" fillId="16" borderId="16" applyNumberFormat="0" applyAlignment="0" applyProtection="0">
      <alignment vertical="center"/>
    </xf>
    <xf numFmtId="0" fontId="79" fillId="32" borderId="19" applyNumberFormat="0" applyAlignment="0" applyProtection="0">
      <alignment vertical="center"/>
    </xf>
    <xf numFmtId="0" fontId="68" fillId="36" borderId="0" applyNumberFormat="0" applyBorder="0" applyAlignment="0" applyProtection="0">
      <alignment vertical="center"/>
    </xf>
    <xf numFmtId="0" fontId="64" fillId="39" borderId="0" applyNumberFormat="0" applyBorder="0" applyAlignment="0" applyProtection="0">
      <alignment vertical="center"/>
    </xf>
    <xf numFmtId="0" fontId="73" fillId="0" borderId="17" applyNumberFormat="0" applyFill="0" applyAlignment="0" applyProtection="0">
      <alignment vertical="center"/>
    </xf>
    <xf numFmtId="0" fontId="81" fillId="0" borderId="20" applyNumberFormat="0" applyFill="0" applyAlignment="0" applyProtection="0">
      <alignment vertical="center"/>
    </xf>
    <xf numFmtId="0" fontId="1" fillId="0" borderId="0"/>
    <xf numFmtId="0" fontId="75" fillId="28" borderId="0" applyNumberFormat="0" applyBorder="0" applyAlignment="0" applyProtection="0">
      <alignment vertical="center"/>
    </xf>
    <xf numFmtId="0" fontId="78" fillId="31" borderId="0" applyNumberFormat="0" applyBorder="0" applyAlignment="0" applyProtection="0">
      <alignment vertical="center"/>
    </xf>
    <xf numFmtId="0" fontId="68" fillId="23" borderId="0" applyNumberFormat="0" applyBorder="0" applyAlignment="0" applyProtection="0">
      <alignment vertical="center"/>
    </xf>
    <xf numFmtId="0" fontId="64" fillId="19" borderId="0" applyNumberFormat="0" applyBorder="0" applyAlignment="0" applyProtection="0">
      <alignment vertical="center"/>
    </xf>
    <xf numFmtId="0" fontId="68" fillId="41" borderId="0" applyNumberFormat="0" applyBorder="0" applyAlignment="0" applyProtection="0">
      <alignment vertical="center"/>
    </xf>
    <xf numFmtId="0" fontId="68" fillId="33" borderId="0" applyNumberFormat="0" applyBorder="0" applyAlignment="0" applyProtection="0">
      <alignment vertical="center"/>
    </xf>
    <xf numFmtId="0" fontId="68" fillId="24" borderId="0" applyNumberFormat="0" applyBorder="0" applyAlignment="0" applyProtection="0">
      <alignment vertical="center"/>
    </xf>
    <xf numFmtId="0" fontId="68" fillId="40" borderId="0" applyNumberFormat="0" applyBorder="0" applyAlignment="0" applyProtection="0">
      <alignment vertical="center"/>
    </xf>
    <xf numFmtId="0" fontId="64" fillId="38" borderId="0" applyNumberFormat="0" applyBorder="0" applyAlignment="0" applyProtection="0">
      <alignment vertical="center"/>
    </xf>
    <xf numFmtId="0" fontId="64" fillId="42" borderId="0" applyNumberFormat="0" applyBorder="0" applyAlignment="0" applyProtection="0">
      <alignment vertical="center"/>
    </xf>
    <xf numFmtId="0" fontId="68" fillId="18" borderId="0" applyNumberFormat="0" applyBorder="0" applyAlignment="0" applyProtection="0">
      <alignment vertical="center"/>
    </xf>
    <xf numFmtId="0" fontId="68" fillId="20" borderId="0" applyNumberFormat="0" applyBorder="0" applyAlignment="0" applyProtection="0">
      <alignment vertical="center"/>
    </xf>
    <xf numFmtId="0" fontId="64" fillId="21" borderId="0" applyNumberFormat="0" applyBorder="0" applyAlignment="0" applyProtection="0">
      <alignment vertical="center"/>
    </xf>
    <xf numFmtId="0" fontId="68" fillId="35" borderId="0" applyNumberFormat="0" applyBorder="0" applyAlignment="0" applyProtection="0">
      <alignment vertical="center"/>
    </xf>
    <xf numFmtId="0" fontId="64" fillId="15" borderId="0" applyNumberFormat="0" applyBorder="0" applyAlignment="0" applyProtection="0">
      <alignment vertical="center"/>
    </xf>
    <xf numFmtId="0" fontId="64" fillId="30" borderId="0" applyNumberFormat="0" applyBorder="0" applyAlignment="0" applyProtection="0">
      <alignment vertical="center"/>
    </xf>
    <xf numFmtId="0" fontId="83" fillId="0" borderId="0"/>
    <xf numFmtId="0" fontId="68" fillId="14" borderId="0" applyNumberFormat="0" applyBorder="0" applyAlignment="0" applyProtection="0">
      <alignment vertical="center"/>
    </xf>
    <xf numFmtId="0" fontId="64" fillId="27" borderId="0" applyNumberFormat="0" applyBorder="0" applyAlignment="0" applyProtection="0">
      <alignment vertical="center"/>
    </xf>
    <xf numFmtId="0" fontId="0" fillId="0" borderId="0">
      <alignment vertical="center"/>
    </xf>
    <xf numFmtId="0" fontId="1" fillId="0" borderId="0">
      <alignment vertical="center"/>
    </xf>
    <xf numFmtId="0" fontId="6" fillId="0" borderId="0" applyProtection="0">
      <alignment vertical="center"/>
    </xf>
  </cellStyleXfs>
  <cellXfs count="401">
    <xf numFmtId="0" fontId="0" fillId="0" borderId="0" xfId="0">
      <alignment vertical="center"/>
    </xf>
    <xf numFmtId="0" fontId="1" fillId="0" borderId="0" xfId="0" applyFont="1" applyFill="1" applyBorder="1" applyAlignment="1"/>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right" vertical="center"/>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xf>
    <xf numFmtId="43" fontId="4" fillId="0"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43" fontId="4" fillId="2" borderId="1" xfId="0" applyNumberFormat="1" applyFont="1" applyFill="1" applyBorder="1" applyAlignment="1">
      <alignment horizontal="center" vertical="center"/>
    </xf>
    <xf numFmtId="0" fontId="5" fillId="0" borderId="0" xfId="0" applyFont="1" applyFill="1" applyBorder="1" applyAlignment="1">
      <alignment horizontal="center"/>
    </xf>
    <xf numFmtId="0" fontId="1" fillId="0" borderId="0" xfId="19" applyFont="1" applyAlignment="1" applyProtection="1">
      <alignment vertical="center" wrapText="1"/>
    </xf>
    <xf numFmtId="0" fontId="6" fillId="0" borderId="0" xfId="19" applyProtection="1">
      <alignment vertical="center"/>
    </xf>
    <xf numFmtId="0" fontId="7" fillId="0" borderId="0" xfId="19" applyFont="1" applyAlignment="1" applyProtection="1">
      <alignment horizontal="center" vertical="center"/>
    </xf>
    <xf numFmtId="0" fontId="1" fillId="0" borderId="0" xfId="19" applyFont="1" applyAlignment="1" applyProtection="1">
      <alignment horizontal="left" vertical="center" wrapText="1"/>
    </xf>
    <xf numFmtId="0" fontId="3" fillId="0" borderId="0" xfId="19" applyFont="1" applyProtection="1">
      <alignment vertical="center"/>
    </xf>
    <xf numFmtId="177" fontId="3" fillId="0" borderId="0" xfId="19" applyNumberFormat="1" applyFont="1" applyProtection="1">
      <alignment vertical="center"/>
    </xf>
    <xf numFmtId="0" fontId="3" fillId="0" borderId="0" xfId="19" applyFont="1" applyAlignment="1" applyProtection="1">
      <alignment horizontal="center" vertical="center"/>
    </xf>
    <xf numFmtId="0" fontId="8" fillId="0" borderId="1" xfId="19" applyFont="1" applyBorder="1" applyAlignment="1" applyProtection="1">
      <alignment horizontal="center" vertical="center"/>
    </xf>
    <xf numFmtId="49" fontId="9" fillId="0" borderId="1" xfId="19" applyNumberFormat="1" applyFont="1" applyBorder="1" applyAlignment="1" applyProtection="1">
      <alignment horizontal="center" vertical="center" wrapText="1"/>
    </xf>
    <xf numFmtId="49" fontId="10" fillId="0" borderId="1" xfId="19" applyNumberFormat="1" applyFont="1" applyBorder="1" applyAlignment="1" applyProtection="1">
      <alignment horizontal="center" vertical="center" wrapText="1"/>
    </xf>
    <xf numFmtId="177" fontId="10" fillId="0" borderId="1" xfId="19" applyNumberFormat="1" applyFont="1" applyBorder="1" applyAlignment="1" applyProtection="1">
      <alignment horizontal="center" vertical="center" wrapText="1"/>
    </xf>
    <xf numFmtId="0" fontId="8" fillId="0" borderId="1" xfId="19" applyFont="1" applyBorder="1" applyAlignment="1" applyProtection="1">
      <alignment horizontal="center" vertical="center" wrapText="1"/>
    </xf>
    <xf numFmtId="49" fontId="8" fillId="0" borderId="1" xfId="19" applyNumberFormat="1" applyFont="1" applyBorder="1" applyAlignment="1" applyProtection="1">
      <alignment horizontal="center" vertical="center"/>
    </xf>
    <xf numFmtId="0" fontId="6" fillId="0" borderId="1" xfId="19" applyFont="1" applyBorder="1" applyAlignment="1" applyProtection="1">
      <alignment horizontal="center" vertical="center" wrapText="1"/>
    </xf>
    <xf numFmtId="177" fontId="8" fillId="0" borderId="1" xfId="19" applyNumberFormat="1" applyFont="1" applyBorder="1" applyAlignment="1" applyProtection="1">
      <alignment horizontal="center" vertical="center" wrapText="1"/>
    </xf>
    <xf numFmtId="0" fontId="11" fillId="0" borderId="0" xfId="19" applyFont="1" applyProtection="1">
      <alignment vertical="center"/>
    </xf>
    <xf numFmtId="0" fontId="3" fillId="0" borderId="1" xfId="19" applyFont="1" applyBorder="1" applyAlignment="1" applyProtection="1">
      <alignment horizontal="left" vertical="center" wrapText="1"/>
    </xf>
    <xf numFmtId="176" fontId="12" fillId="0" borderId="1" xfId="19" applyNumberFormat="1" applyFont="1" applyBorder="1" applyAlignment="1" applyProtection="1">
      <alignment horizontal="right" vertical="center" shrinkToFit="1"/>
    </xf>
    <xf numFmtId="176" fontId="12" fillId="0" borderId="1" xfId="19" applyNumberFormat="1" applyFont="1" applyBorder="1" applyAlignment="1" applyProtection="1">
      <alignment vertical="center" shrinkToFit="1"/>
    </xf>
    <xf numFmtId="10" fontId="12" fillId="0" borderId="1" xfId="19" applyNumberFormat="1" applyFont="1" applyBorder="1" applyAlignment="1" applyProtection="1">
      <alignment horizontal="right" vertical="center" shrinkToFit="1"/>
    </xf>
    <xf numFmtId="0" fontId="6" fillId="0" borderId="2" xfId="19" applyFont="1" applyBorder="1" applyAlignment="1" applyProtection="1">
      <alignment horizontal="center" vertical="center" wrapText="1"/>
    </xf>
    <xf numFmtId="0" fontId="6" fillId="0" borderId="0" xfId="19" applyFont="1" applyProtection="1">
      <alignment vertical="center"/>
    </xf>
    <xf numFmtId="0" fontId="3" fillId="0" borderId="1" xfId="19" applyFont="1" applyBorder="1" applyAlignment="1" applyProtection="1">
      <alignment horizontal="left" vertical="center" wrapText="1" indent="2"/>
    </xf>
    <xf numFmtId="0" fontId="6" fillId="0" borderId="3" xfId="19" applyFont="1" applyBorder="1" applyAlignment="1" applyProtection="1">
      <alignment horizontal="center" vertical="center" wrapText="1"/>
    </xf>
    <xf numFmtId="0" fontId="6" fillId="0" borderId="4" xfId="19" applyFont="1" applyBorder="1" applyAlignment="1" applyProtection="1">
      <alignment horizontal="center" vertical="center" wrapText="1"/>
    </xf>
    <xf numFmtId="0" fontId="6" fillId="0" borderId="1" xfId="19" applyFont="1" applyBorder="1" applyAlignment="1" applyProtection="1">
      <alignment vertical="center" wrapText="1"/>
    </xf>
    <xf numFmtId="176" fontId="12" fillId="0" borderId="1" xfId="19" applyNumberFormat="1" applyFont="1" applyBorder="1" applyProtection="1">
      <alignment vertical="center"/>
    </xf>
    <xf numFmtId="0" fontId="3" fillId="3" borderId="1" xfId="19" applyFont="1" applyFill="1" applyBorder="1" applyAlignment="1" applyProtection="1">
      <alignment horizontal="left" vertical="center" wrapText="1" indent="2"/>
      <protection locked="0"/>
    </xf>
    <xf numFmtId="0" fontId="3" fillId="3" borderId="1" xfId="19" applyFont="1" applyFill="1" applyBorder="1" applyAlignment="1" applyProtection="1">
      <alignment horizontal="center" vertical="center" wrapText="1"/>
      <protection locked="0"/>
    </xf>
    <xf numFmtId="0" fontId="3" fillId="0" borderId="1" xfId="19" applyFont="1" applyBorder="1" applyAlignment="1" applyProtection="1">
      <alignment horizontal="center" vertical="center" wrapText="1"/>
    </xf>
    <xf numFmtId="0" fontId="1" fillId="0" borderId="1" xfId="19" applyFont="1" applyBorder="1" applyAlignment="1" applyProtection="1">
      <alignment vertical="center" wrapText="1"/>
    </xf>
    <xf numFmtId="0" fontId="3" fillId="3" borderId="1" xfId="19" applyFont="1" applyFill="1" applyBorder="1" applyAlignment="1" applyProtection="1">
      <alignment horizontal="center" vertical="center"/>
    </xf>
    <xf numFmtId="0" fontId="3" fillId="3" borderId="1" xfId="19" applyFont="1" applyFill="1" applyBorder="1" applyProtection="1">
      <alignment vertical="center"/>
    </xf>
    <xf numFmtId="0" fontId="1" fillId="0" borderId="1" xfId="19" applyFont="1" applyBorder="1" applyAlignment="1" applyProtection="1">
      <alignment horizontal="center" vertical="center" wrapText="1"/>
    </xf>
    <xf numFmtId="176" fontId="13" fillId="0" borderId="1" xfId="19" applyNumberFormat="1" applyFont="1" applyBorder="1" applyAlignment="1" applyProtection="1">
      <alignment horizontal="right" vertical="center" shrinkToFit="1"/>
    </xf>
    <xf numFmtId="0" fontId="6" fillId="0" borderId="1" xfId="19" applyFont="1" applyBorder="1" applyProtection="1">
      <alignment vertical="center"/>
    </xf>
    <xf numFmtId="0" fontId="1" fillId="0" borderId="0" xfId="55" applyFont="1" applyAlignment="1" applyProtection="1">
      <alignment vertical="center" wrapText="1"/>
    </xf>
    <xf numFmtId="0" fontId="6" fillId="0" borderId="0" xfId="55" applyProtection="1">
      <alignment vertical="center"/>
    </xf>
    <xf numFmtId="0" fontId="14" fillId="0" borderId="0" xfId="55" applyFont="1" applyAlignment="1" applyProtection="1">
      <alignment horizontal="center" vertical="center"/>
    </xf>
    <xf numFmtId="0" fontId="1" fillId="0" borderId="0" xfId="55" applyFont="1" applyAlignment="1" applyProtection="1">
      <alignment horizontal="left" vertical="center" wrapText="1"/>
    </xf>
    <xf numFmtId="0" fontId="1" fillId="0" borderId="5" xfId="55" applyFont="1" applyBorder="1" applyAlignment="1" applyProtection="1">
      <alignment horizontal="center" vertical="center"/>
    </xf>
    <xf numFmtId="0" fontId="8" fillId="0" borderId="1" xfId="55" applyFont="1" applyBorder="1" applyAlignment="1" applyProtection="1">
      <alignment horizontal="center" vertical="center"/>
    </xf>
    <xf numFmtId="0" fontId="8" fillId="0" borderId="1" xfId="55" applyFont="1" applyBorder="1" applyAlignment="1" applyProtection="1">
      <alignment horizontal="center" vertical="center" wrapText="1"/>
    </xf>
    <xf numFmtId="0" fontId="3" fillId="0" borderId="1" xfId="55" applyFont="1" applyBorder="1" applyAlignment="1" applyProtection="1">
      <alignment horizontal="left" vertical="center" wrapText="1"/>
    </xf>
    <xf numFmtId="176" fontId="12" fillId="0" borderId="1" xfId="55" applyNumberFormat="1" applyFont="1" applyBorder="1" applyAlignment="1" applyProtection="1">
      <alignment horizontal="right" vertical="center" shrinkToFit="1"/>
    </xf>
    <xf numFmtId="10" fontId="12" fillId="0" borderId="1" xfId="55" applyNumberFormat="1" applyFont="1" applyBorder="1" applyAlignment="1" applyProtection="1">
      <alignment horizontal="right" vertical="center" shrinkToFit="1"/>
    </xf>
    <xf numFmtId="0" fontId="15" fillId="0" borderId="2" xfId="55" applyFont="1" applyBorder="1" applyAlignment="1" applyProtection="1">
      <alignment horizontal="center" vertical="center" wrapText="1"/>
    </xf>
    <xf numFmtId="0" fontId="3" fillId="0" borderId="1" xfId="55" applyFont="1" applyBorder="1" applyAlignment="1" applyProtection="1">
      <alignment horizontal="left" vertical="center" wrapText="1" indent="2"/>
    </xf>
    <xf numFmtId="0" fontId="15" fillId="0" borderId="3" xfId="55" applyFont="1" applyBorder="1" applyAlignment="1" applyProtection="1">
      <alignment horizontal="center" vertical="center" wrapText="1"/>
    </xf>
    <xf numFmtId="0" fontId="15" fillId="0" borderId="4" xfId="55" applyFont="1" applyBorder="1" applyAlignment="1" applyProtection="1">
      <alignment horizontal="center" vertical="center" wrapText="1"/>
    </xf>
    <xf numFmtId="0" fontId="1" fillId="0" borderId="1" xfId="55" applyFont="1" applyBorder="1" applyProtection="1">
      <alignment vertical="center"/>
    </xf>
    <xf numFmtId="0" fontId="3" fillId="3" borderId="1" xfId="55" applyFont="1" applyFill="1" applyBorder="1" applyAlignment="1" applyProtection="1">
      <alignment horizontal="left" vertical="center" wrapText="1"/>
      <protection locked="0"/>
    </xf>
    <xf numFmtId="0" fontId="1" fillId="0" borderId="1" xfId="55" applyFont="1" applyBorder="1" applyAlignment="1" applyProtection="1">
      <alignment vertical="center" wrapText="1"/>
    </xf>
    <xf numFmtId="0" fontId="1" fillId="0" borderId="2" xfId="55" applyFont="1" applyBorder="1" applyProtection="1">
      <alignment vertical="center"/>
    </xf>
    <xf numFmtId="176" fontId="12" fillId="0" borderId="6" xfId="55" applyNumberFormat="1" applyFont="1" applyBorder="1" applyAlignment="1" applyProtection="1">
      <alignment horizontal="right" vertical="center" shrinkToFit="1"/>
    </xf>
    <xf numFmtId="0" fontId="1" fillId="0" borderId="4" xfId="55" applyFont="1" applyBorder="1" applyProtection="1">
      <alignment vertical="center"/>
    </xf>
    <xf numFmtId="10" fontId="3" fillId="0" borderId="1" xfId="55" applyNumberFormat="1" applyFont="1" applyBorder="1" applyAlignment="1" applyProtection="1">
      <alignment horizontal="left" vertical="center" indent="2" shrinkToFit="1"/>
    </xf>
    <xf numFmtId="176" fontId="13" fillId="0" borderId="1" xfId="55" applyNumberFormat="1" applyFont="1" applyBorder="1" applyAlignment="1" applyProtection="1">
      <alignment horizontal="right" vertical="center" shrinkToFit="1"/>
    </xf>
    <xf numFmtId="0" fontId="15" fillId="0" borderId="1" xfId="55" applyFont="1" applyBorder="1" applyProtection="1">
      <alignment vertical="center"/>
    </xf>
    <xf numFmtId="0" fontId="16" fillId="0" borderId="0" xfId="0" applyFont="1" applyFill="1" applyBorder="1" applyAlignment="1">
      <alignment horizontal="center"/>
    </xf>
    <xf numFmtId="0" fontId="17" fillId="0" borderId="0" xfId="0" applyFont="1" applyFill="1" applyBorder="1" applyAlignment="1">
      <alignment vertical="center"/>
    </xf>
    <xf numFmtId="0" fontId="18" fillId="4" borderId="0" xfId="0" applyFont="1" applyFill="1" applyBorder="1" applyAlignment="1">
      <alignment horizontal="left" wrapText="1"/>
    </xf>
    <xf numFmtId="0" fontId="19" fillId="0" borderId="0" xfId="0" applyFont="1" applyFill="1" applyBorder="1" applyAlignment="1">
      <alignment horizontal="left" wrapText="1"/>
    </xf>
    <xf numFmtId="0" fontId="20" fillId="0" borderId="0" xfId="0" applyFont="1" applyFill="1" applyBorder="1" applyAlignment="1">
      <alignment horizontal="left" wrapText="1"/>
    </xf>
    <xf numFmtId="0" fontId="21" fillId="0" borderId="0" xfId="0" applyFont="1" applyFill="1" applyBorder="1" applyAlignment="1">
      <alignment horizontal="left" wrapText="1"/>
    </xf>
    <xf numFmtId="0" fontId="22" fillId="4" borderId="0" xfId="0" applyFont="1" applyFill="1" applyBorder="1" applyAlignment="1">
      <alignment horizontal="center" vertical="center" wrapText="1"/>
    </xf>
    <xf numFmtId="0" fontId="22" fillId="5" borderId="0" xfId="0" applyFont="1" applyFill="1" applyBorder="1" applyAlignment="1">
      <alignment horizontal="center" vertical="center" wrapText="1"/>
    </xf>
    <xf numFmtId="0" fontId="20" fillId="4" borderId="5" xfId="0" applyFont="1" applyFill="1" applyBorder="1" applyAlignment="1">
      <alignment horizontal="right" vertical="center" wrapText="1"/>
    </xf>
    <xf numFmtId="0" fontId="20" fillId="5" borderId="5" xfId="0" applyFont="1" applyFill="1" applyBorder="1" applyAlignment="1">
      <alignment horizontal="right" vertical="center" wrapText="1"/>
    </xf>
    <xf numFmtId="0" fontId="20" fillId="4" borderId="7"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7" xfId="0" applyFont="1" applyFill="1" applyBorder="1" applyAlignment="1">
      <alignment horizontal="left" vertical="center" wrapText="1"/>
    </xf>
    <xf numFmtId="0" fontId="20" fillId="4" borderId="7" xfId="0" applyFont="1" applyFill="1" applyBorder="1" applyAlignment="1">
      <alignment horizontal="left" vertical="center" wrapText="1"/>
    </xf>
    <xf numFmtId="0" fontId="20" fillId="5" borderId="7" xfId="0" applyFont="1" applyFill="1" applyBorder="1" applyAlignment="1">
      <alignment horizontal="left" vertical="center" wrapText="1"/>
    </xf>
    <xf numFmtId="178" fontId="20" fillId="5" borderId="7" xfId="0" applyNumberFormat="1" applyFont="1" applyFill="1" applyBorder="1" applyAlignment="1">
      <alignment horizontal="right" vertical="center" wrapText="1"/>
    </xf>
    <xf numFmtId="0" fontId="20" fillId="4" borderId="7" xfId="0" applyFont="1" applyFill="1" applyBorder="1" applyAlignment="1">
      <alignment horizontal="left" vertical="center" wrapText="1" indent="1"/>
    </xf>
    <xf numFmtId="178" fontId="20" fillId="4" borderId="7" xfId="0" applyNumberFormat="1" applyFont="1" applyFill="1" applyBorder="1" applyAlignment="1">
      <alignment horizontal="right" vertical="center" wrapText="1"/>
    </xf>
    <xf numFmtId="180" fontId="23" fillId="4" borderId="7" xfId="0" applyNumberFormat="1" applyFont="1" applyFill="1" applyBorder="1" applyAlignment="1">
      <alignment horizontal="right" vertical="center" wrapText="1"/>
    </xf>
    <xf numFmtId="0" fontId="24" fillId="4" borderId="7" xfId="0" applyFont="1" applyFill="1" applyBorder="1" applyAlignment="1">
      <alignment horizontal="left" vertical="center" wrapText="1"/>
    </xf>
    <xf numFmtId="0" fontId="20" fillId="5" borderId="7" xfId="0" applyFont="1" applyFill="1" applyBorder="1" applyAlignment="1">
      <alignment horizontal="right" vertical="center" wrapText="1"/>
    </xf>
    <xf numFmtId="0" fontId="20" fillId="4" borderId="7" xfId="0" applyFont="1" applyFill="1" applyBorder="1" applyAlignment="1">
      <alignment horizontal="right" vertical="center" wrapText="1"/>
    </xf>
    <xf numFmtId="0" fontId="21" fillId="0" borderId="0" xfId="0" applyFont="1" applyFill="1" applyBorder="1" applyAlignment="1">
      <alignment horizontal="left" vertical="top" wrapText="1"/>
    </xf>
    <xf numFmtId="9" fontId="20" fillId="5" borderId="7" xfId="0" applyNumberFormat="1" applyFont="1" applyFill="1" applyBorder="1" applyAlignment="1">
      <alignment horizontal="right" vertical="center" wrapText="1"/>
    </xf>
    <xf numFmtId="0" fontId="18" fillId="0" borderId="0" xfId="0" applyFont="1" applyFill="1" applyBorder="1" applyAlignment="1">
      <alignment horizontal="left" wrapText="1"/>
    </xf>
    <xf numFmtId="0" fontId="24" fillId="0" borderId="0" xfId="0" applyFont="1" applyFill="1" applyBorder="1" applyAlignment="1">
      <alignment horizontal="left" wrapText="1"/>
    </xf>
    <xf numFmtId="0" fontId="25" fillId="0" borderId="7" xfId="0" applyFont="1" applyFill="1" applyBorder="1" applyAlignment="1">
      <alignment horizontal="left" vertical="center" wrapText="1"/>
    </xf>
    <xf numFmtId="0" fontId="20" fillId="0" borderId="7" xfId="0" applyFont="1" applyFill="1" applyBorder="1" applyAlignment="1">
      <alignment horizontal="left" vertical="center" wrapText="1" indent="1"/>
    </xf>
    <xf numFmtId="178" fontId="20" fillId="0" borderId="7" xfId="0" applyNumberFormat="1" applyFont="1" applyFill="1" applyBorder="1" applyAlignment="1">
      <alignment horizontal="right" vertical="center" wrapText="1"/>
    </xf>
    <xf numFmtId="178" fontId="17" fillId="0" borderId="1" xfId="0" applyNumberFormat="1" applyFont="1" applyFill="1" applyBorder="1" applyAlignment="1">
      <alignment vertical="center"/>
    </xf>
    <xf numFmtId="180" fontId="20" fillId="4" borderId="7" xfId="0" applyNumberFormat="1" applyFont="1" applyFill="1" applyBorder="1" applyAlignment="1">
      <alignment horizontal="right" vertical="center" wrapText="1"/>
    </xf>
    <xf numFmtId="9" fontId="17" fillId="0" borderId="1" xfId="0" applyNumberFormat="1" applyFont="1" applyFill="1" applyBorder="1" applyAlignment="1">
      <alignment vertical="center"/>
    </xf>
    <xf numFmtId="0" fontId="24" fillId="4" borderId="0" xfId="0" applyFont="1" applyFill="1" applyBorder="1" applyAlignment="1">
      <alignment horizontal="left" wrapText="1"/>
    </xf>
    <xf numFmtId="0" fontId="24" fillId="4" borderId="7" xfId="0" applyFont="1" applyFill="1" applyBorder="1" applyAlignment="1">
      <alignment horizontal="center" vertical="center" wrapText="1"/>
    </xf>
    <xf numFmtId="178" fontId="20" fillId="2" borderId="7" xfId="0" applyNumberFormat="1" applyFont="1" applyFill="1" applyBorder="1" applyAlignment="1">
      <alignment horizontal="right" vertical="center" wrapText="1"/>
    </xf>
    <xf numFmtId="178" fontId="20" fillId="2" borderId="1" xfId="0" applyNumberFormat="1" applyFont="1" applyFill="1" applyBorder="1" applyAlignment="1">
      <alignment horizontal="right" vertical="center" wrapText="1"/>
    </xf>
    <xf numFmtId="180" fontId="20" fillId="6" borderId="7" xfId="0" applyNumberFormat="1" applyFont="1" applyFill="1" applyBorder="1" applyAlignment="1">
      <alignment horizontal="right" vertical="center" wrapText="1"/>
    </xf>
    <xf numFmtId="0" fontId="26" fillId="0" borderId="0" xfId="0" applyFont="1" applyFill="1" applyBorder="1" applyAlignment="1">
      <alignment horizontal="center"/>
    </xf>
    <xf numFmtId="0" fontId="24" fillId="4" borderId="0" xfId="0" applyFont="1" applyFill="1" applyBorder="1" applyAlignment="1">
      <alignment horizontal="left" vertical="center" wrapText="1"/>
    </xf>
    <xf numFmtId="0" fontId="20" fillId="4" borderId="0" xfId="0" applyFont="1" applyFill="1" applyBorder="1" applyAlignment="1">
      <alignment horizontal="left" vertical="center" wrapText="1"/>
    </xf>
    <xf numFmtId="0" fontId="21" fillId="0" borderId="5" xfId="0" applyFont="1" applyFill="1" applyBorder="1" applyAlignment="1">
      <alignment horizontal="left" wrapText="1"/>
    </xf>
    <xf numFmtId="0" fontId="20" fillId="4" borderId="5" xfId="0" applyFont="1" applyFill="1" applyBorder="1" applyAlignment="1">
      <alignment horizontal="left" vertical="center" wrapText="1"/>
    </xf>
    <xf numFmtId="0" fontId="25" fillId="4" borderId="8" xfId="0" applyFont="1" applyFill="1" applyBorder="1" applyAlignment="1">
      <alignment horizontal="center" vertical="center" wrapText="1"/>
    </xf>
    <xf numFmtId="0" fontId="25" fillId="4" borderId="7" xfId="0" applyFont="1" applyFill="1" applyBorder="1" applyAlignment="1">
      <alignment horizontal="center" vertical="center" wrapText="1"/>
    </xf>
    <xf numFmtId="178" fontId="20" fillId="7" borderId="7" xfId="0" applyNumberFormat="1" applyFont="1" applyFill="1" applyBorder="1" applyAlignment="1">
      <alignment horizontal="right" vertical="center" wrapText="1"/>
    </xf>
    <xf numFmtId="0" fontId="20" fillId="4" borderId="7" xfId="0" applyFont="1" applyFill="1" applyBorder="1" applyAlignment="1">
      <alignment horizontal="left" vertical="center" wrapText="1" indent="2"/>
    </xf>
    <xf numFmtId="0" fontId="24" fillId="4" borderId="7" xfId="0" applyFont="1" applyFill="1" applyBorder="1" applyAlignment="1">
      <alignment horizontal="left" vertical="center" wrapText="1" indent="1"/>
    </xf>
    <xf numFmtId="0" fontId="1" fillId="0" borderId="0" xfId="0" applyFont="1" applyFill="1" applyBorder="1" applyAlignment="1" applyProtection="1"/>
    <xf numFmtId="0" fontId="27" fillId="0" borderId="0" xfId="0" applyFont="1" applyFill="1" applyBorder="1" applyAlignment="1" applyProtection="1"/>
    <xf numFmtId="0" fontId="28" fillId="0" borderId="0" xfId="0" applyFont="1" applyFill="1" applyBorder="1" applyAlignment="1" applyProtection="1">
      <alignment horizontal="center" vertical="center"/>
    </xf>
    <xf numFmtId="0" fontId="1" fillId="0" borderId="0" xfId="0" applyFont="1" applyFill="1" applyBorder="1" applyAlignment="1" applyProtection="1">
      <alignment horizontal="right"/>
    </xf>
    <xf numFmtId="0" fontId="1" fillId="0" borderId="1" xfId="0" applyFont="1" applyFill="1" applyBorder="1" applyAlignment="1" applyProtection="1"/>
    <xf numFmtId="0" fontId="1" fillId="0" borderId="1" xfId="0" applyFont="1" applyFill="1" applyBorder="1" applyAlignment="1" applyProtection="1">
      <alignment horizontal="center" vertical="center" wrapText="1"/>
    </xf>
    <xf numFmtId="0" fontId="29" fillId="0" borderId="1" xfId="0" applyFont="1" applyFill="1" applyBorder="1" applyAlignment="1" applyProtection="1">
      <alignment horizontal="center" vertical="center" wrapText="1"/>
    </xf>
    <xf numFmtId="3" fontId="19" fillId="0" borderId="1" xfId="0" applyNumberFormat="1" applyFont="1" applyFill="1" applyBorder="1" applyAlignment="1" applyProtection="1">
      <alignment vertical="center"/>
    </xf>
    <xf numFmtId="0" fontId="1" fillId="0" borderId="1" xfId="0" applyFont="1" applyFill="1" applyBorder="1" applyAlignment="1" applyProtection="1">
      <alignment horizontal="center" vertical="center"/>
    </xf>
    <xf numFmtId="0" fontId="30" fillId="0" borderId="1" xfId="0" applyFont="1" applyFill="1" applyBorder="1" applyAlignment="1" applyProtection="1">
      <alignment horizontal="distributed" vertical="center"/>
    </xf>
    <xf numFmtId="179" fontId="27" fillId="0" borderId="1" xfId="50" applyNumberFormat="1" applyFont="1" applyFill="1" applyBorder="1" applyAlignment="1" applyProtection="1">
      <alignment horizontal="distributed" vertical="center"/>
    </xf>
    <xf numFmtId="0" fontId="17" fillId="0" borderId="0" xfId="0" applyFont="1" applyFill="1" applyAlignment="1">
      <alignment vertical="center"/>
    </xf>
    <xf numFmtId="0" fontId="19" fillId="4" borderId="0" xfId="0" applyFont="1" applyFill="1" applyAlignment="1">
      <alignment horizontal="left" vertical="center" wrapText="1"/>
    </xf>
    <xf numFmtId="0" fontId="31" fillId="0" borderId="0" xfId="0" applyFont="1" applyFill="1" applyAlignment="1">
      <alignment horizontal="left" vertical="top" wrapText="1"/>
    </xf>
    <xf numFmtId="0" fontId="32" fillId="4" borderId="0" xfId="0" applyFont="1" applyFill="1" applyAlignment="1">
      <alignment horizontal="left" vertical="center" wrapText="1"/>
    </xf>
    <xf numFmtId="0" fontId="31" fillId="4" borderId="0" xfId="0" applyFont="1" applyFill="1" applyAlignment="1">
      <alignment horizontal="left" wrapText="1"/>
    </xf>
    <xf numFmtId="0" fontId="33" fillId="4" borderId="0" xfId="0" applyFont="1" applyFill="1" applyAlignment="1">
      <alignment horizontal="center" vertical="center" wrapText="1"/>
    </xf>
    <xf numFmtId="0" fontId="34" fillId="4" borderId="0" xfId="0" applyFont="1" applyFill="1" applyAlignment="1">
      <alignment horizontal="center" vertical="center" wrapText="1"/>
    </xf>
    <xf numFmtId="0" fontId="31" fillId="0" borderId="5" xfId="0" applyFont="1" applyFill="1" applyBorder="1" applyAlignment="1">
      <alignment horizontal="left" vertical="top" wrapText="1"/>
    </xf>
    <xf numFmtId="0" fontId="19" fillId="4" borderId="5" xfId="0" applyFont="1" applyFill="1" applyBorder="1" applyAlignment="1">
      <alignment horizontal="right" vertical="center" wrapText="1"/>
    </xf>
    <xf numFmtId="0" fontId="31" fillId="0" borderId="7"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31" fillId="0" borderId="7" xfId="0" applyFont="1" applyFill="1" applyBorder="1" applyAlignment="1">
      <alignment horizontal="left" vertical="center" wrapText="1"/>
    </xf>
    <xf numFmtId="180" fontId="23" fillId="0" borderId="7" xfId="0" applyNumberFormat="1" applyFont="1" applyFill="1" applyBorder="1" applyAlignment="1">
      <alignment horizontal="right" vertical="center" wrapText="1"/>
    </xf>
    <xf numFmtId="181" fontId="35" fillId="8" borderId="7" xfId="0" applyNumberFormat="1" applyFont="1" applyFill="1" applyBorder="1" applyAlignment="1">
      <alignment horizontal="right" vertical="center" wrapText="1"/>
    </xf>
    <xf numFmtId="0" fontId="31" fillId="4" borderId="7" xfId="0" applyFont="1" applyFill="1" applyBorder="1" applyAlignment="1">
      <alignment horizontal="left" vertical="center" wrapText="1"/>
    </xf>
    <xf numFmtId="0" fontId="31" fillId="9" borderId="7" xfId="0" applyFont="1" applyFill="1" applyBorder="1" applyAlignment="1">
      <alignment horizontal="left" vertical="center" wrapText="1"/>
    </xf>
    <xf numFmtId="0" fontId="36" fillId="4" borderId="7" xfId="0" applyFont="1" applyFill="1" applyBorder="1" applyAlignment="1">
      <alignment horizontal="left" vertical="center" wrapText="1"/>
    </xf>
    <xf numFmtId="0" fontId="23" fillId="0" borderId="7" xfId="0" applyFont="1" applyFill="1" applyBorder="1" applyAlignment="1">
      <alignment horizontal="right" vertical="center" wrapText="1"/>
    </xf>
    <xf numFmtId="0" fontId="35" fillId="4" borderId="7" xfId="0" applyFont="1" applyFill="1" applyBorder="1" applyAlignment="1">
      <alignment horizontal="right" vertical="center" wrapText="1"/>
    </xf>
    <xf numFmtId="0" fontId="31" fillId="10" borderId="7" xfId="0" applyFont="1" applyFill="1" applyBorder="1" applyAlignment="1">
      <alignment horizontal="left" vertical="center" wrapText="1"/>
    </xf>
    <xf numFmtId="180" fontId="23" fillId="8" borderId="7" xfId="0" applyNumberFormat="1" applyFont="1" applyFill="1" applyBorder="1" applyAlignment="1">
      <alignment horizontal="right" vertical="center" wrapText="1"/>
    </xf>
    <xf numFmtId="0" fontId="31" fillId="4" borderId="7" xfId="0" applyFont="1" applyFill="1" applyBorder="1" applyAlignment="1">
      <alignment horizontal="center" vertical="center" wrapText="1"/>
    </xf>
    <xf numFmtId="0" fontId="31" fillId="0" borderId="8" xfId="0" applyFont="1" applyFill="1" applyBorder="1" applyAlignment="1">
      <alignment horizontal="left" vertical="top" wrapText="1"/>
    </xf>
    <xf numFmtId="0" fontId="23" fillId="0" borderId="7" xfId="0" applyFont="1" applyFill="1" applyBorder="1" applyAlignment="1">
      <alignment horizontal="left" vertical="center" wrapText="1"/>
    </xf>
    <xf numFmtId="181" fontId="23" fillId="8" borderId="7" xfId="0" applyNumberFormat="1" applyFont="1" applyFill="1" applyBorder="1" applyAlignment="1">
      <alignment horizontal="right" vertical="center" wrapText="1"/>
    </xf>
    <xf numFmtId="0" fontId="32" fillId="4" borderId="5" xfId="0" applyFont="1" applyFill="1" applyBorder="1" applyAlignment="1">
      <alignment horizontal="left" vertical="center" wrapText="1"/>
    </xf>
    <xf numFmtId="0" fontId="31" fillId="4" borderId="7" xfId="0" applyFont="1" applyFill="1" applyBorder="1" applyAlignment="1">
      <alignment horizontal="left" vertical="center" wrapText="1" indent="10"/>
    </xf>
    <xf numFmtId="0" fontId="31" fillId="4" borderId="7" xfId="0" applyFont="1" applyFill="1" applyBorder="1" applyAlignment="1">
      <alignment horizontal="left" vertical="center" wrapText="1" indent="6"/>
    </xf>
    <xf numFmtId="0" fontId="19" fillId="4" borderId="7" xfId="0" applyFont="1" applyFill="1" applyBorder="1" applyAlignment="1">
      <alignment horizontal="center" vertical="center" wrapText="1"/>
    </xf>
    <xf numFmtId="0" fontId="23" fillId="4" borderId="7" xfId="0" applyFont="1" applyFill="1" applyBorder="1" applyAlignment="1">
      <alignment horizontal="right" vertical="center" wrapText="1"/>
    </xf>
    <xf numFmtId="0" fontId="23" fillId="8" borderId="7" xfId="0" applyFont="1" applyFill="1" applyBorder="1" applyAlignment="1">
      <alignment horizontal="right" vertical="center" wrapText="1"/>
    </xf>
    <xf numFmtId="0" fontId="31" fillId="4" borderId="5" xfId="0" applyFont="1" applyFill="1" applyBorder="1" applyAlignment="1">
      <alignment horizontal="right" vertical="center" wrapText="1"/>
    </xf>
    <xf numFmtId="0" fontId="31" fillId="4" borderId="8" xfId="0" applyFont="1" applyFill="1" applyBorder="1" applyAlignment="1">
      <alignment horizontal="center" vertical="center" wrapText="1"/>
    </xf>
    <xf numFmtId="0" fontId="23" fillId="0" borderId="4" xfId="0" applyFont="1" applyFill="1" applyBorder="1" applyAlignment="1">
      <alignment horizontal="left" vertical="center" wrapText="1"/>
    </xf>
    <xf numFmtId="0" fontId="23" fillId="8" borderId="7" xfId="0" applyFont="1" applyFill="1" applyBorder="1" applyAlignment="1">
      <alignment horizontal="left" vertical="center" wrapText="1"/>
    </xf>
    <xf numFmtId="0" fontId="31" fillId="11" borderId="7" xfId="0" applyFont="1" applyFill="1" applyBorder="1" applyAlignment="1">
      <alignment horizontal="left" vertical="center" wrapText="1"/>
    </xf>
    <xf numFmtId="0" fontId="36" fillId="4" borderId="7" xfId="0" applyFont="1" applyFill="1" applyBorder="1" applyAlignment="1">
      <alignment horizontal="left" vertical="center" wrapText="1" indent="4"/>
    </xf>
    <xf numFmtId="0" fontId="31" fillId="9" borderId="7" xfId="0" applyFont="1" applyFill="1" applyBorder="1" applyAlignment="1">
      <alignment horizontal="left" vertical="center" wrapText="1" indent="1"/>
    </xf>
    <xf numFmtId="0" fontId="31" fillId="10" borderId="7" xfId="0" applyFont="1" applyFill="1" applyBorder="1" applyAlignment="1">
      <alignment horizontal="left" vertical="center" wrapText="1" indent="1"/>
    </xf>
    <xf numFmtId="0" fontId="31" fillId="12" borderId="7" xfId="0" applyFont="1" applyFill="1" applyBorder="1" applyAlignment="1">
      <alignment horizontal="left" vertical="center" wrapText="1" indent="1"/>
    </xf>
    <xf numFmtId="0" fontId="19" fillId="4" borderId="7" xfId="0" applyFont="1" applyFill="1" applyBorder="1" applyAlignment="1">
      <alignment horizontal="left" vertical="center" wrapText="1"/>
    </xf>
    <xf numFmtId="0" fontId="1" fillId="0" borderId="0" xfId="53" applyFont="1" applyFill="1" applyAlignment="1" applyProtection="1"/>
    <xf numFmtId="0" fontId="0" fillId="0" borderId="0" xfId="53">
      <alignment vertical="center"/>
    </xf>
    <xf numFmtId="0" fontId="37" fillId="0" borderId="0" xfId="53" applyFont="1" applyFill="1" applyAlignment="1" applyProtection="1">
      <alignment horizontal="center" vertical="center" wrapText="1"/>
    </xf>
    <xf numFmtId="0" fontId="38" fillId="0" borderId="0" xfId="53" applyFont="1" applyFill="1" applyAlignment="1" applyProtection="1">
      <alignment horizontal="center" vertical="center" wrapText="1"/>
    </xf>
    <xf numFmtId="0" fontId="1" fillId="0" borderId="0" xfId="53" applyFont="1" applyFill="1" applyAlignment="1" applyProtection="1">
      <alignment vertical="center"/>
    </xf>
    <xf numFmtId="0" fontId="29" fillId="0" borderId="2" xfId="53" applyFont="1" applyFill="1" applyBorder="1" applyAlignment="1" applyProtection="1">
      <alignment horizontal="center" vertical="center"/>
    </xf>
    <xf numFmtId="0" fontId="29" fillId="0" borderId="1" xfId="53" applyFont="1" applyFill="1" applyBorder="1" applyAlignment="1" applyProtection="1">
      <alignment horizontal="center" vertical="center"/>
    </xf>
    <xf numFmtId="176" fontId="39" fillId="0" borderId="1" xfId="53" applyNumberFormat="1" applyFont="1" applyFill="1" applyBorder="1" applyAlignment="1" applyProtection="1">
      <alignment horizontal="right" vertical="center" shrinkToFit="1"/>
    </xf>
    <xf numFmtId="0" fontId="40" fillId="13" borderId="7" xfId="0" applyFont="1" applyFill="1" applyBorder="1" applyAlignment="1">
      <alignment horizontal="left" vertical="center" wrapText="1" indent="2"/>
    </xf>
    <xf numFmtId="0" fontId="20" fillId="13" borderId="7" xfId="0" applyFont="1" applyFill="1" applyBorder="1" applyAlignment="1">
      <alignment horizontal="left" vertical="center" wrapText="1" indent="3"/>
    </xf>
    <xf numFmtId="176" fontId="41" fillId="0" borderId="1" xfId="53" applyNumberFormat="1" applyFont="1" applyFill="1" applyBorder="1" applyAlignment="1" applyProtection="1">
      <alignment horizontal="right" vertical="center" shrinkToFit="1"/>
    </xf>
    <xf numFmtId="0" fontId="24" fillId="13" borderId="7" xfId="0" applyFont="1" applyFill="1" applyBorder="1" applyAlignment="1">
      <alignment horizontal="left" vertical="center" wrapText="1" indent="3"/>
    </xf>
    <xf numFmtId="0" fontId="1" fillId="0" borderId="1" xfId="0" applyFont="1" applyFill="1" applyBorder="1" applyAlignment="1"/>
    <xf numFmtId="0" fontId="40" fillId="13" borderId="1" xfId="0" applyFont="1" applyFill="1" applyBorder="1" applyAlignment="1">
      <alignment horizontal="left" vertical="center" wrapText="1" indent="2"/>
    </xf>
    <xf numFmtId="0" fontId="20" fillId="13" borderId="1" xfId="0" applyFont="1" applyFill="1" applyBorder="1" applyAlignment="1">
      <alignment horizontal="left" vertical="center" wrapText="1" indent="3"/>
    </xf>
    <xf numFmtId="0" fontId="1" fillId="0" borderId="5" xfId="53" applyFont="1" applyFill="1" applyBorder="1" applyAlignment="1" applyProtection="1">
      <alignment horizontal="center" vertical="center"/>
    </xf>
    <xf numFmtId="0" fontId="29" fillId="0" borderId="0" xfId="53" applyFont="1" applyFill="1" applyAlignment="1" applyProtection="1">
      <alignment vertical="center"/>
    </xf>
    <xf numFmtId="176" fontId="1" fillId="0" borderId="0" xfId="53" applyNumberFormat="1" applyFont="1" applyFill="1" applyAlignment="1" applyProtection="1"/>
    <xf numFmtId="182" fontId="17" fillId="0" borderId="0" xfId="0" applyNumberFormat="1" applyFont="1" applyFill="1" applyBorder="1" applyAlignment="1">
      <alignment vertical="center"/>
    </xf>
    <xf numFmtId="0" fontId="24" fillId="0" borderId="0" xfId="0" applyFont="1" applyFill="1" applyBorder="1" applyAlignment="1">
      <alignment horizontal="left" vertical="center" wrapText="1"/>
    </xf>
    <xf numFmtId="182" fontId="21" fillId="0" borderId="0" xfId="0" applyNumberFormat="1" applyFont="1" applyFill="1" applyBorder="1" applyAlignment="1">
      <alignment horizontal="left" wrapText="1"/>
    </xf>
    <xf numFmtId="0" fontId="22" fillId="0" borderId="0" xfId="0" applyFont="1" applyFill="1" applyBorder="1" applyAlignment="1">
      <alignment horizontal="center" vertical="center" wrapText="1"/>
    </xf>
    <xf numFmtId="182" fontId="22" fillId="0" borderId="0" xfId="0" applyNumberFormat="1" applyFont="1" applyFill="1" applyBorder="1" applyAlignment="1">
      <alignment horizontal="center" vertical="center" wrapText="1"/>
    </xf>
    <xf numFmtId="182" fontId="21" fillId="0" borderId="5" xfId="0" applyNumberFormat="1" applyFont="1" applyFill="1" applyBorder="1" applyAlignment="1">
      <alignment horizontal="left" wrapText="1"/>
    </xf>
    <xf numFmtId="0" fontId="25" fillId="0" borderId="7" xfId="0" applyFont="1" applyFill="1" applyBorder="1" applyAlignment="1">
      <alignment horizontal="center" vertical="center" wrapText="1"/>
    </xf>
    <xf numFmtId="182" fontId="25" fillId="0" borderId="7" xfId="0" applyNumberFormat="1" applyFont="1" applyFill="1" applyBorder="1" applyAlignment="1">
      <alignment horizontal="center" vertical="center" wrapText="1"/>
    </xf>
    <xf numFmtId="0" fontId="25" fillId="0" borderId="5" xfId="0" applyFont="1" applyFill="1" applyBorder="1" applyAlignment="1">
      <alignment horizontal="left" vertical="center" wrapText="1"/>
    </xf>
    <xf numFmtId="0" fontId="25" fillId="0" borderId="1"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0" fillId="0" borderId="1" xfId="0" applyFont="1" applyFill="1" applyBorder="1" applyAlignment="1">
      <alignment horizontal="center" vertical="center" wrapText="1"/>
    </xf>
    <xf numFmtId="182" fontId="20" fillId="0" borderId="7" xfId="0" applyNumberFormat="1" applyFont="1" applyFill="1" applyBorder="1" applyAlignment="1">
      <alignment horizontal="center" vertical="center" wrapText="1"/>
    </xf>
    <xf numFmtId="182" fontId="25" fillId="0" borderId="7" xfId="0" applyNumberFormat="1" applyFont="1" applyFill="1" applyBorder="1" applyAlignment="1">
      <alignment horizontal="right" vertical="center" wrapText="1"/>
    </xf>
    <xf numFmtId="178" fontId="25" fillId="0" borderId="7" xfId="0" applyNumberFormat="1" applyFont="1" applyFill="1" applyBorder="1" applyAlignment="1">
      <alignment horizontal="right" vertical="center" wrapText="1"/>
    </xf>
    <xf numFmtId="182" fontId="20" fillId="0" borderId="7" xfId="0" applyNumberFormat="1" applyFont="1" applyFill="1" applyBorder="1" applyAlignment="1">
      <alignment horizontal="right" vertical="center" wrapText="1"/>
    </xf>
    <xf numFmtId="0" fontId="20" fillId="0" borderId="5" xfId="0" applyFont="1" applyFill="1" applyBorder="1" applyAlignment="1">
      <alignment horizontal="right" vertical="center" wrapText="1"/>
    </xf>
    <xf numFmtId="179" fontId="17" fillId="0" borderId="0" xfId="0" applyNumberFormat="1" applyFont="1" applyFill="1" applyBorder="1" applyAlignment="1">
      <alignment vertical="center"/>
    </xf>
    <xf numFmtId="179" fontId="21" fillId="0" borderId="0" xfId="0" applyNumberFormat="1" applyFont="1" applyFill="1" applyBorder="1" applyAlignment="1">
      <alignment horizontal="left" wrapText="1"/>
    </xf>
    <xf numFmtId="179" fontId="22" fillId="0" borderId="0" xfId="0" applyNumberFormat="1" applyFont="1" applyFill="1" applyBorder="1" applyAlignment="1">
      <alignment horizontal="center" vertical="center" wrapText="1"/>
    </xf>
    <xf numFmtId="179" fontId="21" fillId="0" borderId="5" xfId="0" applyNumberFormat="1" applyFont="1" applyFill="1" applyBorder="1" applyAlignment="1">
      <alignment horizontal="left" wrapText="1"/>
    </xf>
    <xf numFmtId="179" fontId="25" fillId="0" borderId="1" xfId="0" applyNumberFormat="1" applyFont="1" applyFill="1" applyBorder="1" applyAlignment="1">
      <alignment horizontal="center" vertical="center" wrapText="1"/>
    </xf>
    <xf numFmtId="179" fontId="25" fillId="0" borderId="7" xfId="0" applyNumberFormat="1" applyFont="1" applyFill="1" applyBorder="1" applyAlignment="1">
      <alignment horizontal="center" vertical="center" wrapText="1"/>
    </xf>
    <xf numFmtId="179" fontId="20" fillId="0" borderId="1" xfId="0" applyNumberFormat="1" applyFont="1" applyFill="1" applyBorder="1" applyAlignment="1">
      <alignment horizontal="center" vertical="center" wrapText="1"/>
    </xf>
    <xf numFmtId="179" fontId="25" fillId="0" borderId="7" xfId="0" applyNumberFormat="1" applyFont="1" applyFill="1" applyBorder="1" applyAlignment="1">
      <alignment horizontal="right" vertical="center" wrapText="1"/>
    </xf>
    <xf numFmtId="179" fontId="20" fillId="0" borderId="7" xfId="0" applyNumberFormat="1" applyFont="1" applyFill="1" applyBorder="1" applyAlignment="1">
      <alignment horizontal="right" vertical="center" wrapText="1"/>
    </xf>
    <xf numFmtId="179" fontId="20" fillId="0" borderId="5" xfId="0" applyNumberFormat="1" applyFont="1" applyFill="1" applyBorder="1" applyAlignment="1">
      <alignment horizontal="right" vertical="center" wrapText="1"/>
    </xf>
    <xf numFmtId="0" fontId="27" fillId="13" borderId="0" xfId="0" applyFont="1" applyFill="1" applyBorder="1" applyAlignment="1" applyProtection="1">
      <alignment vertical="center"/>
    </xf>
    <xf numFmtId="0" fontId="1" fillId="13" borderId="0" xfId="0" applyFont="1" applyFill="1" applyBorder="1" applyAlignment="1" applyProtection="1">
      <alignment vertical="center"/>
    </xf>
    <xf numFmtId="0" fontId="1" fillId="13" borderId="1" xfId="0" applyFont="1" applyFill="1" applyBorder="1" applyAlignment="1" applyProtection="1">
      <alignment vertical="center"/>
    </xf>
    <xf numFmtId="0" fontId="1" fillId="13" borderId="0" xfId="0" applyNumberFormat="1" applyFont="1" applyFill="1" applyBorder="1" applyAlignment="1" applyProtection="1">
      <alignment horizontal="right" vertical="center"/>
    </xf>
    <xf numFmtId="0" fontId="1" fillId="13" borderId="0" xfId="0" applyNumberFormat="1" applyFont="1" applyFill="1" applyBorder="1" applyAlignment="1" applyProtection="1">
      <alignment vertical="center"/>
    </xf>
    <xf numFmtId="179" fontId="1" fillId="13" borderId="0" xfId="0" applyNumberFormat="1" applyFont="1" applyFill="1" applyBorder="1" applyAlignment="1" applyProtection="1">
      <alignment vertical="center"/>
    </xf>
    <xf numFmtId="0" fontId="1" fillId="13" borderId="0" xfId="53" applyFont="1" applyFill="1" applyAlignment="1" applyProtection="1">
      <alignment horizontal="left" vertical="center"/>
    </xf>
    <xf numFmtId="0" fontId="27" fillId="13" borderId="0" xfId="0" applyNumberFormat="1" applyFont="1" applyFill="1" applyBorder="1" applyAlignment="1" applyProtection="1">
      <alignment horizontal="right" vertical="center"/>
    </xf>
    <xf numFmtId="0" fontId="27" fillId="13" borderId="1" xfId="0" applyFont="1" applyFill="1" applyBorder="1" applyAlignment="1" applyProtection="1">
      <alignment vertical="center"/>
    </xf>
    <xf numFmtId="0" fontId="42" fillId="13" borderId="0" xfId="0" applyNumberFormat="1" applyFont="1" applyFill="1" applyBorder="1" applyAlignment="1" applyProtection="1">
      <alignment horizontal="center" vertical="center"/>
    </xf>
    <xf numFmtId="0" fontId="43" fillId="13" borderId="0" xfId="0" applyFont="1" applyFill="1" applyBorder="1" applyAlignment="1" applyProtection="1">
      <alignment vertical="center"/>
    </xf>
    <xf numFmtId="179" fontId="1" fillId="13" borderId="0" xfId="0" applyNumberFormat="1" applyFont="1" applyFill="1" applyBorder="1" applyAlignment="1" applyProtection="1">
      <alignment horizontal="center" vertical="center"/>
    </xf>
    <xf numFmtId="0" fontId="29" fillId="13" borderId="6" xfId="0" applyFont="1" applyFill="1" applyBorder="1" applyAlignment="1" applyProtection="1">
      <alignment horizontal="center" vertical="center"/>
    </xf>
    <xf numFmtId="0" fontId="29" fillId="13" borderId="9" xfId="0" applyFont="1" applyFill="1" applyBorder="1" applyAlignment="1" applyProtection="1">
      <alignment horizontal="center" vertical="center"/>
    </xf>
    <xf numFmtId="0" fontId="29" fillId="13" borderId="10" xfId="0" applyFont="1" applyFill="1" applyBorder="1" applyAlignment="1" applyProtection="1">
      <alignment horizontal="center" vertical="center"/>
    </xf>
    <xf numFmtId="0" fontId="29" fillId="13" borderId="1" xfId="0" applyFont="1" applyFill="1" applyBorder="1" applyAlignment="1" applyProtection="1">
      <alignment horizontal="center" vertical="center"/>
    </xf>
    <xf numFmtId="0" fontId="29" fillId="13" borderId="1" xfId="0" applyNumberFormat="1" applyFont="1" applyFill="1" applyBorder="1" applyAlignment="1" applyProtection="1">
      <alignment horizontal="center" vertical="center" wrapText="1"/>
    </xf>
    <xf numFmtId="0" fontId="29" fillId="13" borderId="1" xfId="0" applyNumberFormat="1" applyFont="1" applyFill="1" applyBorder="1" applyAlignment="1" applyProtection="1">
      <alignment horizontal="center" vertical="center"/>
    </xf>
    <xf numFmtId="0" fontId="25" fillId="13" borderId="7" xfId="0" applyFont="1" applyFill="1" applyBorder="1" applyAlignment="1">
      <alignment horizontal="center" vertical="center" wrapText="1"/>
    </xf>
    <xf numFmtId="0" fontId="25" fillId="13" borderId="7" xfId="0" applyFont="1" applyFill="1" applyBorder="1" applyAlignment="1">
      <alignment horizontal="left" vertical="center" wrapText="1"/>
    </xf>
    <xf numFmtId="178" fontId="25" fillId="13" borderId="7" xfId="0" applyNumberFormat="1" applyFont="1" applyFill="1" applyBorder="1" applyAlignment="1">
      <alignment horizontal="right" vertical="center" wrapText="1"/>
    </xf>
    <xf numFmtId="9" fontId="25" fillId="13" borderId="7" xfId="0" applyNumberFormat="1" applyFont="1" applyFill="1" applyBorder="1" applyAlignment="1">
      <alignment horizontal="right" vertical="center" wrapText="1"/>
    </xf>
    <xf numFmtId="0" fontId="25" fillId="13" borderId="1" xfId="0" applyFont="1" applyFill="1" applyBorder="1" applyAlignment="1">
      <alignment horizontal="left" vertical="center" wrapText="1"/>
    </xf>
    <xf numFmtId="178" fontId="25" fillId="13" borderId="1" xfId="0" applyNumberFormat="1" applyFont="1" applyFill="1" applyBorder="1" applyAlignment="1">
      <alignment horizontal="right" vertical="center" wrapText="1"/>
    </xf>
    <xf numFmtId="0" fontId="20" fillId="13" borderId="7" xfId="0" applyFont="1" applyFill="1" applyBorder="1" applyAlignment="1">
      <alignment horizontal="left" vertical="center" wrapText="1" indent="1"/>
    </xf>
    <xf numFmtId="178" fontId="20" fillId="13" borderId="7" xfId="0" applyNumberFormat="1" applyFont="1" applyFill="1" applyBorder="1" applyAlignment="1">
      <alignment horizontal="right" vertical="center" wrapText="1"/>
    </xf>
    <xf numFmtId="0" fontId="20" fillId="13" borderId="1" xfId="0" applyFont="1" applyFill="1" applyBorder="1" applyAlignment="1">
      <alignment horizontal="left" vertical="center" wrapText="1" indent="1"/>
    </xf>
    <xf numFmtId="178" fontId="20" fillId="13" borderId="1" xfId="0" applyNumberFormat="1" applyFont="1" applyFill="1" applyBorder="1" applyAlignment="1">
      <alignment horizontal="right" vertical="center" wrapText="1"/>
    </xf>
    <xf numFmtId="0" fontId="24" fillId="13" borderId="1" xfId="0" applyFont="1" applyFill="1" applyBorder="1" applyAlignment="1">
      <alignment horizontal="left" vertical="center" wrapText="1" indent="2"/>
    </xf>
    <xf numFmtId="0" fontId="20" fillId="13" borderId="1" xfId="0" applyFont="1" applyFill="1" applyBorder="1" applyAlignment="1">
      <alignment horizontal="left" vertical="center" wrapText="1" indent="2"/>
    </xf>
    <xf numFmtId="0" fontId="20" fillId="13" borderId="7" xfId="0" applyFont="1" applyFill="1" applyBorder="1" applyAlignment="1">
      <alignment horizontal="left" vertical="center" wrapText="1"/>
    </xf>
    <xf numFmtId="0" fontId="25" fillId="13" borderId="1" xfId="0" applyFont="1" applyFill="1" applyBorder="1" applyAlignment="1">
      <alignment horizontal="center" vertical="center" wrapText="1"/>
    </xf>
    <xf numFmtId="9" fontId="20" fillId="13" borderId="1" xfId="0" applyNumberFormat="1" applyFont="1" applyFill="1" applyBorder="1" applyAlignment="1">
      <alignment horizontal="right" vertical="center" wrapText="1"/>
    </xf>
    <xf numFmtId="9" fontId="20" fillId="13" borderId="7" xfId="0" applyNumberFormat="1" applyFont="1" applyFill="1" applyBorder="1" applyAlignment="1">
      <alignment horizontal="right" vertical="center" wrapText="1"/>
    </xf>
    <xf numFmtId="0" fontId="20" fillId="13" borderId="7" xfId="0" applyFont="1" applyFill="1" applyBorder="1" applyAlignment="1">
      <alignment horizontal="left" vertical="center" wrapText="1" indent="2"/>
    </xf>
    <xf numFmtId="0" fontId="40" fillId="13" borderId="7" xfId="0" applyFont="1" applyFill="1" applyBorder="1" applyAlignment="1">
      <alignment horizontal="left" vertical="center" wrapText="1" indent="1"/>
    </xf>
    <xf numFmtId="0" fontId="19" fillId="13" borderId="7" xfId="0" applyFont="1" applyFill="1" applyBorder="1" applyAlignment="1">
      <alignment horizontal="left" vertical="center" wrapText="1" indent="1"/>
    </xf>
    <xf numFmtId="0" fontId="21" fillId="13" borderId="7" xfId="0" applyFont="1" applyFill="1" applyBorder="1" applyAlignment="1">
      <alignment horizontal="left" vertical="center" wrapText="1" indent="1"/>
    </xf>
    <xf numFmtId="0" fontId="20" fillId="4" borderId="5" xfId="0" applyFont="1" applyFill="1" applyBorder="1" applyAlignment="1">
      <alignment horizontal="center" vertical="center" wrapText="1"/>
    </xf>
    <xf numFmtId="0" fontId="25" fillId="4" borderId="5" xfId="0" applyFont="1" applyFill="1" applyBorder="1" applyAlignment="1">
      <alignment horizontal="center" vertical="center" wrapText="1"/>
    </xf>
    <xf numFmtId="0" fontId="25" fillId="4" borderId="7" xfId="0" applyFont="1" applyFill="1" applyBorder="1" applyAlignment="1">
      <alignment horizontal="left" vertical="center" wrapText="1"/>
    </xf>
    <xf numFmtId="178" fontId="25" fillId="2" borderId="7" xfId="0" applyNumberFormat="1" applyFont="1" applyFill="1" applyBorder="1" applyAlignment="1">
      <alignment horizontal="right" vertical="center" wrapText="1"/>
    </xf>
    <xf numFmtId="9" fontId="25" fillId="5" borderId="7" xfId="0" applyNumberFormat="1" applyFont="1" applyFill="1" applyBorder="1" applyAlignment="1">
      <alignment horizontal="right" vertical="center" wrapText="1"/>
    </xf>
    <xf numFmtId="178" fontId="25" fillId="5" borderId="7" xfId="0" applyNumberFormat="1" applyFont="1" applyFill="1" applyBorder="1" applyAlignment="1">
      <alignment horizontal="right" vertical="center" wrapText="1"/>
    </xf>
    <xf numFmtId="0" fontId="40" fillId="4" borderId="7" xfId="0" applyFont="1" applyFill="1" applyBorder="1" applyAlignment="1">
      <alignment horizontal="left" vertical="center" wrapText="1" indent="1"/>
    </xf>
    <xf numFmtId="0" fontId="40" fillId="4" borderId="7" xfId="0" applyFont="1" applyFill="1" applyBorder="1" applyAlignment="1">
      <alignment horizontal="left" vertical="center" wrapText="1" indent="2"/>
    </xf>
    <xf numFmtId="0" fontId="20" fillId="4" borderId="7" xfId="0" applyFont="1" applyFill="1" applyBorder="1" applyAlignment="1">
      <alignment horizontal="left" vertical="center" wrapText="1" indent="3"/>
    </xf>
    <xf numFmtId="0" fontId="24" fillId="4" borderId="7" xfId="0" applyFont="1" applyFill="1" applyBorder="1" applyAlignment="1">
      <alignment horizontal="left" vertical="center" wrapText="1" indent="3"/>
    </xf>
    <xf numFmtId="0" fontId="20" fillId="14" borderId="7" xfId="0" applyFont="1" applyFill="1" applyBorder="1" applyAlignment="1">
      <alignment horizontal="left" vertical="center" wrapText="1" indent="3"/>
    </xf>
    <xf numFmtId="0" fontId="19" fillId="4" borderId="7" xfId="0" applyFont="1" applyFill="1" applyBorder="1" applyAlignment="1">
      <alignment horizontal="left" vertical="center" wrapText="1" indent="1"/>
    </xf>
    <xf numFmtId="0" fontId="21" fillId="4" borderId="7" xfId="0" applyFont="1" applyFill="1" applyBorder="1" applyAlignment="1">
      <alignment horizontal="left" vertical="center" wrapText="1" indent="1"/>
    </xf>
    <xf numFmtId="0" fontId="31" fillId="4" borderId="0" xfId="0" applyFont="1" applyFill="1" applyAlignment="1">
      <alignment horizontal="left" vertical="center" wrapText="1"/>
    </xf>
    <xf numFmtId="0" fontId="31" fillId="4" borderId="5" xfId="0" applyFont="1" applyFill="1" applyBorder="1" applyAlignment="1">
      <alignment horizontal="center" vertical="center" wrapText="1"/>
    </xf>
    <xf numFmtId="0" fontId="1" fillId="13" borderId="0" xfId="0" applyFont="1" applyFill="1" applyBorder="1" applyAlignment="1"/>
    <xf numFmtId="0" fontId="29" fillId="13" borderId="0" xfId="0" applyFont="1" applyFill="1" applyBorder="1" applyAlignment="1"/>
    <xf numFmtId="0" fontId="1" fillId="13" borderId="0" xfId="0" applyFont="1" applyFill="1" applyBorder="1" applyAlignment="1">
      <alignment horizontal="center"/>
    </xf>
    <xf numFmtId="0" fontId="1" fillId="13" borderId="0" xfId="0" applyNumberFormat="1" applyFont="1" applyFill="1" applyBorder="1" applyAlignment="1">
      <alignment horizontal="center"/>
    </xf>
    <xf numFmtId="183" fontId="1" fillId="13" borderId="0" xfId="0" applyNumberFormat="1" applyFont="1" applyFill="1" applyBorder="1" applyAlignment="1">
      <alignment horizontal="center"/>
    </xf>
    <xf numFmtId="182" fontId="1" fillId="13" borderId="0" xfId="0" applyNumberFormat="1" applyFont="1" applyFill="1" applyBorder="1" applyAlignment="1">
      <alignment horizontal="center"/>
    </xf>
    <xf numFmtId="0" fontId="44" fillId="13" borderId="0" xfId="0" applyFont="1" applyFill="1" applyBorder="1" applyAlignment="1">
      <alignment horizontal="left" vertical="center"/>
    </xf>
    <xf numFmtId="0" fontId="45" fillId="13" borderId="0" xfId="0" applyFont="1" applyFill="1" applyBorder="1" applyAlignment="1">
      <alignment horizontal="center" vertical="center"/>
    </xf>
    <xf numFmtId="0" fontId="45" fillId="13" borderId="0" xfId="0" applyNumberFormat="1" applyFont="1" applyFill="1" applyBorder="1" applyAlignment="1">
      <alignment horizontal="center" vertical="center"/>
    </xf>
    <xf numFmtId="183" fontId="45" fillId="13" borderId="0" xfId="0" applyNumberFormat="1" applyFont="1" applyFill="1" applyBorder="1" applyAlignment="1">
      <alignment horizontal="center" vertical="center"/>
    </xf>
    <xf numFmtId="182" fontId="45" fillId="13" borderId="0" xfId="0" applyNumberFormat="1" applyFont="1" applyFill="1" applyBorder="1" applyAlignment="1">
      <alignment horizontal="center" vertical="center"/>
    </xf>
    <xf numFmtId="182" fontId="46" fillId="13" borderId="0" xfId="0" applyNumberFormat="1" applyFont="1" applyFill="1" applyBorder="1" applyAlignment="1">
      <alignment horizontal="center" vertical="center"/>
    </xf>
    <xf numFmtId="0" fontId="47" fillId="13" borderId="1" xfId="0" applyFont="1" applyFill="1" applyBorder="1" applyAlignment="1">
      <alignment horizontal="center" vertical="center" wrapText="1"/>
    </xf>
    <xf numFmtId="0" fontId="47" fillId="13" borderId="1" xfId="0" applyNumberFormat="1" applyFont="1" applyFill="1" applyBorder="1" applyAlignment="1">
      <alignment horizontal="center" vertical="center" wrapText="1"/>
    </xf>
    <xf numFmtId="183" fontId="48" fillId="13" borderId="1" xfId="0" applyNumberFormat="1" applyFont="1" applyFill="1" applyBorder="1" applyAlignment="1">
      <alignment horizontal="center" vertical="center" wrapText="1"/>
    </xf>
    <xf numFmtId="182" fontId="48" fillId="13" borderId="1" xfId="0" applyNumberFormat="1" applyFont="1" applyFill="1" applyBorder="1" applyAlignment="1">
      <alignment horizontal="center" vertical="center" wrapText="1"/>
    </xf>
    <xf numFmtId="182" fontId="29" fillId="13" borderId="1" xfId="0" applyNumberFormat="1" applyFont="1" applyFill="1" applyBorder="1" applyAlignment="1">
      <alignment horizontal="center"/>
    </xf>
    <xf numFmtId="49" fontId="49" fillId="0" borderId="11" xfId="0" applyNumberFormat="1" applyFont="1" applyFill="1" applyBorder="1" applyAlignment="1">
      <alignment horizontal="left" vertical="center"/>
    </xf>
    <xf numFmtId="0" fontId="49" fillId="0" borderId="11" xfId="0" applyNumberFormat="1" applyFont="1" applyFill="1" applyBorder="1" applyAlignment="1">
      <alignment horizontal="left" vertical="center"/>
    </xf>
    <xf numFmtId="183" fontId="47" fillId="13" borderId="1" xfId="0" applyNumberFormat="1" applyFont="1" applyFill="1" applyBorder="1" applyAlignment="1">
      <alignment horizontal="center" vertical="center"/>
    </xf>
    <xf numFmtId="182" fontId="1" fillId="13" borderId="1" xfId="0" applyNumberFormat="1" applyFont="1" applyFill="1" applyBorder="1" applyAlignment="1">
      <alignment horizontal="center"/>
    </xf>
    <xf numFmtId="49" fontId="47" fillId="13" borderId="1" xfId="0" applyNumberFormat="1" applyFont="1" applyFill="1" applyBorder="1" applyAlignment="1">
      <alignment horizontal="center" vertical="center"/>
    </xf>
    <xf numFmtId="0" fontId="50" fillId="13" borderId="1" xfId="0" applyNumberFormat="1" applyFont="1" applyFill="1" applyBorder="1" applyAlignment="1">
      <alignment horizontal="center" vertical="center"/>
    </xf>
    <xf numFmtId="182" fontId="51" fillId="13" borderId="1" xfId="0" applyNumberFormat="1" applyFont="1" applyFill="1" applyBorder="1" applyAlignment="1">
      <alignment horizontal="center" vertical="center"/>
    </xf>
    <xf numFmtId="0" fontId="29" fillId="13" borderId="1" xfId="0" applyFont="1" applyFill="1" applyBorder="1" applyAlignment="1">
      <alignment horizontal="center"/>
    </xf>
    <xf numFmtId="0" fontId="29" fillId="13" borderId="1" xfId="0" applyNumberFormat="1" applyFont="1" applyFill="1" applyBorder="1" applyAlignment="1">
      <alignment horizontal="center"/>
    </xf>
    <xf numFmtId="183" fontId="29" fillId="13" borderId="1" xfId="0" applyNumberFormat="1" applyFont="1" applyFill="1" applyBorder="1" applyAlignment="1">
      <alignment horizontal="center"/>
    </xf>
    <xf numFmtId="0" fontId="46" fillId="13" borderId="0" xfId="0" applyFont="1" applyFill="1" applyBorder="1" applyAlignment="1">
      <alignment horizontal="center" vertical="center"/>
    </xf>
    <xf numFmtId="0" fontId="48" fillId="13" borderId="1" xfId="0" applyFont="1" applyFill="1" applyBorder="1" applyAlignment="1">
      <alignment horizontal="center" vertical="center" wrapText="1"/>
    </xf>
    <xf numFmtId="178" fontId="47" fillId="13" borderId="1" xfId="0" applyNumberFormat="1" applyFont="1" applyFill="1" applyBorder="1" applyAlignment="1">
      <alignment horizontal="center" vertical="center"/>
    </xf>
    <xf numFmtId="183" fontId="1" fillId="13" borderId="1" xfId="0" applyNumberFormat="1" applyFont="1" applyFill="1" applyBorder="1" applyAlignment="1">
      <alignment horizontal="center"/>
    </xf>
    <xf numFmtId="0" fontId="45" fillId="13" borderId="0" xfId="0" applyFont="1" applyFill="1" applyBorder="1" applyAlignment="1">
      <alignment vertical="center"/>
    </xf>
    <xf numFmtId="0" fontId="45" fillId="13" borderId="0" xfId="0" applyNumberFormat="1" applyFont="1" applyFill="1" applyBorder="1" applyAlignment="1">
      <alignment vertical="center"/>
    </xf>
    <xf numFmtId="0" fontId="48" fillId="13" borderId="2" xfId="0" applyFont="1" applyFill="1" applyBorder="1" applyAlignment="1">
      <alignment horizontal="center" vertical="center"/>
    </xf>
    <xf numFmtId="0" fontId="48" fillId="13" borderId="2" xfId="0" applyNumberFormat="1" applyFont="1" applyFill="1" applyBorder="1" applyAlignment="1">
      <alignment horizontal="center" vertical="center"/>
    </xf>
    <xf numFmtId="0" fontId="48" fillId="13" borderId="4" xfId="0" applyFont="1" applyFill="1" applyBorder="1" applyAlignment="1">
      <alignment horizontal="center" vertical="center"/>
    </xf>
    <xf numFmtId="0" fontId="48" fillId="13" borderId="4" xfId="0" applyNumberFormat="1" applyFont="1" applyFill="1" applyBorder="1" applyAlignment="1">
      <alignment horizontal="center" vertical="center"/>
    </xf>
    <xf numFmtId="0" fontId="48" fillId="13" borderId="1" xfId="0" applyFont="1" applyFill="1" applyBorder="1" applyAlignment="1">
      <alignment horizontal="center" vertical="center"/>
    </xf>
    <xf numFmtId="0" fontId="48" fillId="13" borderId="1" xfId="0" applyNumberFormat="1" applyFont="1" applyFill="1" applyBorder="1" applyAlignment="1">
      <alignment horizontal="center" vertical="center"/>
    </xf>
    <xf numFmtId="0" fontId="52" fillId="0" borderId="0" xfId="0" applyFont="1" applyFill="1" applyBorder="1" applyAlignment="1">
      <alignment vertical="center"/>
    </xf>
    <xf numFmtId="184" fontId="52" fillId="0" borderId="0" xfId="0" applyNumberFormat="1" applyFont="1" applyFill="1" applyBorder="1" applyAlignment="1">
      <alignment vertical="center"/>
    </xf>
    <xf numFmtId="0" fontId="19" fillId="0" borderId="0" xfId="0" applyFont="1" applyFill="1" applyBorder="1" applyAlignment="1">
      <alignment horizontal="left" vertical="center" wrapText="1"/>
    </xf>
    <xf numFmtId="184" fontId="21" fillId="0" borderId="0" xfId="0" applyNumberFormat="1" applyFont="1" applyFill="1" applyBorder="1" applyAlignment="1">
      <alignment horizontal="left" wrapText="1"/>
    </xf>
    <xf numFmtId="0" fontId="21" fillId="0" borderId="0" xfId="0" applyFont="1" applyFill="1" applyBorder="1" applyAlignment="1">
      <alignment horizontal="right" vertical="center" wrapText="1"/>
    </xf>
    <xf numFmtId="0" fontId="53" fillId="0" borderId="0" xfId="0" applyFont="1" applyFill="1" applyBorder="1" applyAlignment="1">
      <alignment horizontal="center" vertical="center" wrapText="1"/>
    </xf>
    <xf numFmtId="0" fontId="54" fillId="0" borderId="0" xfId="0" applyFont="1" applyFill="1" applyBorder="1" applyAlignment="1">
      <alignment horizontal="center" vertical="center" wrapText="1"/>
    </xf>
    <xf numFmtId="184" fontId="54" fillId="0" borderId="0" xfId="0" applyNumberFormat="1" applyFont="1" applyFill="1" applyBorder="1" applyAlignment="1">
      <alignment horizontal="center" vertical="center" wrapText="1"/>
    </xf>
    <xf numFmtId="184" fontId="21" fillId="0" borderId="5" xfId="0" applyNumberFormat="1" applyFont="1" applyFill="1" applyBorder="1" applyAlignment="1">
      <alignment horizontal="left" wrapText="1"/>
    </xf>
    <xf numFmtId="0" fontId="19" fillId="0" borderId="5" xfId="0" applyFont="1" applyFill="1" applyBorder="1" applyAlignment="1">
      <alignment horizontal="right" vertical="center" wrapText="1"/>
    </xf>
    <xf numFmtId="0" fontId="30" fillId="0" borderId="5" xfId="0" applyFont="1" applyFill="1" applyBorder="1" applyAlignment="1">
      <alignment horizontal="center" vertical="center" wrapText="1"/>
    </xf>
    <xf numFmtId="0" fontId="55" fillId="0" borderId="7" xfId="0" applyFont="1" applyFill="1" applyBorder="1" applyAlignment="1">
      <alignment horizontal="center" vertical="center" wrapText="1"/>
    </xf>
    <xf numFmtId="184" fontId="30" fillId="0" borderId="8" xfId="0" applyNumberFormat="1" applyFont="1" applyFill="1" applyBorder="1" applyAlignment="1">
      <alignment horizontal="center" vertical="center" wrapText="1"/>
    </xf>
    <xf numFmtId="0" fontId="30" fillId="0" borderId="7" xfId="0" applyFont="1" applyFill="1" applyBorder="1" applyAlignment="1">
      <alignment horizontal="center" vertical="center" wrapText="1"/>
    </xf>
    <xf numFmtId="184" fontId="55" fillId="0" borderId="7" xfId="0" applyNumberFormat="1" applyFont="1" applyFill="1" applyBorder="1" applyAlignment="1">
      <alignment horizontal="center" vertical="center" wrapText="1"/>
    </xf>
    <xf numFmtId="0" fontId="21" fillId="0" borderId="7" xfId="0" applyFont="1" applyFill="1" applyBorder="1" applyAlignment="1">
      <alignment horizontal="left" vertical="center" wrapText="1"/>
    </xf>
    <xf numFmtId="0" fontId="19" fillId="0" borderId="7" xfId="0" applyFont="1" applyFill="1" applyBorder="1" applyAlignment="1">
      <alignment horizontal="left" vertical="center" wrapText="1"/>
    </xf>
    <xf numFmtId="184" fontId="21" fillId="0" borderId="7" xfId="0" applyNumberFormat="1" applyFont="1" applyFill="1" applyBorder="1" applyAlignment="1">
      <alignment horizontal="right" vertical="center" wrapText="1"/>
    </xf>
    <xf numFmtId="176" fontId="21" fillId="0" borderId="7" xfId="0" applyNumberFormat="1" applyFont="1" applyFill="1" applyBorder="1" applyAlignment="1">
      <alignment horizontal="right" vertical="center" wrapText="1"/>
    </xf>
    <xf numFmtId="10" fontId="21" fillId="0" borderId="7" xfId="0" applyNumberFormat="1" applyFont="1" applyFill="1" applyBorder="1" applyAlignment="1">
      <alignment horizontal="right" vertical="center" wrapText="1"/>
    </xf>
    <xf numFmtId="0" fontId="21" fillId="0" borderId="4" xfId="0" applyFont="1" applyFill="1" applyBorder="1" applyAlignment="1">
      <alignment horizontal="left" vertical="top" wrapText="1"/>
    </xf>
    <xf numFmtId="0" fontId="19" fillId="0" borderId="7" xfId="0" applyFont="1" applyFill="1" applyBorder="1" applyAlignment="1">
      <alignment horizontal="left" vertical="top" wrapText="1"/>
    </xf>
    <xf numFmtId="184" fontId="55" fillId="0" borderId="7" xfId="0" applyNumberFormat="1" applyFont="1" applyFill="1" applyBorder="1" applyAlignment="1">
      <alignment horizontal="right" vertical="center" wrapText="1"/>
    </xf>
    <xf numFmtId="0" fontId="19" fillId="0" borderId="0" xfId="0" applyFont="1" applyFill="1" applyBorder="1" applyAlignment="1">
      <alignment horizontal="right" vertical="center" wrapText="1"/>
    </xf>
    <xf numFmtId="0" fontId="31" fillId="4" borderId="4" xfId="0" applyFont="1" applyFill="1" applyBorder="1" applyAlignment="1">
      <alignment horizontal="center" vertical="center" wrapText="1"/>
    </xf>
    <xf numFmtId="0" fontId="31" fillId="4" borderId="1" xfId="0" applyFont="1" applyFill="1" applyBorder="1" applyAlignment="1">
      <alignment horizontal="center" vertical="center" wrapText="1"/>
    </xf>
    <xf numFmtId="181" fontId="23" fillId="6" borderId="7" xfId="0" applyNumberFormat="1" applyFont="1" applyFill="1" applyBorder="1" applyAlignment="1">
      <alignment horizontal="right" vertical="center" wrapText="1"/>
    </xf>
    <xf numFmtId="0" fontId="31" fillId="0" borderId="7" xfId="0" applyFont="1" applyFill="1" applyBorder="1" applyAlignment="1">
      <alignment horizontal="left" vertical="top" wrapText="1"/>
    </xf>
    <xf numFmtId="0" fontId="31" fillId="9" borderId="7" xfId="0" applyFont="1" applyFill="1" applyBorder="1" applyAlignment="1">
      <alignment horizontal="left" vertical="top" wrapText="1"/>
    </xf>
    <xf numFmtId="0" fontId="31" fillId="0" borderId="5" xfId="0" applyFont="1" applyFill="1" applyBorder="1" applyAlignment="1">
      <alignment horizontal="center" vertical="top" wrapText="1"/>
    </xf>
    <xf numFmtId="0" fontId="31" fillId="0" borderId="7" xfId="0" applyFont="1" applyFill="1" applyBorder="1" applyAlignment="1">
      <alignment horizontal="center" vertical="top" wrapText="1"/>
    </xf>
    <xf numFmtId="0" fontId="1" fillId="2" borderId="0" xfId="0" applyFont="1" applyFill="1" applyBorder="1" applyAlignment="1" applyProtection="1">
      <alignment vertical="center"/>
    </xf>
    <xf numFmtId="10" fontId="1" fillId="13" borderId="0" xfId="0" applyNumberFormat="1" applyFont="1" applyFill="1" applyBorder="1" applyAlignment="1" applyProtection="1">
      <alignment vertical="center"/>
    </xf>
    <xf numFmtId="0" fontId="27" fillId="13" borderId="0" xfId="0" applyFont="1" applyFill="1" applyBorder="1" applyAlignment="1" applyProtection="1">
      <alignment horizontal="left" vertical="center"/>
    </xf>
    <xf numFmtId="0" fontId="1" fillId="13" borderId="0" xfId="0" applyFont="1" applyFill="1" applyBorder="1" applyAlignment="1" applyProtection="1">
      <alignment horizontal="right" vertical="center"/>
    </xf>
    <xf numFmtId="0" fontId="28" fillId="13" borderId="0" xfId="0" applyFont="1" applyFill="1" applyBorder="1" applyAlignment="1" applyProtection="1">
      <alignment horizontal="center" vertical="center"/>
    </xf>
    <xf numFmtId="0" fontId="29" fillId="2" borderId="1" xfId="0" applyFont="1" applyFill="1" applyBorder="1" applyAlignment="1" applyProtection="1">
      <alignment horizontal="center" vertical="center" wrapText="1"/>
    </xf>
    <xf numFmtId="0" fontId="29" fillId="2" borderId="1" xfId="0" applyFont="1" applyFill="1" applyBorder="1" applyAlignment="1" applyProtection="1">
      <alignment horizontal="center" vertical="center"/>
    </xf>
    <xf numFmtId="10" fontId="29" fillId="13" borderId="1" xfId="0" applyNumberFormat="1" applyFont="1" applyFill="1" applyBorder="1" applyAlignment="1" applyProtection="1">
      <alignment horizontal="center" vertical="center" wrapText="1"/>
    </xf>
    <xf numFmtId="0" fontId="1" fillId="13" borderId="1" xfId="0" applyFont="1" applyFill="1" applyBorder="1" applyAlignment="1" applyProtection="1">
      <alignment horizontal="left" vertical="center"/>
    </xf>
    <xf numFmtId="184" fontId="56" fillId="13" borderId="1" xfId="0" applyNumberFormat="1" applyFont="1" applyFill="1" applyBorder="1" applyAlignment="1" applyProtection="1">
      <alignment horizontal="left" vertical="center" wrapText="1"/>
      <protection locked="0"/>
    </xf>
    <xf numFmtId="184" fontId="56" fillId="2" borderId="1" xfId="0" applyNumberFormat="1" applyFont="1" applyFill="1" applyBorder="1" applyAlignment="1" applyProtection="1">
      <alignment vertical="center"/>
    </xf>
    <xf numFmtId="1" fontId="56" fillId="2" borderId="1" xfId="0" applyNumberFormat="1" applyFont="1" applyFill="1" applyBorder="1" applyAlignment="1">
      <alignment vertical="center"/>
    </xf>
    <xf numFmtId="10" fontId="56" fillId="13" borderId="1" xfId="0" applyNumberFormat="1" applyFont="1" applyFill="1" applyBorder="1" applyAlignment="1" applyProtection="1">
      <alignment vertical="center"/>
    </xf>
    <xf numFmtId="0" fontId="56" fillId="13" borderId="1" xfId="0" applyFont="1" applyFill="1" applyBorder="1" applyAlignment="1" applyProtection="1">
      <alignment vertical="center"/>
    </xf>
    <xf numFmtId="49" fontId="56" fillId="13" borderId="1" xfId="33" applyNumberFormat="1" applyFont="1" applyFill="1" applyBorder="1" applyAlignment="1">
      <alignment vertical="center" wrapText="1"/>
    </xf>
    <xf numFmtId="49" fontId="56" fillId="13" borderId="1" xfId="33" applyNumberFormat="1" applyFont="1" applyFill="1" applyBorder="1" applyAlignment="1">
      <alignment horizontal="left" vertical="center" wrapText="1"/>
    </xf>
    <xf numFmtId="184" fontId="56" fillId="13" borderId="1" xfId="0" applyNumberFormat="1" applyFont="1" applyFill="1" applyBorder="1" applyAlignment="1" applyProtection="1">
      <alignment vertical="center" wrapText="1"/>
      <protection locked="0"/>
    </xf>
    <xf numFmtId="0" fontId="56" fillId="13" borderId="1" xfId="0" applyFont="1" applyFill="1" applyBorder="1" applyAlignment="1">
      <alignment vertical="center" wrapText="1"/>
    </xf>
    <xf numFmtId="0" fontId="57" fillId="13" borderId="1" xfId="0" applyFont="1" applyFill="1" applyBorder="1" applyAlignment="1">
      <alignment horizontal="center" vertical="center" wrapText="1"/>
    </xf>
    <xf numFmtId="0" fontId="29" fillId="13" borderId="0" xfId="0" applyFont="1" applyFill="1" applyBorder="1" applyAlignment="1" applyProtection="1">
      <alignment vertical="center"/>
    </xf>
    <xf numFmtId="0" fontId="58" fillId="13" borderId="0" xfId="0" applyFont="1" applyFill="1" applyBorder="1" applyAlignment="1" applyProtection="1">
      <alignment vertical="center"/>
    </xf>
    <xf numFmtId="0" fontId="1" fillId="2" borderId="0" xfId="0" applyNumberFormat="1" applyFont="1" applyFill="1" applyBorder="1" applyAlignment="1" applyProtection="1">
      <alignment horizontal="center" vertical="center"/>
    </xf>
    <xf numFmtId="10" fontId="1" fillId="13" borderId="0" xfId="0" applyNumberFormat="1" applyFont="1" applyFill="1" applyBorder="1" applyAlignment="1" applyProtection="1">
      <alignment horizontal="center" vertical="center"/>
    </xf>
    <xf numFmtId="0" fontId="42" fillId="13" borderId="0" xfId="0" applyFont="1" applyFill="1" applyBorder="1" applyAlignment="1" applyProtection="1">
      <alignment horizontal="center" vertical="center"/>
    </xf>
    <xf numFmtId="0" fontId="42" fillId="2" borderId="0" xfId="0" applyFont="1" applyFill="1" applyBorder="1" applyAlignment="1" applyProtection="1">
      <alignment horizontal="center" vertical="center"/>
    </xf>
    <xf numFmtId="10" fontId="1" fillId="13" borderId="5" xfId="0" applyNumberFormat="1" applyFont="1" applyFill="1" applyBorder="1" applyAlignment="1" applyProtection="1">
      <alignment horizontal="right" vertical="center"/>
    </xf>
    <xf numFmtId="0" fontId="29" fillId="2" borderId="1" xfId="0" applyNumberFormat="1" applyFont="1" applyFill="1" applyBorder="1" applyAlignment="1" applyProtection="1">
      <alignment horizontal="center" vertical="center" wrapText="1"/>
    </xf>
    <xf numFmtId="0" fontId="55" fillId="4" borderId="7" xfId="0" applyFont="1" applyFill="1" applyBorder="1" applyAlignment="1">
      <alignment horizontal="left" vertical="center" wrapText="1"/>
    </xf>
    <xf numFmtId="3" fontId="29" fillId="2" borderId="1" xfId="0" applyNumberFormat="1" applyFont="1" applyFill="1" applyBorder="1" applyAlignment="1" applyProtection="1">
      <alignment horizontal="center" vertical="center"/>
    </xf>
    <xf numFmtId="0" fontId="29" fillId="2" borderId="1" xfId="0" applyNumberFormat="1" applyFont="1" applyFill="1" applyBorder="1" applyAlignment="1" applyProtection="1">
      <alignment horizontal="center" vertical="center"/>
    </xf>
    <xf numFmtId="10" fontId="29" fillId="13" borderId="1" xfId="0" applyNumberFormat="1" applyFont="1" applyFill="1" applyBorder="1" applyAlignment="1" applyProtection="1">
      <alignment horizontal="center" vertical="center"/>
    </xf>
    <xf numFmtId="0" fontId="21" fillId="4" borderId="7" xfId="0" applyFont="1" applyFill="1" applyBorder="1" applyAlignment="1">
      <alignment horizontal="left" vertical="center" wrapText="1"/>
    </xf>
    <xf numFmtId="3" fontId="1" fillId="2" borderId="1" xfId="0" applyNumberFormat="1" applyFont="1" applyFill="1" applyBorder="1" applyAlignment="1" applyProtection="1">
      <alignment horizontal="center" vertical="center"/>
    </xf>
    <xf numFmtId="10" fontId="1" fillId="13" borderId="1" xfId="0" applyNumberFormat="1" applyFont="1" applyFill="1" applyBorder="1" applyAlignment="1" applyProtection="1">
      <alignment horizontal="center" vertical="center"/>
    </xf>
    <xf numFmtId="0" fontId="29" fillId="13" borderId="1" xfId="0" applyFont="1" applyFill="1" applyBorder="1" applyAlignment="1" applyProtection="1">
      <alignment vertical="center"/>
    </xf>
    <xf numFmtId="0" fontId="58" fillId="13" borderId="1" xfId="0" applyFont="1" applyFill="1" applyBorder="1" applyAlignment="1" applyProtection="1">
      <alignment vertical="center"/>
    </xf>
    <xf numFmtId="0" fontId="58" fillId="13" borderId="12" xfId="0" applyFont="1" applyFill="1" applyBorder="1" applyAlignment="1" applyProtection="1">
      <alignment horizontal="left" vertical="center" wrapText="1"/>
    </xf>
    <xf numFmtId="0" fontId="58" fillId="2" borderId="12" xfId="0" applyFont="1" applyFill="1" applyBorder="1" applyAlignment="1" applyProtection="1">
      <alignment horizontal="left" vertical="center" wrapText="1"/>
    </xf>
    <xf numFmtId="0" fontId="17" fillId="2" borderId="0" xfId="0" applyFont="1" applyFill="1" applyBorder="1" applyAlignment="1">
      <alignment vertical="center"/>
    </xf>
    <xf numFmtId="0" fontId="21" fillId="2" borderId="0" xfId="0" applyFont="1" applyFill="1" applyBorder="1" applyAlignment="1">
      <alignment horizontal="left" wrapText="1"/>
    </xf>
    <xf numFmtId="0" fontId="59" fillId="4"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19" fillId="0" borderId="5" xfId="0" applyFont="1" applyFill="1" applyBorder="1" applyAlignment="1">
      <alignment horizontal="left" wrapText="1"/>
    </xf>
    <xf numFmtId="0" fontId="19" fillId="2" borderId="5" xfId="0" applyFont="1" applyFill="1" applyBorder="1" applyAlignment="1">
      <alignment horizontal="left" wrapText="1"/>
    </xf>
    <xf numFmtId="0" fontId="21" fillId="2" borderId="5" xfId="0" applyFont="1" applyFill="1" applyBorder="1" applyAlignment="1">
      <alignment horizontal="left" wrapText="1"/>
    </xf>
    <xf numFmtId="0" fontId="25" fillId="2" borderId="8" xfId="0" applyFont="1" applyFill="1" applyBorder="1" applyAlignment="1">
      <alignment horizontal="center" vertical="center" wrapText="1"/>
    </xf>
    <xf numFmtId="0" fontId="25" fillId="2" borderId="5" xfId="0" applyFont="1" applyFill="1" applyBorder="1" applyAlignment="1">
      <alignment horizontal="center" vertical="center" wrapText="1"/>
    </xf>
    <xf numFmtId="0" fontId="25" fillId="2" borderId="7" xfId="0" applyFont="1" applyFill="1" applyBorder="1" applyAlignment="1">
      <alignment horizontal="center" vertical="center" wrapText="1"/>
    </xf>
    <xf numFmtId="0" fontId="20" fillId="2" borderId="7" xfId="0" applyFont="1" applyFill="1" applyBorder="1" applyAlignment="1">
      <alignment horizontal="center" vertical="center" wrapText="1"/>
    </xf>
    <xf numFmtId="180" fontId="25" fillId="6" borderId="7" xfId="0" applyNumberFormat="1" applyFont="1" applyFill="1" applyBorder="1" applyAlignment="1">
      <alignment horizontal="right" vertical="center" wrapText="1"/>
    </xf>
    <xf numFmtId="0" fontId="25" fillId="5" borderId="5" xfId="0" applyFont="1" applyFill="1" applyBorder="1" applyAlignment="1">
      <alignment horizontal="center" vertical="center" wrapText="1"/>
    </xf>
    <xf numFmtId="0" fontId="25" fillId="5" borderId="7" xfId="0" applyFont="1" applyFill="1" applyBorder="1" applyAlignment="1">
      <alignment horizontal="center" vertical="center" wrapText="1"/>
    </xf>
    <xf numFmtId="178" fontId="25" fillId="2" borderId="4" xfId="0" applyNumberFormat="1" applyFont="1" applyFill="1" applyBorder="1" applyAlignment="1">
      <alignment horizontal="right" vertical="center" wrapText="1"/>
    </xf>
    <xf numFmtId="0" fontId="60" fillId="4" borderId="0" xfId="0" applyFont="1" applyFill="1" applyBorder="1" applyAlignment="1">
      <alignment horizontal="center" vertical="center" wrapText="1"/>
    </xf>
    <xf numFmtId="0" fontId="37" fillId="4" borderId="0" xfId="0" applyFont="1" applyFill="1" applyBorder="1" applyAlignment="1">
      <alignment horizontal="center" vertical="center" wrapText="1"/>
    </xf>
    <xf numFmtId="0" fontId="61" fillId="4" borderId="0" xfId="0" applyFont="1" applyFill="1" applyBorder="1" applyAlignment="1">
      <alignment horizontal="left" vertical="center" wrapText="1" indent="10"/>
    </xf>
    <xf numFmtId="0" fontId="21" fillId="4" borderId="0" xfId="0" applyFont="1" applyFill="1" applyBorder="1" applyAlignment="1">
      <alignment horizontal="left" wrapText="1"/>
    </xf>
    <xf numFmtId="0" fontId="62" fillId="4" borderId="0" xfId="0" applyFont="1" applyFill="1" applyBorder="1" applyAlignment="1">
      <alignment horizontal="center" vertical="center" wrapText="1"/>
    </xf>
    <xf numFmtId="0" fontId="63" fillId="4" borderId="0" xfId="0" applyFont="1" applyFill="1" applyBorder="1" applyAlignment="1">
      <alignment horizontal="center" vertical="center" wrapText="1"/>
    </xf>
    <xf numFmtId="0" fontId="20" fillId="4" borderId="0" xfId="0" applyFont="1" applyFill="1" applyBorder="1" applyAlignment="1">
      <alignment horizontal="center" vertical="center" wrapText="1"/>
    </xf>
    <xf numFmtId="0" fontId="25" fillId="4" borderId="0" xfId="0" applyFont="1" applyFill="1" applyBorder="1" applyAlignment="1">
      <alignment horizontal="right" vertical="center" wrapText="1"/>
    </xf>
    <xf numFmtId="0" fontId="25" fillId="4" borderId="0" xfId="0" applyFont="1" applyFill="1" applyBorder="1" applyAlignment="1">
      <alignment horizontal="left" vertical="center" wrapText="1"/>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常规_乡镇1-10月地税收入"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常规 12" xfId="19"/>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常规_附件2：二维表" xfId="33"/>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常规 10" xfId="50"/>
    <cellStyle name="40% - 强调文字颜色 6" xfId="51" builtinId="51"/>
    <cellStyle name="60% - 强调文字颜色 6" xfId="52" builtinId="52"/>
    <cellStyle name="常规 7" xfId="53"/>
    <cellStyle name="常规 2" xfId="54"/>
    <cellStyle name="常规 11" xfId="55"/>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1" Type="http://schemas.openxmlformats.org/officeDocument/2006/relationships/sharedStrings" Target="sharedStrings.xml"/><Relationship Id="rId40" Type="http://schemas.openxmlformats.org/officeDocument/2006/relationships/styles" Target="styles.xml"/><Relationship Id="rId4" Type="http://schemas.openxmlformats.org/officeDocument/2006/relationships/worksheet" Target="worksheets/sheet4.xml"/><Relationship Id="rId39" Type="http://schemas.openxmlformats.org/officeDocument/2006/relationships/theme" Target="theme/theme1.xml"/><Relationship Id="rId38" Type="http://schemas.openxmlformats.org/officeDocument/2006/relationships/externalLink" Target="externalLinks/externalLink4.xml"/><Relationship Id="rId37" Type="http://schemas.openxmlformats.org/officeDocument/2006/relationships/externalLink" Target="externalLinks/externalLink3.xml"/><Relationship Id="rId36" Type="http://schemas.openxmlformats.org/officeDocument/2006/relationships/externalLink" Target="externalLinks/externalLink2.xml"/><Relationship Id="rId35" Type="http://schemas.openxmlformats.org/officeDocument/2006/relationships/externalLink" Target="externalLinks/externalLink1.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5&#24180;\&#19977;&#20445;\2025.03\&#21512;&#35268;&#24615;&#23457;&#26597;&#22871;&#34920;\(520000900190101)&#28165;&#38215;&#24066;&#21512;&#35268;&#24615;&#23457;&#26597;&#22871;&#34920;&#20154;&#20195;&#20250;&#21518;3.20&#65288;&#20462;&#25913;&#34920;4&#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ttp:\invalid.uri"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2024&#24180;\rmis&#26032;&#22686;\2025&#24180;&#21512;&#35268;&#24615;&#23457;&#26597;\&#38468;&#20214;2.2025&#24180;&#22320;&#26041;&#36130;&#25919;&#39044;&#31639;&#34920;&#65288;11.22&#19977;&#31295;&#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4037;&#20316;&#31807;1"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封面"/>
      <sheetName val="目录"/>
      <sheetName val="表一"/>
      <sheetName val="表二（汇总表）"/>
      <sheetName val="表二（录入表）"/>
      <sheetName val="表三（汇总表）"/>
      <sheetName val="表三之一（录入表）"/>
      <sheetName val="表三之二（需明确收支级次的录入表）"/>
      <sheetName val="表三之三（取数表）"/>
      <sheetName val="表四（资金来源表）"/>
      <sheetName val="表五（支出经济分类表）"/>
      <sheetName val="表六之一（取数表）"/>
      <sheetName val="表六之二（取数表）"/>
      <sheetName val="表七之一（取数表）"/>
      <sheetName val="表七之二（取数表）"/>
      <sheetName val="表八（三公经费表）"/>
      <sheetName val="表九（汇总表）"/>
      <sheetName val="表九之一（录入表）"/>
      <sheetName val="表九之二（取数表）"/>
      <sheetName val="表十（资金来源录入表）"/>
      <sheetName val="表十一（汇总表）"/>
      <sheetName val="表十一之一（取数表）"/>
      <sheetName val="表十二（录入表）"/>
      <sheetName val="表十三（录入表）"/>
      <sheetName val="表十四（国资基础信息）"/>
      <sheetName val="“三保”预算表1-预算安排和资金来源表"/>
      <sheetName val="“三保”预算表2-临聘人员预算表"/>
      <sheetName val="“保工资”及编外人员预算表3-按经济分类"/>
      <sheetName val="“保基本民生”和隐性表4-按功能科目"/>
      <sheetName val="“隐性债务利息”预算表5"/>
    </sheetNames>
    <sheetDataSet>
      <sheetData sheetId="0"/>
      <sheetData sheetId="1"/>
      <sheetData sheetId="2"/>
      <sheetData sheetId="3">
        <row r="6">
          <cell r="A6">
            <v>201</v>
          </cell>
          <cell r="B6" t="str">
            <v>一般公共服务支出</v>
          </cell>
          <cell r="C6">
            <v>53294</v>
          </cell>
          <cell r="D6">
            <v>53032</v>
          </cell>
          <cell r="E6">
            <v>53750</v>
          </cell>
        </row>
        <row r="7">
          <cell r="A7">
            <v>20101</v>
          </cell>
          <cell r="B7" t="str">
            <v>人大事务</v>
          </cell>
          <cell r="C7">
            <v>1237</v>
          </cell>
          <cell r="D7">
            <v>1153</v>
          </cell>
          <cell r="E7">
            <v>1414</v>
          </cell>
        </row>
        <row r="8">
          <cell r="A8">
            <v>20102</v>
          </cell>
          <cell r="B8" t="str">
            <v>政协事务</v>
          </cell>
          <cell r="C8">
            <v>1005</v>
          </cell>
          <cell r="D8">
            <v>985</v>
          </cell>
          <cell r="E8">
            <v>1005</v>
          </cell>
        </row>
        <row r="9">
          <cell r="A9">
            <v>20103</v>
          </cell>
          <cell r="B9" t="str">
            <v>政府办公厅（室）及相关机构事务</v>
          </cell>
          <cell r="C9">
            <v>18919</v>
          </cell>
          <cell r="D9">
            <v>18158</v>
          </cell>
          <cell r="E9">
            <v>19570</v>
          </cell>
        </row>
        <row r="10">
          <cell r="A10">
            <v>20104</v>
          </cell>
          <cell r="B10" t="str">
            <v>发展与改革事务</v>
          </cell>
          <cell r="C10">
            <v>2470</v>
          </cell>
          <cell r="D10">
            <v>1263</v>
          </cell>
          <cell r="E10">
            <v>2577</v>
          </cell>
        </row>
        <row r="11">
          <cell r="A11">
            <v>20105</v>
          </cell>
          <cell r="B11" t="str">
            <v>统计信息事务</v>
          </cell>
          <cell r="C11">
            <v>632</v>
          </cell>
          <cell r="D11">
            <v>758</v>
          </cell>
          <cell r="E11">
            <v>489</v>
          </cell>
        </row>
        <row r="12">
          <cell r="A12">
            <v>20106</v>
          </cell>
          <cell r="B12" t="str">
            <v>财政事务</v>
          </cell>
          <cell r="C12">
            <v>3015</v>
          </cell>
          <cell r="D12">
            <v>2742</v>
          </cell>
          <cell r="E12">
            <v>2316</v>
          </cell>
        </row>
        <row r="13">
          <cell r="A13">
            <v>20107</v>
          </cell>
          <cell r="B13" t="str">
            <v>税收事务</v>
          </cell>
          <cell r="C13">
            <v>1080</v>
          </cell>
          <cell r="D13">
            <v>1018</v>
          </cell>
          <cell r="E13">
            <v>1141</v>
          </cell>
        </row>
        <row r="14">
          <cell r="A14">
            <v>20108</v>
          </cell>
          <cell r="B14" t="str">
            <v>审计事务</v>
          </cell>
          <cell r="C14" t="str">
            <v/>
          </cell>
          <cell r="D14">
            <v>2</v>
          </cell>
          <cell r="E14" t="str">
            <v/>
          </cell>
        </row>
        <row r="15">
          <cell r="A15">
            <v>20109</v>
          </cell>
          <cell r="B15" t="str">
            <v>海关事务</v>
          </cell>
          <cell r="C15" t="str">
            <v/>
          </cell>
          <cell r="D15" t="str">
            <v/>
          </cell>
          <cell r="E15" t="str">
            <v/>
          </cell>
        </row>
        <row r="16">
          <cell r="A16">
            <v>20111</v>
          </cell>
          <cell r="B16" t="str">
            <v>纪检监察事务</v>
          </cell>
          <cell r="C16">
            <v>2773</v>
          </cell>
          <cell r="D16">
            <v>4110</v>
          </cell>
          <cell r="E16">
            <v>3971</v>
          </cell>
        </row>
        <row r="17">
          <cell r="A17">
            <v>20113</v>
          </cell>
          <cell r="B17" t="str">
            <v>商贸事务</v>
          </cell>
          <cell r="C17">
            <v>3557</v>
          </cell>
          <cell r="D17">
            <v>3212</v>
          </cell>
          <cell r="E17">
            <v>2456</v>
          </cell>
        </row>
        <row r="18">
          <cell r="A18">
            <v>20114</v>
          </cell>
          <cell r="B18" t="str">
            <v>知识产权事务</v>
          </cell>
          <cell r="C18" t="str">
            <v/>
          </cell>
          <cell r="D18" t="str">
            <v/>
          </cell>
          <cell r="E18" t="str">
            <v/>
          </cell>
        </row>
        <row r="19">
          <cell r="A19">
            <v>20123</v>
          </cell>
          <cell r="B19" t="str">
            <v>民族事务</v>
          </cell>
          <cell r="C19">
            <v>431</v>
          </cell>
          <cell r="D19">
            <v>298</v>
          </cell>
          <cell r="E19">
            <v>361</v>
          </cell>
        </row>
        <row r="20">
          <cell r="A20">
            <v>20125</v>
          </cell>
          <cell r="B20" t="str">
            <v>港澳台事务</v>
          </cell>
          <cell r="C20" t="str">
            <v/>
          </cell>
          <cell r="D20" t="str">
            <v/>
          </cell>
          <cell r="E20" t="str">
            <v/>
          </cell>
        </row>
        <row r="21">
          <cell r="A21">
            <v>20126</v>
          </cell>
          <cell r="B21" t="str">
            <v>档案事务</v>
          </cell>
          <cell r="C21">
            <v>10</v>
          </cell>
          <cell r="D21">
            <v>1</v>
          </cell>
          <cell r="E21" t="str">
            <v/>
          </cell>
        </row>
        <row r="22">
          <cell r="A22">
            <v>20128</v>
          </cell>
          <cell r="B22" t="str">
            <v>民主党派及工商联事务</v>
          </cell>
          <cell r="C22">
            <v>88</v>
          </cell>
          <cell r="D22">
            <v>86</v>
          </cell>
          <cell r="E22">
            <v>87</v>
          </cell>
        </row>
        <row r="23">
          <cell r="A23">
            <v>20129</v>
          </cell>
          <cell r="B23" t="str">
            <v>群众团体事务</v>
          </cell>
          <cell r="C23">
            <v>1434</v>
          </cell>
          <cell r="D23">
            <v>1932</v>
          </cell>
          <cell r="E23">
            <v>1417</v>
          </cell>
        </row>
        <row r="24">
          <cell r="A24">
            <v>20131</v>
          </cell>
          <cell r="B24" t="str">
            <v>党委办公厅（室）及相关机构事务</v>
          </cell>
          <cell r="C24">
            <v>2834</v>
          </cell>
          <cell r="D24">
            <v>2733</v>
          </cell>
          <cell r="E24">
            <v>2812</v>
          </cell>
        </row>
        <row r="25">
          <cell r="A25">
            <v>20132</v>
          </cell>
          <cell r="B25" t="str">
            <v>组织事务</v>
          </cell>
          <cell r="C25">
            <v>1398</v>
          </cell>
          <cell r="D25">
            <v>1212</v>
          </cell>
          <cell r="E25">
            <v>1506</v>
          </cell>
        </row>
        <row r="26">
          <cell r="A26">
            <v>20133</v>
          </cell>
          <cell r="B26" t="str">
            <v>宣传事务</v>
          </cell>
          <cell r="C26">
            <v>1220</v>
          </cell>
          <cell r="D26">
            <v>867</v>
          </cell>
          <cell r="E26">
            <v>1119</v>
          </cell>
        </row>
        <row r="27">
          <cell r="A27">
            <v>20134</v>
          </cell>
          <cell r="B27" t="str">
            <v>统战事务</v>
          </cell>
          <cell r="C27">
            <v>269</v>
          </cell>
          <cell r="D27">
            <v>272</v>
          </cell>
          <cell r="E27">
            <v>288</v>
          </cell>
        </row>
        <row r="28">
          <cell r="A28">
            <v>20135</v>
          </cell>
          <cell r="B28" t="str">
            <v>对外联络事务</v>
          </cell>
          <cell r="C28" t="str">
            <v/>
          </cell>
          <cell r="D28" t="str">
            <v/>
          </cell>
          <cell r="E28" t="str">
            <v/>
          </cell>
        </row>
        <row r="29">
          <cell r="A29">
            <v>20136</v>
          </cell>
          <cell r="B29" t="str">
            <v>其他共产党事务支出</v>
          </cell>
          <cell r="C29">
            <v>494</v>
          </cell>
          <cell r="D29">
            <v>531</v>
          </cell>
          <cell r="E29" t="str">
            <v/>
          </cell>
        </row>
        <row r="30">
          <cell r="A30">
            <v>20137</v>
          </cell>
          <cell r="B30" t="str">
            <v>网信事务</v>
          </cell>
          <cell r="C30" t="str">
            <v/>
          </cell>
          <cell r="D30" t="str">
            <v/>
          </cell>
          <cell r="E30" t="str">
            <v/>
          </cell>
        </row>
        <row r="31">
          <cell r="A31">
            <v>20138</v>
          </cell>
          <cell r="B31" t="str">
            <v>市场监督管理事务</v>
          </cell>
          <cell r="C31">
            <v>1981</v>
          </cell>
          <cell r="D31">
            <v>1818</v>
          </cell>
          <cell r="E31">
            <v>2110</v>
          </cell>
        </row>
        <row r="32">
          <cell r="A32">
            <v>20139</v>
          </cell>
          <cell r="B32" t="str">
            <v>社会工作事务</v>
          </cell>
          <cell r="C32">
            <v>8327</v>
          </cell>
          <cell r="D32">
            <v>9848</v>
          </cell>
          <cell r="E32">
            <v>8400</v>
          </cell>
        </row>
        <row r="33">
          <cell r="A33">
            <v>20140</v>
          </cell>
          <cell r="B33" t="str">
            <v>信访事务</v>
          </cell>
          <cell r="C33">
            <v>120</v>
          </cell>
          <cell r="D33">
            <v>23</v>
          </cell>
          <cell r="E33">
            <v>711</v>
          </cell>
        </row>
        <row r="34">
          <cell r="A34">
            <v>20141</v>
          </cell>
          <cell r="B34" t="str">
            <v>数据事务</v>
          </cell>
          <cell r="C34" t="str">
            <v/>
          </cell>
          <cell r="D34" t="str">
            <v/>
          </cell>
          <cell r="E34" t="str">
            <v/>
          </cell>
        </row>
        <row r="35">
          <cell r="A35">
            <v>20199</v>
          </cell>
          <cell r="B35" t="str">
            <v>其他一般公共服务支出</v>
          </cell>
          <cell r="C35" t="str">
            <v/>
          </cell>
          <cell r="D35">
            <v>10</v>
          </cell>
          <cell r="E35" t="str">
            <v/>
          </cell>
        </row>
        <row r="36">
          <cell r="A36">
            <v>202</v>
          </cell>
          <cell r="B36" t="str">
            <v>外交支出</v>
          </cell>
          <cell r="C36" t="str">
            <v/>
          </cell>
          <cell r="D36" t="str">
            <v/>
          </cell>
          <cell r="E36" t="str">
            <v/>
          </cell>
        </row>
        <row r="37">
          <cell r="A37">
            <v>20201</v>
          </cell>
          <cell r="B37" t="str">
            <v>外交管理事务</v>
          </cell>
          <cell r="C37" t="str">
            <v/>
          </cell>
          <cell r="D37" t="str">
            <v/>
          </cell>
          <cell r="E37" t="str">
            <v/>
          </cell>
        </row>
        <row r="38">
          <cell r="A38">
            <v>20202</v>
          </cell>
          <cell r="B38" t="str">
            <v>驻外机构</v>
          </cell>
          <cell r="C38" t="str">
            <v/>
          </cell>
          <cell r="D38" t="str">
            <v/>
          </cell>
          <cell r="E38" t="str">
            <v/>
          </cell>
        </row>
        <row r="39">
          <cell r="A39">
            <v>20203</v>
          </cell>
          <cell r="B39" t="str">
            <v>对外援助</v>
          </cell>
          <cell r="C39" t="str">
            <v/>
          </cell>
          <cell r="D39" t="str">
            <v/>
          </cell>
          <cell r="E39" t="str">
            <v/>
          </cell>
        </row>
        <row r="40">
          <cell r="A40">
            <v>20204</v>
          </cell>
          <cell r="B40" t="str">
            <v>国际组织</v>
          </cell>
          <cell r="C40" t="str">
            <v/>
          </cell>
          <cell r="D40" t="str">
            <v/>
          </cell>
          <cell r="E40" t="str">
            <v/>
          </cell>
        </row>
        <row r="41">
          <cell r="A41">
            <v>20205</v>
          </cell>
          <cell r="B41" t="str">
            <v>对外合作与交流</v>
          </cell>
          <cell r="C41" t="str">
            <v/>
          </cell>
          <cell r="D41" t="str">
            <v/>
          </cell>
          <cell r="E41" t="str">
            <v/>
          </cell>
        </row>
        <row r="42">
          <cell r="A42">
            <v>20206</v>
          </cell>
          <cell r="B42" t="str">
            <v>对外宣传</v>
          </cell>
          <cell r="C42" t="str">
            <v/>
          </cell>
          <cell r="D42" t="str">
            <v/>
          </cell>
          <cell r="E42" t="str">
            <v/>
          </cell>
        </row>
        <row r="43">
          <cell r="A43">
            <v>20207</v>
          </cell>
          <cell r="B43" t="str">
            <v>边界勘界联检</v>
          </cell>
          <cell r="C43" t="str">
            <v/>
          </cell>
          <cell r="D43" t="str">
            <v/>
          </cell>
          <cell r="E43" t="str">
            <v/>
          </cell>
        </row>
        <row r="44">
          <cell r="A44">
            <v>20208</v>
          </cell>
          <cell r="B44" t="str">
            <v>国际发展合作</v>
          </cell>
          <cell r="C44" t="str">
            <v/>
          </cell>
          <cell r="D44" t="str">
            <v/>
          </cell>
          <cell r="E44" t="str">
            <v/>
          </cell>
        </row>
        <row r="45">
          <cell r="A45">
            <v>20299</v>
          </cell>
          <cell r="B45" t="str">
            <v>其他外交支出</v>
          </cell>
          <cell r="C45" t="str">
            <v/>
          </cell>
          <cell r="D45" t="str">
            <v/>
          </cell>
          <cell r="E45" t="str">
            <v/>
          </cell>
        </row>
        <row r="46">
          <cell r="A46">
            <v>203</v>
          </cell>
          <cell r="B46" t="str">
            <v>国防支出</v>
          </cell>
          <cell r="C46">
            <v>1266</v>
          </cell>
          <cell r="D46">
            <v>889</v>
          </cell>
          <cell r="E46">
            <v>757</v>
          </cell>
        </row>
        <row r="47">
          <cell r="A47">
            <v>20301</v>
          </cell>
          <cell r="B47" t="str">
            <v>军费</v>
          </cell>
          <cell r="C47" t="str">
            <v/>
          </cell>
          <cell r="D47" t="str">
            <v/>
          </cell>
          <cell r="E47" t="str">
            <v/>
          </cell>
        </row>
        <row r="48">
          <cell r="A48">
            <v>20304</v>
          </cell>
          <cell r="B48" t="str">
            <v>国防科研事业</v>
          </cell>
          <cell r="C48" t="str">
            <v/>
          </cell>
          <cell r="D48" t="str">
            <v/>
          </cell>
          <cell r="E48" t="str">
            <v/>
          </cell>
        </row>
        <row r="49">
          <cell r="A49">
            <v>20305</v>
          </cell>
          <cell r="B49" t="str">
            <v>专项工程</v>
          </cell>
          <cell r="C49" t="str">
            <v/>
          </cell>
          <cell r="D49" t="str">
            <v/>
          </cell>
          <cell r="E49" t="str">
            <v/>
          </cell>
        </row>
        <row r="50">
          <cell r="A50">
            <v>20306</v>
          </cell>
          <cell r="B50" t="str">
            <v>国防动员</v>
          </cell>
          <cell r="C50">
            <v>1266</v>
          </cell>
          <cell r="D50">
            <v>889</v>
          </cell>
          <cell r="E50">
            <v>757</v>
          </cell>
        </row>
        <row r="51">
          <cell r="A51">
            <v>20399</v>
          </cell>
          <cell r="B51" t="str">
            <v>其他国防支出</v>
          </cell>
          <cell r="C51" t="str">
            <v/>
          </cell>
          <cell r="D51" t="str">
            <v/>
          </cell>
          <cell r="E51" t="str">
            <v/>
          </cell>
        </row>
        <row r="52">
          <cell r="A52">
            <v>204</v>
          </cell>
          <cell r="B52" t="str">
            <v>公共安全支出</v>
          </cell>
          <cell r="C52">
            <v>25446</v>
          </cell>
          <cell r="D52">
            <v>22847</v>
          </cell>
          <cell r="E52">
            <v>24203</v>
          </cell>
        </row>
        <row r="53">
          <cell r="A53">
            <v>20401</v>
          </cell>
          <cell r="B53" t="str">
            <v>武装警察部队</v>
          </cell>
          <cell r="C53">
            <v>50</v>
          </cell>
          <cell r="D53">
            <v>20</v>
          </cell>
          <cell r="E53">
            <v>50</v>
          </cell>
        </row>
        <row r="54">
          <cell r="A54">
            <v>20402</v>
          </cell>
          <cell r="B54" t="str">
            <v>公安</v>
          </cell>
          <cell r="C54">
            <v>22963</v>
          </cell>
          <cell r="D54">
            <v>21054</v>
          </cell>
          <cell r="E54">
            <v>22384</v>
          </cell>
        </row>
        <row r="55">
          <cell r="A55">
            <v>20403</v>
          </cell>
          <cell r="B55" t="str">
            <v>国家安全</v>
          </cell>
          <cell r="C55" t="str">
            <v/>
          </cell>
          <cell r="D55" t="str">
            <v/>
          </cell>
          <cell r="E55" t="str">
            <v/>
          </cell>
        </row>
        <row r="56">
          <cell r="A56">
            <v>20404</v>
          </cell>
          <cell r="B56" t="str">
            <v>检察</v>
          </cell>
          <cell r="C56">
            <v>42</v>
          </cell>
          <cell r="D56">
            <v>40</v>
          </cell>
          <cell r="E56">
            <v>51</v>
          </cell>
        </row>
        <row r="57">
          <cell r="A57">
            <v>20405</v>
          </cell>
          <cell r="B57" t="str">
            <v>法院</v>
          </cell>
          <cell r="C57">
            <v>609</v>
          </cell>
          <cell r="D57">
            <v>256</v>
          </cell>
          <cell r="E57">
            <v>310</v>
          </cell>
        </row>
        <row r="58">
          <cell r="A58">
            <v>20406</v>
          </cell>
          <cell r="B58" t="str">
            <v>司法</v>
          </cell>
          <cell r="C58">
            <v>1374</v>
          </cell>
          <cell r="D58">
            <v>1265</v>
          </cell>
          <cell r="E58">
            <v>1298</v>
          </cell>
        </row>
        <row r="59">
          <cell r="A59">
            <v>20407</v>
          </cell>
          <cell r="B59" t="str">
            <v>监狱</v>
          </cell>
          <cell r="C59" t="str">
            <v/>
          </cell>
          <cell r="D59" t="str">
            <v/>
          </cell>
          <cell r="E59" t="str">
            <v/>
          </cell>
        </row>
        <row r="60">
          <cell r="A60">
            <v>20408</v>
          </cell>
          <cell r="B60" t="str">
            <v>强制隔离戒毒</v>
          </cell>
          <cell r="C60">
            <v>408</v>
          </cell>
          <cell r="D60">
            <v>40</v>
          </cell>
          <cell r="E60">
            <v>100</v>
          </cell>
        </row>
        <row r="61">
          <cell r="A61">
            <v>20409</v>
          </cell>
          <cell r="B61" t="str">
            <v>国家保密</v>
          </cell>
          <cell r="C61" t="str">
            <v/>
          </cell>
          <cell r="D61" t="str">
            <v/>
          </cell>
          <cell r="E61" t="str">
            <v/>
          </cell>
        </row>
        <row r="62">
          <cell r="A62">
            <v>20410</v>
          </cell>
          <cell r="B62" t="str">
            <v>缉私警察</v>
          </cell>
          <cell r="C62" t="str">
            <v/>
          </cell>
          <cell r="D62" t="str">
            <v/>
          </cell>
          <cell r="E62" t="str">
            <v/>
          </cell>
        </row>
        <row r="63">
          <cell r="A63">
            <v>20499</v>
          </cell>
          <cell r="B63" t="str">
            <v>其他公共安全支出</v>
          </cell>
          <cell r="C63" t="str">
            <v/>
          </cell>
          <cell r="D63">
            <v>172</v>
          </cell>
          <cell r="E63">
            <v>10</v>
          </cell>
        </row>
        <row r="64">
          <cell r="A64">
            <v>205</v>
          </cell>
          <cell r="B64" t="str">
            <v>教育支出</v>
          </cell>
          <cell r="C64">
            <v>147056</v>
          </cell>
          <cell r="D64">
            <v>172749</v>
          </cell>
          <cell r="E64">
            <v>146450</v>
          </cell>
        </row>
        <row r="65">
          <cell r="A65">
            <v>20501</v>
          </cell>
          <cell r="B65" t="str">
            <v>教育管理事务</v>
          </cell>
          <cell r="C65">
            <v>669</v>
          </cell>
          <cell r="D65">
            <v>724</v>
          </cell>
          <cell r="E65">
            <v>409</v>
          </cell>
        </row>
        <row r="66">
          <cell r="A66">
            <v>20502</v>
          </cell>
          <cell r="B66" t="str">
            <v>普通教育</v>
          </cell>
          <cell r="C66">
            <v>136936</v>
          </cell>
          <cell r="D66">
            <v>162436</v>
          </cell>
          <cell r="E66">
            <v>140272</v>
          </cell>
        </row>
        <row r="67">
          <cell r="A67">
            <v>20503</v>
          </cell>
          <cell r="B67" t="str">
            <v>职业教育</v>
          </cell>
          <cell r="C67">
            <v>1727</v>
          </cell>
          <cell r="D67">
            <v>1245</v>
          </cell>
          <cell r="E67">
            <v>755</v>
          </cell>
        </row>
        <row r="68">
          <cell r="A68">
            <v>20504</v>
          </cell>
          <cell r="B68" t="str">
            <v>成人教育</v>
          </cell>
          <cell r="C68" t="str">
            <v/>
          </cell>
          <cell r="D68" t="str">
            <v/>
          </cell>
          <cell r="E68" t="str">
            <v/>
          </cell>
        </row>
        <row r="69">
          <cell r="A69">
            <v>20505</v>
          </cell>
          <cell r="B69" t="str">
            <v>广播电视教育</v>
          </cell>
          <cell r="C69">
            <v>106</v>
          </cell>
          <cell r="D69">
            <v>62</v>
          </cell>
          <cell r="E69">
            <v>55</v>
          </cell>
        </row>
        <row r="70">
          <cell r="A70">
            <v>20506</v>
          </cell>
          <cell r="B70" t="str">
            <v>留学教育</v>
          </cell>
          <cell r="C70" t="str">
            <v/>
          </cell>
          <cell r="D70" t="str">
            <v/>
          </cell>
          <cell r="E70" t="str">
            <v/>
          </cell>
        </row>
        <row r="71">
          <cell r="A71">
            <v>20507</v>
          </cell>
          <cell r="B71" t="str">
            <v>特殊教育</v>
          </cell>
          <cell r="C71">
            <v>531</v>
          </cell>
          <cell r="D71">
            <v>519</v>
          </cell>
          <cell r="E71">
            <v>557</v>
          </cell>
        </row>
        <row r="72">
          <cell r="A72">
            <v>20508</v>
          </cell>
          <cell r="B72" t="str">
            <v>进修及培训</v>
          </cell>
          <cell r="C72">
            <v>4087</v>
          </cell>
          <cell r="D72">
            <v>4601</v>
          </cell>
          <cell r="E72">
            <v>1902</v>
          </cell>
        </row>
        <row r="73">
          <cell r="A73">
            <v>20509</v>
          </cell>
          <cell r="B73" t="str">
            <v>教育费附加安排的支出</v>
          </cell>
          <cell r="C73">
            <v>3000</v>
          </cell>
          <cell r="D73">
            <v>2654</v>
          </cell>
          <cell r="E73">
            <v>2500</v>
          </cell>
        </row>
        <row r="74">
          <cell r="A74">
            <v>20599</v>
          </cell>
          <cell r="B74" t="str">
            <v>其他教育支出</v>
          </cell>
          <cell r="C74" t="str">
            <v/>
          </cell>
          <cell r="D74">
            <v>508</v>
          </cell>
          <cell r="E74" t="str">
            <v/>
          </cell>
        </row>
        <row r="75">
          <cell r="A75">
            <v>206</v>
          </cell>
          <cell r="B75" t="str">
            <v>科学技术支出</v>
          </cell>
          <cell r="C75">
            <v>2295</v>
          </cell>
          <cell r="D75">
            <v>1470</v>
          </cell>
          <cell r="E75">
            <v>1605</v>
          </cell>
        </row>
        <row r="76">
          <cell r="A76">
            <v>20601</v>
          </cell>
          <cell r="B76" t="str">
            <v>科学技术管理事务</v>
          </cell>
          <cell r="C76">
            <v>394</v>
          </cell>
          <cell r="D76">
            <v>435</v>
          </cell>
          <cell r="E76">
            <v>410</v>
          </cell>
        </row>
        <row r="77">
          <cell r="A77">
            <v>20602</v>
          </cell>
          <cell r="B77" t="str">
            <v>基础研究</v>
          </cell>
          <cell r="C77" t="str">
            <v/>
          </cell>
          <cell r="D77">
            <v>1</v>
          </cell>
          <cell r="E77" t="str">
            <v/>
          </cell>
        </row>
        <row r="78">
          <cell r="A78">
            <v>20603</v>
          </cell>
          <cell r="B78" t="str">
            <v>应用研究</v>
          </cell>
          <cell r="C78" t="str">
            <v/>
          </cell>
          <cell r="D78" t="str">
            <v/>
          </cell>
          <cell r="E78" t="str">
            <v/>
          </cell>
        </row>
        <row r="79">
          <cell r="A79">
            <v>20604</v>
          </cell>
          <cell r="B79" t="str">
            <v>技术研究与开发</v>
          </cell>
          <cell r="C79">
            <v>1444</v>
          </cell>
          <cell r="D79">
            <v>221</v>
          </cell>
          <cell r="E79">
            <v>772</v>
          </cell>
        </row>
        <row r="80">
          <cell r="A80">
            <v>20605</v>
          </cell>
          <cell r="B80" t="str">
            <v>科技条件与服务</v>
          </cell>
          <cell r="C80">
            <v>197</v>
          </cell>
          <cell r="D80">
            <v>10</v>
          </cell>
          <cell r="E80">
            <v>150</v>
          </cell>
        </row>
        <row r="81">
          <cell r="A81">
            <v>20606</v>
          </cell>
          <cell r="B81" t="str">
            <v>社会科学</v>
          </cell>
          <cell r="C81" t="str">
            <v/>
          </cell>
          <cell r="D81" t="str">
            <v/>
          </cell>
          <cell r="E81" t="str">
            <v/>
          </cell>
        </row>
        <row r="82">
          <cell r="A82">
            <v>20607</v>
          </cell>
          <cell r="B82" t="str">
            <v>科学技术普及</v>
          </cell>
          <cell r="C82">
            <v>260</v>
          </cell>
          <cell r="D82">
            <v>279</v>
          </cell>
          <cell r="E82">
            <v>269</v>
          </cell>
        </row>
        <row r="83">
          <cell r="A83">
            <v>20608</v>
          </cell>
          <cell r="B83" t="str">
            <v>科技交流与合作</v>
          </cell>
          <cell r="C83" t="str">
            <v/>
          </cell>
          <cell r="D83" t="str">
            <v/>
          </cell>
          <cell r="E83" t="str">
            <v/>
          </cell>
        </row>
        <row r="84">
          <cell r="A84">
            <v>20609</v>
          </cell>
          <cell r="B84" t="str">
            <v>科技重大项目</v>
          </cell>
          <cell r="C84" t="str">
            <v/>
          </cell>
          <cell r="D84" t="str">
            <v/>
          </cell>
          <cell r="E84" t="str">
            <v/>
          </cell>
        </row>
        <row r="85">
          <cell r="A85">
            <v>20699</v>
          </cell>
          <cell r="B85" t="str">
            <v>其他科学技术支出</v>
          </cell>
          <cell r="C85" t="str">
            <v/>
          </cell>
          <cell r="D85">
            <v>524</v>
          </cell>
          <cell r="E85">
            <v>4</v>
          </cell>
        </row>
        <row r="86">
          <cell r="A86">
            <v>207</v>
          </cell>
          <cell r="B86" t="str">
            <v>文化旅游体育与传媒支出</v>
          </cell>
          <cell r="C86">
            <v>3488</v>
          </cell>
          <cell r="D86">
            <v>2073</v>
          </cell>
          <cell r="E86">
            <v>1971</v>
          </cell>
        </row>
        <row r="87">
          <cell r="A87">
            <v>20701</v>
          </cell>
          <cell r="B87" t="str">
            <v>文化和旅游</v>
          </cell>
          <cell r="C87">
            <v>659</v>
          </cell>
          <cell r="D87">
            <v>930</v>
          </cell>
          <cell r="E87">
            <v>702</v>
          </cell>
        </row>
        <row r="88">
          <cell r="A88">
            <v>20702</v>
          </cell>
          <cell r="B88" t="str">
            <v>文物</v>
          </cell>
          <cell r="C88">
            <v>104</v>
          </cell>
          <cell r="D88">
            <v>158</v>
          </cell>
          <cell r="E88">
            <v>131</v>
          </cell>
        </row>
        <row r="89">
          <cell r="A89">
            <v>20703</v>
          </cell>
          <cell r="B89" t="str">
            <v>体育</v>
          </cell>
          <cell r="C89">
            <v>1564</v>
          </cell>
          <cell r="D89">
            <v>148</v>
          </cell>
          <cell r="E89">
            <v>122</v>
          </cell>
        </row>
        <row r="90">
          <cell r="A90">
            <v>20706</v>
          </cell>
          <cell r="B90" t="str">
            <v>新闻出版电影</v>
          </cell>
          <cell r="C90" t="str">
            <v/>
          </cell>
          <cell r="D90" t="str">
            <v/>
          </cell>
          <cell r="E90" t="str">
            <v/>
          </cell>
        </row>
        <row r="91">
          <cell r="A91">
            <v>20708</v>
          </cell>
          <cell r="B91" t="str">
            <v>广播电视</v>
          </cell>
          <cell r="C91">
            <v>1069</v>
          </cell>
          <cell r="D91">
            <v>756</v>
          </cell>
          <cell r="E91">
            <v>965</v>
          </cell>
        </row>
        <row r="92">
          <cell r="A92">
            <v>20799</v>
          </cell>
          <cell r="B92" t="str">
            <v>其他文化旅游体育与传媒支出</v>
          </cell>
          <cell r="C92">
            <v>92</v>
          </cell>
          <cell r="D92">
            <v>81</v>
          </cell>
          <cell r="E92">
            <v>51</v>
          </cell>
        </row>
        <row r="93">
          <cell r="A93">
            <v>208</v>
          </cell>
          <cell r="B93" t="str">
            <v>社会保障和就业支出</v>
          </cell>
          <cell r="C93">
            <v>28510</v>
          </cell>
          <cell r="D93">
            <v>47712</v>
          </cell>
          <cell r="E93">
            <v>34606</v>
          </cell>
        </row>
        <row r="94">
          <cell r="A94">
            <v>20801</v>
          </cell>
          <cell r="B94" t="str">
            <v>人力资源和社会保障管理事务</v>
          </cell>
          <cell r="C94">
            <v>2088</v>
          </cell>
          <cell r="D94">
            <v>2269</v>
          </cell>
          <cell r="E94">
            <v>1946</v>
          </cell>
        </row>
        <row r="95">
          <cell r="A95">
            <v>20802</v>
          </cell>
          <cell r="B95" t="str">
            <v>民政管理事务</v>
          </cell>
          <cell r="C95">
            <v>917</v>
          </cell>
          <cell r="D95">
            <v>991</v>
          </cell>
          <cell r="E95">
            <v>826</v>
          </cell>
        </row>
        <row r="96">
          <cell r="A96">
            <v>20805</v>
          </cell>
          <cell r="B96" t="str">
            <v>行政事业单位养老支出</v>
          </cell>
          <cell r="C96">
            <v>11105</v>
          </cell>
          <cell r="D96">
            <v>14709</v>
          </cell>
          <cell r="E96">
            <v>14767</v>
          </cell>
        </row>
        <row r="97">
          <cell r="A97">
            <v>20806</v>
          </cell>
          <cell r="B97" t="str">
            <v>企业改革补助</v>
          </cell>
          <cell r="C97">
            <v>1334</v>
          </cell>
          <cell r="D97">
            <v>1333</v>
          </cell>
          <cell r="E97">
            <v>22</v>
          </cell>
        </row>
        <row r="98">
          <cell r="A98">
            <v>20807</v>
          </cell>
          <cell r="B98" t="str">
            <v>就业补助</v>
          </cell>
          <cell r="C98">
            <v>395</v>
          </cell>
          <cell r="D98">
            <v>6800</v>
          </cell>
          <cell r="E98">
            <v>390</v>
          </cell>
        </row>
        <row r="99">
          <cell r="A99">
            <v>20808</v>
          </cell>
          <cell r="B99" t="str">
            <v>抚恤</v>
          </cell>
          <cell r="C99">
            <v>2579</v>
          </cell>
          <cell r="D99">
            <v>5989</v>
          </cell>
          <cell r="E99">
            <v>4802</v>
          </cell>
        </row>
        <row r="100">
          <cell r="A100">
            <v>20809</v>
          </cell>
          <cell r="B100" t="str">
            <v>退役安置</v>
          </cell>
          <cell r="C100">
            <v>458</v>
          </cell>
          <cell r="D100">
            <v>383</v>
          </cell>
          <cell r="E100">
            <v>316</v>
          </cell>
        </row>
        <row r="101">
          <cell r="A101">
            <v>20810</v>
          </cell>
          <cell r="B101" t="str">
            <v>社会福利</v>
          </cell>
          <cell r="C101">
            <v>1494</v>
          </cell>
          <cell r="D101">
            <v>2020</v>
          </cell>
          <cell r="E101">
            <v>1403</v>
          </cell>
        </row>
        <row r="102">
          <cell r="A102">
            <v>20811</v>
          </cell>
          <cell r="B102" t="str">
            <v>残疾人事业</v>
          </cell>
          <cell r="C102">
            <v>938</v>
          </cell>
          <cell r="D102">
            <v>1160</v>
          </cell>
          <cell r="E102">
            <v>1166</v>
          </cell>
        </row>
        <row r="103">
          <cell r="A103">
            <v>20816</v>
          </cell>
          <cell r="B103" t="str">
            <v>红十字事业</v>
          </cell>
          <cell r="C103">
            <v>19</v>
          </cell>
          <cell r="D103">
            <v>15</v>
          </cell>
          <cell r="E103">
            <v>19</v>
          </cell>
        </row>
        <row r="104">
          <cell r="A104">
            <v>20819</v>
          </cell>
          <cell r="B104" t="str">
            <v>最低生活保障</v>
          </cell>
          <cell r="C104">
            <v>600</v>
          </cell>
          <cell r="D104">
            <v>4466</v>
          </cell>
          <cell r="E104">
            <v>1501</v>
          </cell>
        </row>
        <row r="105">
          <cell r="A105">
            <v>20820</v>
          </cell>
          <cell r="B105" t="str">
            <v>临时救助</v>
          </cell>
          <cell r="C105">
            <v>237</v>
          </cell>
          <cell r="D105">
            <v>157</v>
          </cell>
          <cell r="E105">
            <v>220</v>
          </cell>
        </row>
        <row r="106">
          <cell r="A106">
            <v>20821</v>
          </cell>
          <cell r="B106" t="str">
            <v>特困人员救助供养</v>
          </cell>
          <cell r="C106">
            <v>2073</v>
          </cell>
          <cell r="D106">
            <v>3115</v>
          </cell>
          <cell r="E106">
            <v>3235</v>
          </cell>
        </row>
        <row r="107">
          <cell r="A107">
            <v>20824</v>
          </cell>
          <cell r="B107" t="str">
            <v>补充道路交通事故社会救助基金</v>
          </cell>
          <cell r="C107" t="str">
            <v/>
          </cell>
          <cell r="D107" t="str">
            <v/>
          </cell>
          <cell r="E107" t="str">
            <v/>
          </cell>
        </row>
        <row r="108">
          <cell r="A108">
            <v>20825</v>
          </cell>
          <cell r="B108" t="str">
            <v>其他生活救助</v>
          </cell>
          <cell r="C108">
            <v>65</v>
          </cell>
          <cell r="D108">
            <v>314</v>
          </cell>
          <cell r="E108">
            <v>21</v>
          </cell>
        </row>
        <row r="109">
          <cell r="A109">
            <v>20826</v>
          </cell>
          <cell r="B109" t="str">
            <v>财政对基本养老保险基金的补助</v>
          </cell>
          <cell r="C109">
            <v>2952</v>
          </cell>
          <cell r="D109">
            <v>2664</v>
          </cell>
          <cell r="E109">
            <v>2922</v>
          </cell>
        </row>
        <row r="110">
          <cell r="A110">
            <v>20827</v>
          </cell>
          <cell r="B110" t="str">
            <v>财政对其他社会保险基金的补助</v>
          </cell>
          <cell r="C110" t="str">
            <v/>
          </cell>
          <cell r="D110" t="str">
            <v/>
          </cell>
          <cell r="E110" t="str">
            <v/>
          </cell>
        </row>
        <row r="111">
          <cell r="A111">
            <v>20828</v>
          </cell>
          <cell r="B111" t="str">
            <v>退役军人管理事务</v>
          </cell>
          <cell r="C111">
            <v>781</v>
          </cell>
          <cell r="D111">
            <v>660</v>
          </cell>
          <cell r="E111">
            <v>438</v>
          </cell>
        </row>
        <row r="112">
          <cell r="A112">
            <v>20830</v>
          </cell>
          <cell r="B112" t="str">
            <v>财政代缴社会保险费支出</v>
          </cell>
          <cell r="C112" t="str">
            <v/>
          </cell>
          <cell r="D112" t="str">
            <v/>
          </cell>
          <cell r="E112" t="str">
            <v/>
          </cell>
        </row>
        <row r="113">
          <cell r="A113">
            <v>20899</v>
          </cell>
          <cell r="B113" t="str">
            <v>其他社会保障和就业支出</v>
          </cell>
          <cell r="C113">
            <v>475</v>
          </cell>
          <cell r="D113">
            <v>667</v>
          </cell>
          <cell r="E113">
            <v>612</v>
          </cell>
        </row>
        <row r="114">
          <cell r="A114">
            <v>210</v>
          </cell>
          <cell r="B114" t="str">
            <v>卫生健康支出</v>
          </cell>
          <cell r="C114">
            <v>25441</v>
          </cell>
          <cell r="D114">
            <v>31005</v>
          </cell>
          <cell r="E114">
            <v>28716</v>
          </cell>
        </row>
        <row r="115">
          <cell r="A115">
            <v>21001</v>
          </cell>
          <cell r="B115" t="str">
            <v>卫生健康管理事务</v>
          </cell>
          <cell r="C115">
            <v>803</v>
          </cell>
          <cell r="D115">
            <v>792</v>
          </cell>
          <cell r="E115">
            <v>898</v>
          </cell>
        </row>
        <row r="116">
          <cell r="A116">
            <v>21002</v>
          </cell>
          <cell r="B116" t="str">
            <v>公立医院</v>
          </cell>
          <cell r="C116">
            <v>4282</v>
          </cell>
          <cell r="D116">
            <v>3993</v>
          </cell>
          <cell r="E116">
            <v>2976</v>
          </cell>
        </row>
        <row r="117">
          <cell r="A117">
            <v>21003</v>
          </cell>
          <cell r="B117" t="str">
            <v>基层医疗卫生机构</v>
          </cell>
          <cell r="C117">
            <v>7635</v>
          </cell>
          <cell r="D117">
            <v>8286</v>
          </cell>
          <cell r="E117">
            <v>7239</v>
          </cell>
        </row>
        <row r="118">
          <cell r="A118">
            <v>21004</v>
          </cell>
          <cell r="B118" t="str">
            <v>公共卫生</v>
          </cell>
          <cell r="C118">
            <v>2890</v>
          </cell>
          <cell r="D118">
            <v>7953</v>
          </cell>
          <cell r="E118">
            <v>7545</v>
          </cell>
        </row>
        <row r="119">
          <cell r="A119">
            <v>21007</v>
          </cell>
          <cell r="B119" t="str">
            <v>计划生育事务</v>
          </cell>
          <cell r="C119">
            <v>2291</v>
          </cell>
          <cell r="D119">
            <v>2074</v>
          </cell>
          <cell r="E119">
            <v>2281</v>
          </cell>
        </row>
        <row r="120">
          <cell r="A120">
            <v>21011</v>
          </cell>
          <cell r="B120" t="str">
            <v>行政事业单位医疗</v>
          </cell>
          <cell r="C120">
            <v>5631</v>
          </cell>
          <cell r="D120">
            <v>5585</v>
          </cell>
          <cell r="E120">
            <v>5844</v>
          </cell>
        </row>
        <row r="121">
          <cell r="A121">
            <v>21012</v>
          </cell>
          <cell r="B121" t="str">
            <v>财政对基本医疗保险基金的补助</v>
          </cell>
          <cell r="C121">
            <v>1210</v>
          </cell>
          <cell r="D121">
            <v>1203</v>
          </cell>
          <cell r="E121">
            <v>1270</v>
          </cell>
        </row>
        <row r="122">
          <cell r="A122">
            <v>21013</v>
          </cell>
          <cell r="B122" t="str">
            <v>医疗救助</v>
          </cell>
          <cell r="C122">
            <v>100</v>
          </cell>
          <cell r="D122">
            <v>13</v>
          </cell>
          <cell r="E122">
            <v>50</v>
          </cell>
        </row>
        <row r="123">
          <cell r="A123">
            <v>21014</v>
          </cell>
          <cell r="B123" t="str">
            <v>优抚对象医疗</v>
          </cell>
          <cell r="C123">
            <v>186</v>
          </cell>
          <cell r="D123">
            <v>234</v>
          </cell>
          <cell r="E123">
            <v>227</v>
          </cell>
        </row>
        <row r="124">
          <cell r="A124">
            <v>21015</v>
          </cell>
          <cell r="B124" t="str">
            <v>医疗保障管理事务</v>
          </cell>
          <cell r="C124">
            <v>334</v>
          </cell>
          <cell r="D124">
            <v>380</v>
          </cell>
          <cell r="E124">
            <v>336</v>
          </cell>
        </row>
        <row r="125">
          <cell r="A125">
            <v>21017</v>
          </cell>
          <cell r="B125" t="str">
            <v>中医药事务</v>
          </cell>
          <cell r="C125">
            <v>10</v>
          </cell>
          <cell r="D125">
            <v>272</v>
          </cell>
          <cell r="E125">
            <v>10</v>
          </cell>
        </row>
        <row r="126">
          <cell r="A126">
            <v>21018</v>
          </cell>
          <cell r="B126" t="str">
            <v>疾病预防控制事务</v>
          </cell>
          <cell r="C126" t="str">
            <v/>
          </cell>
          <cell r="D126" t="str">
            <v/>
          </cell>
          <cell r="E126" t="str">
            <v/>
          </cell>
        </row>
        <row r="127">
          <cell r="A127">
            <v>21019</v>
          </cell>
          <cell r="B127" t="str">
            <v>托育服务</v>
          </cell>
          <cell r="C127" t="str">
            <v/>
          </cell>
          <cell r="D127" t="str">
            <v/>
          </cell>
          <cell r="E127" t="str">
            <v/>
          </cell>
        </row>
        <row r="128">
          <cell r="A128">
            <v>21099</v>
          </cell>
          <cell r="B128" t="str">
            <v>其他卫生健康支出</v>
          </cell>
          <cell r="C128">
            <v>69</v>
          </cell>
          <cell r="D128">
            <v>220</v>
          </cell>
          <cell r="E128">
            <v>40</v>
          </cell>
        </row>
        <row r="129">
          <cell r="A129">
            <v>211</v>
          </cell>
          <cell r="B129" t="str">
            <v>节能环保支出</v>
          </cell>
          <cell r="C129">
            <v>6782</v>
          </cell>
          <cell r="D129">
            <v>12337</v>
          </cell>
          <cell r="E129">
            <v>670</v>
          </cell>
        </row>
        <row r="130">
          <cell r="A130">
            <v>21101</v>
          </cell>
          <cell r="B130" t="str">
            <v>环境保护管理事务</v>
          </cell>
          <cell r="C130">
            <v>161</v>
          </cell>
          <cell r="D130">
            <v>152</v>
          </cell>
          <cell r="E130">
            <v>180</v>
          </cell>
        </row>
        <row r="131">
          <cell r="A131">
            <v>21102</v>
          </cell>
          <cell r="B131" t="str">
            <v>环境监测与监察</v>
          </cell>
          <cell r="C131">
            <v>237</v>
          </cell>
          <cell r="D131">
            <v>35</v>
          </cell>
          <cell r="E131">
            <v>30</v>
          </cell>
        </row>
        <row r="132">
          <cell r="A132">
            <v>21103</v>
          </cell>
          <cell r="B132" t="str">
            <v>污染防治</v>
          </cell>
          <cell r="C132">
            <v>5011</v>
          </cell>
          <cell r="D132">
            <v>3575</v>
          </cell>
          <cell r="E132">
            <v>134</v>
          </cell>
        </row>
        <row r="133">
          <cell r="A133">
            <v>21104</v>
          </cell>
          <cell r="B133" t="str">
            <v>自然生态保护</v>
          </cell>
          <cell r="C133">
            <v>1300</v>
          </cell>
          <cell r="D133">
            <v>8425</v>
          </cell>
          <cell r="E133">
            <v>3</v>
          </cell>
        </row>
        <row r="134">
          <cell r="A134">
            <v>21105</v>
          </cell>
          <cell r="B134" t="str">
            <v>森林保护修复</v>
          </cell>
          <cell r="C134" t="str">
            <v/>
          </cell>
          <cell r="D134">
            <v>126</v>
          </cell>
          <cell r="E134">
            <v>255</v>
          </cell>
        </row>
        <row r="135">
          <cell r="A135">
            <v>21107</v>
          </cell>
          <cell r="B135" t="str">
            <v>风沙荒漠治理</v>
          </cell>
          <cell r="C135" t="str">
            <v/>
          </cell>
          <cell r="D135" t="str">
            <v/>
          </cell>
          <cell r="E135" t="str">
            <v/>
          </cell>
        </row>
        <row r="136">
          <cell r="A136">
            <v>21108</v>
          </cell>
          <cell r="B136" t="str">
            <v>退牧还草</v>
          </cell>
          <cell r="C136" t="str">
            <v/>
          </cell>
          <cell r="D136" t="str">
            <v/>
          </cell>
          <cell r="E136" t="str">
            <v/>
          </cell>
        </row>
        <row r="137">
          <cell r="A137">
            <v>21109</v>
          </cell>
          <cell r="B137" t="str">
            <v>已垦草原退耕还草</v>
          </cell>
          <cell r="C137" t="str">
            <v/>
          </cell>
          <cell r="D137" t="str">
            <v/>
          </cell>
          <cell r="E137" t="str">
            <v/>
          </cell>
        </row>
        <row r="138">
          <cell r="A138">
            <v>21110</v>
          </cell>
          <cell r="B138" t="str">
            <v>能源节约利用</v>
          </cell>
          <cell r="C138" t="str">
            <v/>
          </cell>
          <cell r="D138" t="str">
            <v/>
          </cell>
          <cell r="E138" t="str">
            <v/>
          </cell>
        </row>
        <row r="139">
          <cell r="A139">
            <v>21111</v>
          </cell>
          <cell r="B139" t="str">
            <v>污染减排</v>
          </cell>
          <cell r="C139">
            <v>28</v>
          </cell>
          <cell r="D139" t="str">
            <v/>
          </cell>
          <cell r="E139">
            <v>18</v>
          </cell>
        </row>
        <row r="140">
          <cell r="A140">
            <v>21112</v>
          </cell>
          <cell r="B140" t="str">
            <v>清洁能源</v>
          </cell>
          <cell r="C140" t="str">
            <v/>
          </cell>
          <cell r="D140" t="str">
            <v/>
          </cell>
          <cell r="E140" t="str">
            <v/>
          </cell>
        </row>
        <row r="141">
          <cell r="A141">
            <v>21113</v>
          </cell>
          <cell r="B141" t="str">
            <v>循环经济</v>
          </cell>
          <cell r="C141" t="str">
            <v/>
          </cell>
          <cell r="D141" t="str">
            <v/>
          </cell>
          <cell r="E141" t="str">
            <v/>
          </cell>
        </row>
        <row r="142">
          <cell r="A142">
            <v>21114</v>
          </cell>
          <cell r="B142" t="str">
            <v>能源管理事务</v>
          </cell>
          <cell r="C142" t="str">
            <v/>
          </cell>
          <cell r="D142" t="str">
            <v/>
          </cell>
          <cell r="E142" t="str">
            <v/>
          </cell>
        </row>
        <row r="143">
          <cell r="A143">
            <v>21199</v>
          </cell>
          <cell r="B143" t="str">
            <v>其他节能环保支出</v>
          </cell>
          <cell r="C143">
            <v>45</v>
          </cell>
          <cell r="D143">
            <v>24</v>
          </cell>
          <cell r="E143">
            <v>50</v>
          </cell>
        </row>
        <row r="144">
          <cell r="A144">
            <v>212</v>
          </cell>
          <cell r="B144" t="str">
            <v>城乡社区支出</v>
          </cell>
          <cell r="C144">
            <v>10390</v>
          </cell>
          <cell r="D144">
            <v>28565</v>
          </cell>
          <cell r="E144">
            <v>9073</v>
          </cell>
        </row>
        <row r="145">
          <cell r="A145">
            <v>21201</v>
          </cell>
          <cell r="B145" t="str">
            <v>城乡社区管理事务</v>
          </cell>
          <cell r="C145">
            <v>6240</v>
          </cell>
          <cell r="D145">
            <v>6474</v>
          </cell>
          <cell r="E145">
            <v>6999</v>
          </cell>
        </row>
        <row r="146">
          <cell r="A146">
            <v>21202</v>
          </cell>
          <cell r="B146" t="str">
            <v>城乡社区规划与管理</v>
          </cell>
          <cell r="C146" t="str">
            <v/>
          </cell>
          <cell r="D146" t="str">
            <v/>
          </cell>
          <cell r="E146" t="str">
            <v/>
          </cell>
        </row>
        <row r="147">
          <cell r="A147">
            <v>21203</v>
          </cell>
          <cell r="B147" t="str">
            <v>城乡社区公共设施</v>
          </cell>
          <cell r="C147">
            <v>637</v>
          </cell>
          <cell r="D147">
            <v>19383</v>
          </cell>
          <cell r="E147">
            <v>10</v>
          </cell>
        </row>
        <row r="148">
          <cell r="A148">
            <v>21205</v>
          </cell>
          <cell r="B148" t="str">
            <v>城乡社区环境卫生</v>
          </cell>
          <cell r="C148">
            <v>3435</v>
          </cell>
          <cell r="D148">
            <v>2514</v>
          </cell>
          <cell r="E148">
            <v>1843</v>
          </cell>
        </row>
        <row r="149">
          <cell r="A149">
            <v>21206</v>
          </cell>
          <cell r="B149" t="str">
            <v>建设市场管理与监督</v>
          </cell>
          <cell r="C149" t="str">
            <v/>
          </cell>
          <cell r="D149" t="str">
            <v/>
          </cell>
          <cell r="E149" t="str">
            <v/>
          </cell>
        </row>
        <row r="150">
          <cell r="A150">
            <v>21299</v>
          </cell>
          <cell r="B150" t="str">
            <v>其他城乡社区支出</v>
          </cell>
          <cell r="C150">
            <v>78</v>
          </cell>
          <cell r="D150">
            <v>194</v>
          </cell>
          <cell r="E150">
            <v>221</v>
          </cell>
        </row>
        <row r="151">
          <cell r="A151">
            <v>213</v>
          </cell>
          <cell r="B151" t="str">
            <v>农林水支出</v>
          </cell>
          <cell r="C151">
            <v>19575</v>
          </cell>
          <cell r="D151">
            <v>61632</v>
          </cell>
          <cell r="E151">
            <v>18404</v>
          </cell>
        </row>
        <row r="152">
          <cell r="A152">
            <v>21301</v>
          </cell>
          <cell r="B152" t="str">
            <v>农业农村</v>
          </cell>
          <cell r="C152">
            <v>8302</v>
          </cell>
          <cell r="D152">
            <v>28601</v>
          </cell>
          <cell r="E152">
            <v>8516</v>
          </cell>
        </row>
        <row r="153">
          <cell r="A153">
            <v>21302</v>
          </cell>
          <cell r="B153" t="str">
            <v>林业和草原</v>
          </cell>
          <cell r="C153">
            <v>3628</v>
          </cell>
          <cell r="D153">
            <v>5175</v>
          </cell>
          <cell r="E153">
            <v>2681</v>
          </cell>
        </row>
        <row r="154">
          <cell r="A154">
            <v>21303</v>
          </cell>
          <cell r="B154" t="str">
            <v>水利</v>
          </cell>
          <cell r="C154">
            <v>5317</v>
          </cell>
          <cell r="D154">
            <v>17498</v>
          </cell>
          <cell r="E154">
            <v>1165</v>
          </cell>
        </row>
        <row r="155">
          <cell r="A155">
            <v>21305</v>
          </cell>
          <cell r="B155" t="str">
            <v>巩固脱贫攻坚成果衔接乡村振兴</v>
          </cell>
          <cell r="C155">
            <v>900</v>
          </cell>
          <cell r="D155">
            <v>7713</v>
          </cell>
          <cell r="E155">
            <v>5195</v>
          </cell>
        </row>
        <row r="156">
          <cell r="A156">
            <v>21307</v>
          </cell>
          <cell r="B156" t="str">
            <v>农村综合改革</v>
          </cell>
          <cell r="C156">
            <v>459</v>
          </cell>
          <cell r="D156">
            <v>1939</v>
          </cell>
          <cell r="E156">
            <v>826</v>
          </cell>
        </row>
        <row r="157">
          <cell r="A157">
            <v>21308</v>
          </cell>
          <cell r="B157" t="str">
            <v>普惠金融发展支出</v>
          </cell>
          <cell r="C157">
            <v>539</v>
          </cell>
          <cell r="D157">
            <v>298</v>
          </cell>
          <cell r="E157">
            <v>21</v>
          </cell>
        </row>
        <row r="158">
          <cell r="A158">
            <v>21309</v>
          </cell>
          <cell r="B158" t="str">
            <v>目标价格补贴</v>
          </cell>
          <cell r="C158" t="str">
            <v/>
          </cell>
          <cell r="D158" t="str">
            <v/>
          </cell>
          <cell r="E158" t="str">
            <v/>
          </cell>
        </row>
        <row r="159">
          <cell r="A159">
            <v>21399</v>
          </cell>
          <cell r="B159" t="str">
            <v>其他农林水支出</v>
          </cell>
          <cell r="C159">
            <v>430</v>
          </cell>
          <cell r="D159">
            <v>408</v>
          </cell>
          <cell r="E159" t="str">
            <v/>
          </cell>
        </row>
        <row r="160">
          <cell r="A160">
            <v>214</v>
          </cell>
          <cell r="B160" t="str">
            <v>交通运输支出</v>
          </cell>
          <cell r="C160">
            <v>2573</v>
          </cell>
          <cell r="D160">
            <v>2423</v>
          </cell>
          <cell r="E160">
            <v>2389</v>
          </cell>
        </row>
        <row r="161">
          <cell r="A161">
            <v>21401</v>
          </cell>
          <cell r="B161" t="str">
            <v>公路水路运输</v>
          </cell>
          <cell r="C161">
            <v>1909</v>
          </cell>
          <cell r="D161">
            <v>1764</v>
          </cell>
          <cell r="E161">
            <v>1475</v>
          </cell>
        </row>
        <row r="162">
          <cell r="A162">
            <v>21402</v>
          </cell>
          <cell r="B162" t="str">
            <v>铁路运输</v>
          </cell>
          <cell r="C162" t="str">
            <v/>
          </cell>
          <cell r="D162" t="str">
            <v/>
          </cell>
          <cell r="E162" t="str">
            <v/>
          </cell>
        </row>
        <row r="163">
          <cell r="A163">
            <v>21403</v>
          </cell>
          <cell r="B163" t="str">
            <v>民用航空运输</v>
          </cell>
          <cell r="C163" t="str">
            <v/>
          </cell>
          <cell r="D163" t="str">
            <v/>
          </cell>
          <cell r="E163" t="str">
            <v/>
          </cell>
        </row>
        <row r="164">
          <cell r="A164">
            <v>21405</v>
          </cell>
          <cell r="B164" t="str">
            <v>邮政业支出</v>
          </cell>
          <cell r="C164" t="str">
            <v/>
          </cell>
          <cell r="D164" t="str">
            <v/>
          </cell>
          <cell r="E164" t="str">
            <v/>
          </cell>
        </row>
        <row r="165">
          <cell r="A165">
            <v>21499</v>
          </cell>
          <cell r="B165" t="str">
            <v>其他交通运输支出</v>
          </cell>
          <cell r="C165">
            <v>664</v>
          </cell>
          <cell r="D165">
            <v>659</v>
          </cell>
          <cell r="E165">
            <v>914</v>
          </cell>
        </row>
        <row r="166">
          <cell r="A166">
            <v>215</v>
          </cell>
          <cell r="B166" t="str">
            <v>资源勘探工业信息等支出</v>
          </cell>
          <cell r="C166">
            <v>2482</v>
          </cell>
          <cell r="D166">
            <v>4690</v>
          </cell>
          <cell r="E166">
            <v>817</v>
          </cell>
        </row>
        <row r="167">
          <cell r="A167">
            <v>21501</v>
          </cell>
          <cell r="B167" t="str">
            <v>资源勘探开发</v>
          </cell>
          <cell r="C167" t="str">
            <v/>
          </cell>
          <cell r="D167">
            <v>442</v>
          </cell>
          <cell r="E167" t="str">
            <v/>
          </cell>
        </row>
        <row r="168">
          <cell r="A168">
            <v>21502</v>
          </cell>
          <cell r="B168" t="str">
            <v>制造业</v>
          </cell>
          <cell r="C168" t="str">
            <v/>
          </cell>
          <cell r="D168" t="str">
            <v/>
          </cell>
          <cell r="E168" t="str">
            <v/>
          </cell>
        </row>
        <row r="169">
          <cell r="A169">
            <v>21503</v>
          </cell>
          <cell r="B169" t="str">
            <v>建筑业</v>
          </cell>
          <cell r="C169" t="str">
            <v/>
          </cell>
          <cell r="D169" t="str">
            <v/>
          </cell>
          <cell r="E169" t="str">
            <v/>
          </cell>
        </row>
        <row r="170">
          <cell r="A170">
            <v>21505</v>
          </cell>
          <cell r="B170" t="str">
            <v>工业和信息产业</v>
          </cell>
          <cell r="C170">
            <v>2152</v>
          </cell>
          <cell r="D170">
            <v>4078</v>
          </cell>
          <cell r="E170">
            <v>817</v>
          </cell>
        </row>
        <row r="171">
          <cell r="A171">
            <v>21507</v>
          </cell>
          <cell r="B171" t="str">
            <v>国有资产监管</v>
          </cell>
          <cell r="C171" t="str">
            <v/>
          </cell>
          <cell r="D171" t="str">
            <v/>
          </cell>
          <cell r="E171" t="str">
            <v/>
          </cell>
        </row>
        <row r="172">
          <cell r="A172">
            <v>21508</v>
          </cell>
          <cell r="B172" t="str">
            <v>支持中小企业发展和管理支出</v>
          </cell>
          <cell r="C172">
            <v>330</v>
          </cell>
          <cell r="D172">
            <v>170</v>
          </cell>
          <cell r="E172" t="str">
            <v/>
          </cell>
        </row>
        <row r="173">
          <cell r="A173">
            <v>21599</v>
          </cell>
          <cell r="B173" t="str">
            <v>其他资源勘探工业信息等支出</v>
          </cell>
          <cell r="C173" t="str">
            <v/>
          </cell>
          <cell r="D173" t="str">
            <v/>
          </cell>
          <cell r="E173" t="str">
            <v/>
          </cell>
        </row>
        <row r="174">
          <cell r="A174">
            <v>216</v>
          </cell>
          <cell r="B174" t="str">
            <v>商业服务业等支出</v>
          </cell>
          <cell r="C174">
            <v>736</v>
          </cell>
          <cell r="D174">
            <v>1368</v>
          </cell>
          <cell r="E174">
            <v>1378</v>
          </cell>
        </row>
        <row r="175">
          <cell r="A175">
            <v>21602</v>
          </cell>
          <cell r="B175" t="str">
            <v>商业流通事务</v>
          </cell>
          <cell r="C175">
            <v>736</v>
          </cell>
          <cell r="D175">
            <v>847</v>
          </cell>
          <cell r="E175">
            <v>1378</v>
          </cell>
        </row>
        <row r="176">
          <cell r="A176">
            <v>21606</v>
          </cell>
          <cell r="B176" t="str">
            <v>涉外发展服务支出</v>
          </cell>
          <cell r="C176" t="str">
            <v/>
          </cell>
          <cell r="D176" t="str">
            <v/>
          </cell>
          <cell r="E176" t="str">
            <v/>
          </cell>
        </row>
        <row r="177">
          <cell r="A177">
            <v>21699</v>
          </cell>
          <cell r="B177" t="str">
            <v>其他商业服务业等支出</v>
          </cell>
          <cell r="C177" t="str">
            <v/>
          </cell>
          <cell r="D177">
            <v>521</v>
          </cell>
          <cell r="E177" t="str">
            <v/>
          </cell>
        </row>
        <row r="178">
          <cell r="A178">
            <v>217</v>
          </cell>
          <cell r="B178" t="str">
            <v>金融支出</v>
          </cell>
          <cell r="C178" t="str">
            <v/>
          </cell>
          <cell r="D178" t="str">
            <v/>
          </cell>
          <cell r="E178" t="str">
            <v/>
          </cell>
        </row>
        <row r="179">
          <cell r="A179">
            <v>21701</v>
          </cell>
          <cell r="B179" t="str">
            <v>金融部门行政支出</v>
          </cell>
          <cell r="C179" t="str">
            <v/>
          </cell>
          <cell r="D179" t="str">
            <v/>
          </cell>
          <cell r="E179" t="str">
            <v/>
          </cell>
        </row>
        <row r="180">
          <cell r="A180">
            <v>21702</v>
          </cell>
          <cell r="B180" t="str">
            <v>金融部门监管支出</v>
          </cell>
          <cell r="C180" t="str">
            <v/>
          </cell>
          <cell r="D180" t="str">
            <v/>
          </cell>
          <cell r="E180" t="str">
            <v/>
          </cell>
        </row>
        <row r="181">
          <cell r="A181">
            <v>21703</v>
          </cell>
          <cell r="B181" t="str">
            <v>金融发展支出</v>
          </cell>
          <cell r="C181" t="str">
            <v/>
          </cell>
          <cell r="D181" t="str">
            <v/>
          </cell>
          <cell r="E181" t="str">
            <v/>
          </cell>
        </row>
        <row r="182">
          <cell r="A182">
            <v>21704</v>
          </cell>
          <cell r="B182" t="str">
            <v>金融调控支出</v>
          </cell>
          <cell r="C182" t="str">
            <v/>
          </cell>
          <cell r="D182" t="str">
            <v/>
          </cell>
          <cell r="E182" t="str">
            <v/>
          </cell>
        </row>
        <row r="183">
          <cell r="A183">
            <v>21799</v>
          </cell>
          <cell r="B183" t="str">
            <v>其他金融支出</v>
          </cell>
          <cell r="C183" t="str">
            <v/>
          </cell>
          <cell r="D183" t="str">
            <v/>
          </cell>
          <cell r="E183" t="str">
            <v/>
          </cell>
        </row>
        <row r="184">
          <cell r="A184">
            <v>219</v>
          </cell>
          <cell r="B184" t="str">
            <v>援助其他地区支出</v>
          </cell>
          <cell r="C184" t="str">
            <v/>
          </cell>
          <cell r="D184" t="str">
            <v/>
          </cell>
          <cell r="E184" t="str">
            <v/>
          </cell>
        </row>
        <row r="185">
          <cell r="A185">
            <v>21901</v>
          </cell>
          <cell r="B185" t="str">
            <v>一般公共服务</v>
          </cell>
          <cell r="C185" t="str">
            <v/>
          </cell>
          <cell r="D185" t="str">
            <v/>
          </cell>
          <cell r="E185" t="str">
            <v/>
          </cell>
        </row>
        <row r="186">
          <cell r="A186">
            <v>21902</v>
          </cell>
          <cell r="B186" t="str">
            <v>教育</v>
          </cell>
          <cell r="C186" t="str">
            <v/>
          </cell>
          <cell r="D186" t="str">
            <v/>
          </cell>
          <cell r="E186" t="str">
            <v/>
          </cell>
        </row>
        <row r="187">
          <cell r="A187">
            <v>21903</v>
          </cell>
          <cell r="B187" t="str">
            <v>文化旅游体育与传媒</v>
          </cell>
          <cell r="C187" t="str">
            <v/>
          </cell>
          <cell r="D187" t="str">
            <v/>
          </cell>
          <cell r="E187" t="str">
            <v/>
          </cell>
        </row>
        <row r="188">
          <cell r="A188">
            <v>21904</v>
          </cell>
          <cell r="B188" t="str">
            <v>卫生健康</v>
          </cell>
          <cell r="C188" t="str">
            <v/>
          </cell>
          <cell r="D188" t="str">
            <v/>
          </cell>
          <cell r="E188" t="str">
            <v/>
          </cell>
        </row>
        <row r="189">
          <cell r="A189">
            <v>21905</v>
          </cell>
          <cell r="B189" t="str">
            <v>节能环保</v>
          </cell>
          <cell r="C189" t="str">
            <v/>
          </cell>
          <cell r="D189" t="str">
            <v/>
          </cell>
          <cell r="E189" t="str">
            <v/>
          </cell>
        </row>
        <row r="190">
          <cell r="A190">
            <v>21906</v>
          </cell>
          <cell r="B190" t="str">
            <v>农业农村</v>
          </cell>
          <cell r="C190" t="str">
            <v/>
          </cell>
          <cell r="D190" t="str">
            <v/>
          </cell>
          <cell r="E190" t="str">
            <v/>
          </cell>
        </row>
        <row r="191">
          <cell r="A191">
            <v>21907</v>
          </cell>
          <cell r="B191" t="str">
            <v>交通运输</v>
          </cell>
          <cell r="C191" t="str">
            <v/>
          </cell>
          <cell r="D191" t="str">
            <v/>
          </cell>
          <cell r="E191" t="str">
            <v/>
          </cell>
        </row>
        <row r="192">
          <cell r="A192">
            <v>21908</v>
          </cell>
          <cell r="B192" t="str">
            <v>住房保障</v>
          </cell>
          <cell r="C192" t="str">
            <v/>
          </cell>
          <cell r="D192" t="str">
            <v/>
          </cell>
          <cell r="E192" t="str">
            <v/>
          </cell>
        </row>
        <row r="193">
          <cell r="A193">
            <v>21999</v>
          </cell>
          <cell r="B193" t="str">
            <v>其他支出</v>
          </cell>
          <cell r="C193" t="str">
            <v/>
          </cell>
          <cell r="D193" t="str">
            <v/>
          </cell>
          <cell r="E193" t="str">
            <v/>
          </cell>
        </row>
        <row r="194">
          <cell r="A194">
            <v>220</v>
          </cell>
          <cell r="B194" t="str">
            <v>自然资源海洋气象等支出</v>
          </cell>
          <cell r="C194">
            <v>5089</v>
          </cell>
          <cell r="D194">
            <v>3746</v>
          </cell>
          <cell r="E194">
            <v>4575</v>
          </cell>
        </row>
        <row r="195">
          <cell r="A195">
            <v>22001</v>
          </cell>
          <cell r="B195" t="str">
            <v>自然资源事务</v>
          </cell>
          <cell r="C195">
            <v>4569</v>
          </cell>
          <cell r="D195">
            <v>3248</v>
          </cell>
          <cell r="E195">
            <v>4077</v>
          </cell>
        </row>
        <row r="196">
          <cell r="A196">
            <v>22005</v>
          </cell>
          <cell r="B196" t="str">
            <v>气象事务</v>
          </cell>
          <cell r="C196">
            <v>520</v>
          </cell>
          <cell r="D196">
            <v>498</v>
          </cell>
          <cell r="E196">
            <v>498</v>
          </cell>
        </row>
        <row r="197">
          <cell r="A197">
            <v>22099</v>
          </cell>
          <cell r="B197" t="str">
            <v>其他自然资源海洋气象等支出</v>
          </cell>
          <cell r="C197" t="str">
            <v/>
          </cell>
          <cell r="D197" t="str">
            <v/>
          </cell>
          <cell r="E197" t="str">
            <v/>
          </cell>
        </row>
        <row r="198">
          <cell r="A198">
            <v>221</v>
          </cell>
          <cell r="B198" t="str">
            <v>住房保障支出</v>
          </cell>
          <cell r="C198">
            <v>6048</v>
          </cell>
          <cell r="D198">
            <v>13413</v>
          </cell>
          <cell r="E198">
            <v>7792</v>
          </cell>
        </row>
        <row r="199">
          <cell r="A199">
            <v>22101</v>
          </cell>
          <cell r="B199" t="str">
            <v>保障性安居工程支出</v>
          </cell>
          <cell r="C199">
            <v>96</v>
          </cell>
          <cell r="D199">
            <v>7325</v>
          </cell>
          <cell r="E199">
            <v>2039</v>
          </cell>
        </row>
        <row r="200">
          <cell r="A200">
            <v>22102</v>
          </cell>
          <cell r="B200" t="str">
            <v>住房改革支出</v>
          </cell>
          <cell r="C200">
            <v>5952</v>
          </cell>
          <cell r="D200">
            <v>5935</v>
          </cell>
          <cell r="E200">
            <v>5753</v>
          </cell>
        </row>
        <row r="201">
          <cell r="A201">
            <v>22103</v>
          </cell>
          <cell r="B201" t="str">
            <v>城乡社区住宅</v>
          </cell>
          <cell r="C201" t="str">
            <v/>
          </cell>
          <cell r="D201">
            <v>153</v>
          </cell>
          <cell r="E201" t="str">
            <v/>
          </cell>
        </row>
        <row r="202">
          <cell r="A202">
            <v>222</v>
          </cell>
          <cell r="B202" t="str">
            <v>粮油物资储备支出</v>
          </cell>
          <cell r="C202">
            <v>1105</v>
          </cell>
          <cell r="D202">
            <v>1793</v>
          </cell>
          <cell r="E202">
            <v>890</v>
          </cell>
        </row>
        <row r="203">
          <cell r="A203">
            <v>22201</v>
          </cell>
          <cell r="B203" t="str">
            <v>粮油物资事务</v>
          </cell>
          <cell r="C203">
            <v>544</v>
          </cell>
          <cell r="D203">
            <v>1636</v>
          </cell>
          <cell r="E203">
            <v>754</v>
          </cell>
        </row>
        <row r="204">
          <cell r="A204">
            <v>22203</v>
          </cell>
          <cell r="B204" t="str">
            <v>能源储备</v>
          </cell>
          <cell r="C204" t="str">
            <v/>
          </cell>
          <cell r="D204" t="str">
            <v/>
          </cell>
          <cell r="E204" t="str">
            <v/>
          </cell>
        </row>
        <row r="205">
          <cell r="A205">
            <v>22204</v>
          </cell>
          <cell r="B205" t="str">
            <v>粮油储备</v>
          </cell>
          <cell r="C205">
            <v>561</v>
          </cell>
          <cell r="D205">
            <v>151</v>
          </cell>
          <cell r="E205">
            <v>136</v>
          </cell>
        </row>
        <row r="206">
          <cell r="A206">
            <v>22205</v>
          </cell>
          <cell r="B206" t="str">
            <v>重要商品储备</v>
          </cell>
          <cell r="C206" t="str">
            <v/>
          </cell>
          <cell r="D206">
            <v>6</v>
          </cell>
          <cell r="E206" t="str">
            <v/>
          </cell>
        </row>
        <row r="207">
          <cell r="A207">
            <v>224</v>
          </cell>
          <cell r="B207" t="str">
            <v>灾害防治及应急管理支出</v>
          </cell>
          <cell r="C207">
            <v>6506</v>
          </cell>
          <cell r="D207">
            <v>9443</v>
          </cell>
          <cell r="E207">
            <v>3263</v>
          </cell>
        </row>
        <row r="208">
          <cell r="A208">
            <v>22401</v>
          </cell>
          <cell r="B208" t="str">
            <v>应急管理事务</v>
          </cell>
          <cell r="C208">
            <v>2429</v>
          </cell>
          <cell r="D208">
            <v>1822</v>
          </cell>
          <cell r="E208">
            <v>1555</v>
          </cell>
        </row>
        <row r="209">
          <cell r="A209">
            <v>22402</v>
          </cell>
          <cell r="B209" t="str">
            <v>消防救援事务</v>
          </cell>
          <cell r="C209">
            <v>1769</v>
          </cell>
          <cell r="D209">
            <v>1349</v>
          </cell>
          <cell r="E209">
            <v>1539</v>
          </cell>
        </row>
        <row r="210">
          <cell r="A210">
            <v>22404</v>
          </cell>
          <cell r="B210" t="str">
            <v>矿山安全</v>
          </cell>
          <cell r="C210">
            <v>2147</v>
          </cell>
          <cell r="D210">
            <v>2114</v>
          </cell>
          <cell r="E210">
            <v>20</v>
          </cell>
        </row>
        <row r="211">
          <cell r="A211">
            <v>22405</v>
          </cell>
          <cell r="B211" t="str">
            <v>地震事务</v>
          </cell>
          <cell r="C211" t="str">
            <v/>
          </cell>
          <cell r="D211" t="str">
            <v/>
          </cell>
          <cell r="E211" t="str">
            <v/>
          </cell>
        </row>
        <row r="212">
          <cell r="A212">
            <v>22406</v>
          </cell>
          <cell r="B212" t="str">
            <v>自然灾害防治</v>
          </cell>
          <cell r="C212">
            <v>142</v>
          </cell>
          <cell r="D212">
            <v>3602</v>
          </cell>
          <cell r="E212">
            <v>127</v>
          </cell>
        </row>
        <row r="213">
          <cell r="A213">
            <v>22407</v>
          </cell>
          <cell r="B213" t="str">
            <v>自然灾害救灾及恢复重建支出</v>
          </cell>
          <cell r="C213">
            <v>19</v>
          </cell>
          <cell r="D213">
            <v>556</v>
          </cell>
          <cell r="E213">
            <v>22</v>
          </cell>
        </row>
        <row r="214">
          <cell r="A214">
            <v>22499</v>
          </cell>
          <cell r="B214" t="str">
            <v>其他灾害防治及应急管理支出</v>
          </cell>
          <cell r="C214" t="str">
            <v/>
          </cell>
          <cell r="D214" t="str">
            <v/>
          </cell>
          <cell r="E214" t="str">
            <v/>
          </cell>
        </row>
        <row r="215">
          <cell r="A215">
            <v>227</v>
          </cell>
          <cell r="B215" t="str">
            <v>预备费</v>
          </cell>
          <cell r="C215">
            <v>4000</v>
          </cell>
          <cell r="D215" t="str">
            <v/>
          </cell>
          <cell r="E215">
            <v>4000</v>
          </cell>
        </row>
        <row r="216">
          <cell r="A216">
            <v>229</v>
          </cell>
          <cell r="B216" t="str">
            <v>其他支出</v>
          </cell>
          <cell r="C216">
            <v>139</v>
          </cell>
          <cell r="D216">
            <v>138</v>
          </cell>
          <cell r="E216">
            <v>6629</v>
          </cell>
        </row>
        <row r="217">
          <cell r="A217">
            <v>22902</v>
          </cell>
          <cell r="B217" t="str">
            <v>年初预留</v>
          </cell>
          <cell r="C217" t="str">
            <v/>
          </cell>
          <cell r="D217" t="str">
            <v/>
          </cell>
          <cell r="E217">
            <v>6500</v>
          </cell>
        </row>
        <row r="218">
          <cell r="A218">
            <v>22999</v>
          </cell>
          <cell r="B218" t="str">
            <v>其他支出</v>
          </cell>
          <cell r="C218">
            <v>139</v>
          </cell>
          <cell r="D218">
            <v>138</v>
          </cell>
          <cell r="E218">
            <v>129</v>
          </cell>
        </row>
        <row r="219">
          <cell r="A219">
            <v>232</v>
          </cell>
          <cell r="B219" t="str">
            <v>债务付息支出</v>
          </cell>
          <cell r="C219">
            <v>4077</v>
          </cell>
          <cell r="D219">
            <v>4335</v>
          </cell>
          <cell r="E219">
            <v>6194</v>
          </cell>
        </row>
        <row r="220">
          <cell r="A220">
            <v>23203</v>
          </cell>
          <cell r="B220" t="str">
            <v>地方政府一般债务付息支出</v>
          </cell>
          <cell r="C220">
            <v>4077</v>
          </cell>
          <cell r="D220">
            <v>4335</v>
          </cell>
          <cell r="E220">
            <v>6194</v>
          </cell>
        </row>
        <row r="221">
          <cell r="A221">
            <v>233</v>
          </cell>
          <cell r="B221" t="str">
            <v>债务发行费用支出</v>
          </cell>
          <cell r="C221">
            <v>1</v>
          </cell>
          <cell r="D221">
            <v>28</v>
          </cell>
          <cell r="E221">
            <v>1</v>
          </cell>
        </row>
        <row r="222">
          <cell r="A222">
            <v>23303</v>
          </cell>
          <cell r="B222" t="str">
            <v>地方政府一般债务发行费用支出</v>
          </cell>
          <cell r="C222">
            <v>1</v>
          </cell>
          <cell r="D222">
            <v>28</v>
          </cell>
          <cell r="E222">
            <v>1</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填表步骤及汇总方法"/>
      <sheetName val="封面"/>
      <sheetName val="内置数据"/>
      <sheetName val="目录"/>
      <sheetName val="表一（录入表）"/>
      <sheetName val="表二"/>
      <sheetName val="表二（录入表）"/>
      <sheetName val="表三"/>
      <sheetName val="表三（录入表）"/>
      <sheetName val="表三之一（需明确收支级次的录入表）"/>
      <sheetName val="表三之二（取数表）"/>
      <sheetName val="表四（录入表）"/>
      <sheetName val="表五（录入表）"/>
      <sheetName val="表六（取数表1）"/>
      <sheetName val="表六（取数表2）"/>
      <sheetName val="表七（取数表1）"/>
      <sheetName val="表七（取数表2）"/>
      <sheetName val="表八（录入表）"/>
      <sheetName val="表九"/>
      <sheetName val="表九（录入表）"/>
      <sheetName val="表九之一（取数表）"/>
      <sheetName val="表十（录入表）"/>
      <sheetName val="表十一"/>
      <sheetName val="表十二（录入表）"/>
      <sheetName val="表十三（录入表）"/>
      <sheetName val="表十四（录入表）"/>
      <sheetName val="表十一之一（取数表）"/>
      <sheetName val="数据汇集"/>
      <sheetName val="表十五“三保”预算表1-预算安排和资金来源表 (录入表)"/>
      <sheetName val="表十六“三保”预算表2-临聘人员预算表（录入表）"/>
      <sheetName val="表十七“保工资”及编外人员预算表3—按经济分类（录入表）"/>
      <sheetName val="表十八““保基本民生”和隐性表4—按功能科目”（取数及录入表）"/>
      <sheetName val="表十九“隐性债务利息”预算表5（录入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填表步骤及汇总方法"/>
      <sheetName val="封面"/>
      <sheetName val="内置数据"/>
      <sheetName val="目录"/>
      <sheetName val="表一（录入表）"/>
      <sheetName val="表二"/>
      <sheetName val="表二（录入表）"/>
      <sheetName val="表三"/>
      <sheetName val="表三（录入表）"/>
      <sheetName val="表三之一（需明确收支级次的录入表）"/>
      <sheetName val="表三之二（取数表）"/>
      <sheetName val="表四（录入表）"/>
      <sheetName val="表五（录入表）"/>
      <sheetName val="表六（取数表1）"/>
      <sheetName val="表六（取数表2）"/>
      <sheetName val="表七（取数表1）"/>
      <sheetName val="表七（取数表2）"/>
      <sheetName val="表八（录入表）"/>
      <sheetName val="表九"/>
      <sheetName val="表九（录入表）"/>
      <sheetName val="表九之一（取数表）"/>
      <sheetName val="表十（录入表）"/>
      <sheetName val="表十一"/>
      <sheetName val="表十二（录入表）"/>
      <sheetName val="表十三（录入表）"/>
      <sheetName val="表十四（录入表）"/>
      <sheetName val="表十一之一（取数表）"/>
      <sheetName val="数据汇集"/>
      <sheetName val="表十五“三保”预算表1-预算安排和资金来源表 (录入表)"/>
      <sheetName val="表十六“三保”预算表2-临聘人员预算表（录入表）"/>
      <sheetName val="表十七“保工资”及编外人员预算表3—按经济分类（录入表）"/>
      <sheetName val="表十八““保基本民生”和隐性表4—按功能科目”（取数及录入表）"/>
      <sheetName val="表十九“隐性债务利息”预算表5（录入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Sheet2"/>
      <sheetName val="Sheet1"/>
      <sheetName val="Sheet3"/>
    </sheetNames>
    <sheetDataSet>
      <sheetData sheetId="0"/>
      <sheetData sheetId="1"/>
      <sheetData sheetId="2">
        <row r="1">
          <cell r="A1" t="str">
            <v>代码</v>
          </cell>
          <cell r="B1" t="str">
            <v>求和项:金额</v>
          </cell>
        </row>
        <row r="2">
          <cell r="A2">
            <v>227</v>
          </cell>
          <cell r="B2">
            <v>4000</v>
          </cell>
        </row>
        <row r="3">
          <cell r="A3">
            <v>20101</v>
          </cell>
          <cell r="B3">
            <v>1178.39</v>
          </cell>
        </row>
        <row r="4">
          <cell r="A4">
            <v>20102</v>
          </cell>
          <cell r="B4">
            <v>1005.52</v>
          </cell>
        </row>
        <row r="5">
          <cell r="A5">
            <v>20103</v>
          </cell>
          <cell r="B5">
            <v>8720.22</v>
          </cell>
        </row>
        <row r="6">
          <cell r="A6">
            <v>20104</v>
          </cell>
          <cell r="B6">
            <v>2576.88</v>
          </cell>
        </row>
        <row r="7">
          <cell r="A7">
            <v>20105</v>
          </cell>
          <cell r="B7">
            <v>488.85</v>
          </cell>
        </row>
        <row r="8">
          <cell r="A8">
            <v>20106</v>
          </cell>
          <cell r="B8">
            <v>2294.69</v>
          </cell>
        </row>
        <row r="9">
          <cell r="A9">
            <v>20107</v>
          </cell>
          <cell r="B9">
            <v>1141.02</v>
          </cell>
        </row>
        <row r="10">
          <cell r="A10">
            <v>20108</v>
          </cell>
          <cell r="B10">
            <v>0</v>
          </cell>
        </row>
        <row r="11">
          <cell r="A11">
            <v>20111</v>
          </cell>
          <cell r="B11">
            <v>3959.81</v>
          </cell>
        </row>
        <row r="12">
          <cell r="A12">
            <v>20113</v>
          </cell>
          <cell r="B12">
            <v>2455.98</v>
          </cell>
        </row>
        <row r="13">
          <cell r="A13">
            <v>20123</v>
          </cell>
          <cell r="B13">
            <v>358.24</v>
          </cell>
        </row>
        <row r="14">
          <cell r="A14">
            <v>20126</v>
          </cell>
          <cell r="B14">
            <v>0</v>
          </cell>
        </row>
        <row r="15">
          <cell r="A15">
            <v>20128</v>
          </cell>
          <cell r="B15">
            <v>86.66</v>
          </cell>
        </row>
        <row r="16">
          <cell r="A16">
            <v>20129</v>
          </cell>
          <cell r="B16">
            <v>1301.15</v>
          </cell>
        </row>
        <row r="17">
          <cell r="A17">
            <v>20131</v>
          </cell>
          <cell r="B17">
            <v>1895</v>
          </cell>
        </row>
        <row r="18">
          <cell r="A18">
            <v>20132</v>
          </cell>
          <cell r="B18">
            <v>1506.54</v>
          </cell>
        </row>
        <row r="19">
          <cell r="A19">
            <v>20133</v>
          </cell>
          <cell r="B19">
            <v>1119.25</v>
          </cell>
        </row>
        <row r="20">
          <cell r="A20">
            <v>20134</v>
          </cell>
          <cell r="B20">
            <v>287.31</v>
          </cell>
        </row>
        <row r="21">
          <cell r="A21">
            <v>20136</v>
          </cell>
          <cell r="B21">
            <v>0</v>
          </cell>
        </row>
        <row r="22">
          <cell r="A22">
            <v>20138</v>
          </cell>
          <cell r="B22">
            <v>2109.75</v>
          </cell>
        </row>
        <row r="23">
          <cell r="A23">
            <v>20139</v>
          </cell>
          <cell r="B23">
            <v>3233.48</v>
          </cell>
        </row>
        <row r="24">
          <cell r="A24">
            <v>20140</v>
          </cell>
          <cell r="B24">
            <v>621.88</v>
          </cell>
        </row>
        <row r="25">
          <cell r="A25">
            <v>20199</v>
          </cell>
          <cell r="B25">
            <v>0</v>
          </cell>
        </row>
        <row r="26">
          <cell r="A26">
            <v>20306</v>
          </cell>
          <cell r="B26">
            <v>747.5</v>
          </cell>
        </row>
        <row r="27">
          <cell r="A27">
            <v>20401</v>
          </cell>
          <cell r="B27">
            <v>50</v>
          </cell>
        </row>
        <row r="28">
          <cell r="A28">
            <v>20402</v>
          </cell>
          <cell r="B28">
            <v>20282.84</v>
          </cell>
        </row>
        <row r="29">
          <cell r="A29">
            <v>20404</v>
          </cell>
          <cell r="B29">
            <v>51.13</v>
          </cell>
        </row>
        <row r="30">
          <cell r="A30">
            <v>20405</v>
          </cell>
          <cell r="B30">
            <v>310.33</v>
          </cell>
        </row>
        <row r="31">
          <cell r="A31">
            <v>20406</v>
          </cell>
          <cell r="B31">
            <v>1297.93</v>
          </cell>
        </row>
        <row r="32">
          <cell r="A32">
            <v>20408</v>
          </cell>
          <cell r="B32">
            <v>100</v>
          </cell>
        </row>
        <row r="33">
          <cell r="A33">
            <v>20499</v>
          </cell>
          <cell r="B33">
            <v>0</v>
          </cell>
        </row>
        <row r="34">
          <cell r="A34">
            <v>20501</v>
          </cell>
          <cell r="B34">
            <v>404.45</v>
          </cell>
        </row>
        <row r="35">
          <cell r="A35">
            <v>20502</v>
          </cell>
          <cell r="B35">
            <v>140172.12</v>
          </cell>
        </row>
        <row r="36">
          <cell r="A36">
            <v>20503</v>
          </cell>
          <cell r="B36">
            <v>754.66</v>
          </cell>
        </row>
        <row r="37">
          <cell r="A37">
            <v>20505</v>
          </cell>
          <cell r="B37">
            <v>54.8</v>
          </cell>
        </row>
        <row r="38">
          <cell r="A38">
            <v>20507</v>
          </cell>
          <cell r="B38">
            <v>557.09</v>
          </cell>
        </row>
        <row r="39">
          <cell r="A39">
            <v>20508</v>
          </cell>
          <cell r="B39">
            <v>1901.5</v>
          </cell>
        </row>
        <row r="40">
          <cell r="A40">
            <v>20509</v>
          </cell>
          <cell r="B40">
            <v>2500</v>
          </cell>
        </row>
        <row r="41">
          <cell r="A41">
            <v>20599</v>
          </cell>
          <cell r="B41">
            <v>0</v>
          </cell>
        </row>
        <row r="42">
          <cell r="A42">
            <v>20601</v>
          </cell>
          <cell r="B42">
            <v>410.33</v>
          </cell>
        </row>
        <row r="43">
          <cell r="A43">
            <v>20602</v>
          </cell>
          <cell r="B43">
            <v>0</v>
          </cell>
        </row>
        <row r="44">
          <cell r="A44">
            <v>20604</v>
          </cell>
          <cell r="B44">
            <v>772.05</v>
          </cell>
        </row>
        <row r="45">
          <cell r="A45">
            <v>20605</v>
          </cell>
          <cell r="B45">
            <v>150</v>
          </cell>
        </row>
        <row r="46">
          <cell r="A46">
            <v>20607</v>
          </cell>
          <cell r="B46">
            <v>268.62</v>
          </cell>
        </row>
        <row r="47">
          <cell r="A47">
            <v>20699</v>
          </cell>
          <cell r="B47">
            <v>0</v>
          </cell>
        </row>
        <row r="48">
          <cell r="A48">
            <v>20701</v>
          </cell>
          <cell r="B48">
            <v>702.09</v>
          </cell>
        </row>
        <row r="49">
          <cell r="A49">
            <v>20702</v>
          </cell>
          <cell r="B49">
            <v>130.79</v>
          </cell>
        </row>
        <row r="50">
          <cell r="A50">
            <v>20703</v>
          </cell>
          <cell r="B50">
            <v>121.92</v>
          </cell>
        </row>
        <row r="51">
          <cell r="A51">
            <v>20708</v>
          </cell>
          <cell r="B51">
            <v>965.53</v>
          </cell>
        </row>
        <row r="52">
          <cell r="A52">
            <v>20799</v>
          </cell>
          <cell r="B52">
            <v>50</v>
          </cell>
        </row>
        <row r="53">
          <cell r="A53">
            <v>20801</v>
          </cell>
          <cell r="B53">
            <v>1920.22</v>
          </cell>
        </row>
        <row r="54">
          <cell r="A54">
            <v>20802</v>
          </cell>
          <cell r="B54">
            <v>794.14</v>
          </cell>
        </row>
        <row r="55">
          <cell r="A55">
            <v>20805</v>
          </cell>
          <cell r="B55">
            <v>12367.51</v>
          </cell>
        </row>
        <row r="56">
          <cell r="A56">
            <v>20806</v>
          </cell>
          <cell r="B56">
            <v>21.56</v>
          </cell>
        </row>
        <row r="57">
          <cell r="A57">
            <v>20807</v>
          </cell>
          <cell r="B57">
            <v>372.78</v>
          </cell>
        </row>
        <row r="58">
          <cell r="A58">
            <v>20808</v>
          </cell>
          <cell r="B58">
            <v>4801.96</v>
          </cell>
        </row>
        <row r="59">
          <cell r="A59">
            <v>20809</v>
          </cell>
          <cell r="B59">
            <v>311.15</v>
          </cell>
        </row>
        <row r="60">
          <cell r="A60">
            <v>20810</v>
          </cell>
          <cell r="B60">
            <v>1388.37</v>
          </cell>
        </row>
        <row r="61">
          <cell r="A61">
            <v>20811</v>
          </cell>
          <cell r="B61">
            <v>1155.88</v>
          </cell>
        </row>
        <row r="62">
          <cell r="A62">
            <v>20816</v>
          </cell>
          <cell r="B62">
            <v>19</v>
          </cell>
        </row>
        <row r="63">
          <cell r="A63">
            <v>20819</v>
          </cell>
          <cell r="B63">
            <v>1500.88</v>
          </cell>
        </row>
        <row r="64">
          <cell r="A64">
            <v>20820</v>
          </cell>
          <cell r="B64">
            <v>220</v>
          </cell>
        </row>
        <row r="65">
          <cell r="A65">
            <v>20821</v>
          </cell>
          <cell r="B65">
            <v>3235.11</v>
          </cell>
        </row>
        <row r="66">
          <cell r="A66">
            <v>20825</v>
          </cell>
          <cell r="B66">
            <v>18.31</v>
          </cell>
        </row>
        <row r="67">
          <cell r="A67">
            <v>20826</v>
          </cell>
          <cell r="B67">
            <v>2922.29</v>
          </cell>
        </row>
        <row r="68">
          <cell r="A68">
            <v>20828</v>
          </cell>
          <cell r="B68">
            <v>436.75</v>
          </cell>
        </row>
        <row r="69">
          <cell r="A69">
            <v>20899</v>
          </cell>
          <cell r="B69">
            <v>530.71</v>
          </cell>
        </row>
        <row r="70">
          <cell r="A70">
            <v>21001</v>
          </cell>
          <cell r="B70">
            <v>897.68</v>
          </cell>
        </row>
        <row r="71">
          <cell r="A71">
            <v>21002</v>
          </cell>
          <cell r="B71">
            <v>2975.44</v>
          </cell>
        </row>
        <row r="72">
          <cell r="A72">
            <v>21003</v>
          </cell>
          <cell r="B72">
            <v>7239.82</v>
          </cell>
        </row>
        <row r="73">
          <cell r="A73">
            <v>21004</v>
          </cell>
          <cell r="B73">
            <v>7539.42</v>
          </cell>
        </row>
        <row r="74">
          <cell r="A74">
            <v>21007</v>
          </cell>
          <cell r="B74">
            <v>1431.15</v>
          </cell>
        </row>
        <row r="75">
          <cell r="A75">
            <v>21011</v>
          </cell>
          <cell r="B75">
            <v>4557.13</v>
          </cell>
        </row>
        <row r="76">
          <cell r="A76">
            <v>21012</v>
          </cell>
          <cell r="B76">
            <v>1270.2</v>
          </cell>
        </row>
        <row r="77">
          <cell r="A77">
            <v>21013</v>
          </cell>
          <cell r="B77">
            <v>50</v>
          </cell>
        </row>
        <row r="78">
          <cell r="A78">
            <v>21014</v>
          </cell>
          <cell r="B78">
            <v>227</v>
          </cell>
        </row>
        <row r="79">
          <cell r="A79">
            <v>21015</v>
          </cell>
          <cell r="B79">
            <v>335.68</v>
          </cell>
        </row>
        <row r="80">
          <cell r="A80">
            <v>21017</v>
          </cell>
          <cell r="B80">
            <v>10</v>
          </cell>
        </row>
        <row r="81">
          <cell r="A81">
            <v>21099</v>
          </cell>
          <cell r="B81">
            <v>40</v>
          </cell>
        </row>
        <row r="82">
          <cell r="A82">
            <v>21101</v>
          </cell>
          <cell r="B82">
            <v>142.6</v>
          </cell>
        </row>
        <row r="83">
          <cell r="A83">
            <v>21102</v>
          </cell>
          <cell r="B83">
            <v>30</v>
          </cell>
        </row>
        <row r="84">
          <cell r="A84">
            <v>21103</v>
          </cell>
          <cell r="B84">
            <v>133.65</v>
          </cell>
        </row>
        <row r="85">
          <cell r="A85">
            <v>21104</v>
          </cell>
          <cell r="B85">
            <v>0</v>
          </cell>
        </row>
        <row r="86">
          <cell r="A86">
            <v>21105</v>
          </cell>
          <cell r="B86">
            <v>255.1</v>
          </cell>
        </row>
        <row r="87">
          <cell r="A87">
            <v>21111</v>
          </cell>
          <cell r="B87">
            <v>18</v>
          </cell>
        </row>
        <row r="88">
          <cell r="A88">
            <v>21199</v>
          </cell>
          <cell r="B88">
            <v>0</v>
          </cell>
        </row>
        <row r="89">
          <cell r="A89">
            <v>21201</v>
          </cell>
          <cell r="B89">
            <v>6677.63</v>
          </cell>
        </row>
        <row r="90">
          <cell r="A90">
            <v>21203</v>
          </cell>
          <cell r="B90">
            <v>10</v>
          </cell>
        </row>
        <row r="91">
          <cell r="A91">
            <v>21205</v>
          </cell>
          <cell r="B91">
            <v>1843.04</v>
          </cell>
        </row>
        <row r="92">
          <cell r="A92">
            <v>21299</v>
          </cell>
          <cell r="B92">
            <v>0</v>
          </cell>
        </row>
        <row r="93">
          <cell r="A93">
            <v>21301</v>
          </cell>
          <cell r="B93">
            <v>3982.66</v>
          </cell>
        </row>
        <row r="94">
          <cell r="A94">
            <v>21302</v>
          </cell>
          <cell r="B94">
            <v>2649.27</v>
          </cell>
        </row>
        <row r="95">
          <cell r="A95">
            <v>21303</v>
          </cell>
          <cell r="B95">
            <v>1111.86</v>
          </cell>
        </row>
        <row r="96">
          <cell r="A96">
            <v>21305</v>
          </cell>
          <cell r="B96">
            <v>5195</v>
          </cell>
        </row>
        <row r="97">
          <cell r="A97">
            <v>21307</v>
          </cell>
          <cell r="B97">
            <v>660.21</v>
          </cell>
        </row>
        <row r="98">
          <cell r="A98">
            <v>21308</v>
          </cell>
          <cell r="B98">
            <v>20.93</v>
          </cell>
        </row>
        <row r="99">
          <cell r="A99">
            <v>21399</v>
          </cell>
          <cell r="B99">
            <v>0</v>
          </cell>
        </row>
        <row r="100">
          <cell r="A100">
            <v>21401</v>
          </cell>
          <cell r="B100">
            <v>1473.16</v>
          </cell>
        </row>
        <row r="101">
          <cell r="A101">
            <v>21499</v>
          </cell>
          <cell r="B101">
            <v>913.91</v>
          </cell>
        </row>
        <row r="102">
          <cell r="A102">
            <v>21501</v>
          </cell>
          <cell r="B102">
            <v>0</v>
          </cell>
        </row>
        <row r="103">
          <cell r="A103">
            <v>21505</v>
          </cell>
          <cell r="B103">
            <v>817.5</v>
          </cell>
        </row>
        <row r="104">
          <cell r="A104">
            <v>21508</v>
          </cell>
          <cell r="B104">
            <v>0</v>
          </cell>
        </row>
        <row r="105">
          <cell r="A105">
            <v>21602</v>
          </cell>
          <cell r="B105">
            <v>729.48</v>
          </cell>
        </row>
        <row r="106">
          <cell r="A106">
            <v>21699</v>
          </cell>
          <cell r="B106">
            <v>0</v>
          </cell>
        </row>
        <row r="107">
          <cell r="A107">
            <v>22001</v>
          </cell>
          <cell r="B107">
            <v>3985.7</v>
          </cell>
        </row>
        <row r="108">
          <cell r="A108">
            <v>22005</v>
          </cell>
          <cell r="B108">
            <v>497.48</v>
          </cell>
        </row>
        <row r="109">
          <cell r="A109">
            <v>22101</v>
          </cell>
          <cell r="B109">
            <v>2038.77</v>
          </cell>
        </row>
        <row r="110">
          <cell r="A110">
            <v>22102</v>
          </cell>
          <cell r="B110">
            <v>4875.19</v>
          </cell>
        </row>
        <row r="111">
          <cell r="A111">
            <v>22103</v>
          </cell>
          <cell r="B111">
            <v>0</v>
          </cell>
        </row>
        <row r="112">
          <cell r="A112">
            <v>22201</v>
          </cell>
          <cell r="B112">
            <v>754.4</v>
          </cell>
        </row>
        <row r="113">
          <cell r="A113">
            <v>22204</v>
          </cell>
          <cell r="B113">
            <v>135.99</v>
          </cell>
        </row>
        <row r="114">
          <cell r="A114">
            <v>22205</v>
          </cell>
          <cell r="B114">
            <v>0</v>
          </cell>
        </row>
        <row r="115">
          <cell r="A115">
            <v>22401</v>
          </cell>
          <cell r="B115">
            <v>1465.22</v>
          </cell>
        </row>
        <row r="116">
          <cell r="A116">
            <v>22402</v>
          </cell>
          <cell r="B116">
            <v>1500.52</v>
          </cell>
        </row>
        <row r="117">
          <cell r="A117">
            <v>22404</v>
          </cell>
          <cell r="B117">
            <v>20</v>
          </cell>
        </row>
        <row r="118">
          <cell r="A118">
            <v>22406</v>
          </cell>
          <cell r="B118">
            <v>125.64</v>
          </cell>
        </row>
        <row r="119">
          <cell r="A119">
            <v>22407</v>
          </cell>
          <cell r="B119">
            <v>22.5</v>
          </cell>
        </row>
        <row r="120">
          <cell r="A120">
            <v>22902</v>
          </cell>
          <cell r="B120">
            <v>6500</v>
          </cell>
        </row>
        <row r="121">
          <cell r="A121">
            <v>22999</v>
          </cell>
          <cell r="B121">
            <v>127.44</v>
          </cell>
        </row>
        <row r="122">
          <cell r="A122">
            <v>23203</v>
          </cell>
          <cell r="B122">
            <v>6194.11</v>
          </cell>
        </row>
        <row r="123">
          <cell r="A123">
            <v>23303</v>
          </cell>
          <cell r="B123">
            <v>0.77</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1"/>
  <sheetViews>
    <sheetView workbookViewId="0">
      <selection activeCell="A5" sqref="A5"/>
    </sheetView>
  </sheetViews>
  <sheetFormatPr defaultColWidth="9" defaultRowHeight="14.25" outlineLevelCol="1"/>
  <cols>
    <col min="1" max="1" width="59.475" style="71" customWidth="1"/>
    <col min="2" max="2" width="77.3833333333333" style="71" customWidth="1"/>
    <col min="3" max="256" width="9" style="71"/>
    <col min="257" max="16384" width="9" style="1"/>
  </cols>
  <sheetData>
    <row r="1" s="71" customFormat="1" ht="38" customHeight="1" spans="1:2">
      <c r="A1" s="395" t="s">
        <v>0</v>
      </c>
      <c r="B1" s="109" t="s">
        <v>0</v>
      </c>
    </row>
    <row r="2" s="71" customFormat="1" ht="55" customHeight="1" spans="1:2">
      <c r="A2" s="395" t="s">
        <v>0</v>
      </c>
      <c r="B2" s="109" t="s">
        <v>0</v>
      </c>
    </row>
    <row r="3" s="71" customFormat="1" ht="189" customHeight="1" spans="1:2">
      <c r="A3" s="396" t="s">
        <v>1</v>
      </c>
      <c r="B3" s="397"/>
    </row>
    <row r="4" s="71" customFormat="1" ht="30" customHeight="1" spans="1:2">
      <c r="A4" s="395" t="s">
        <v>0</v>
      </c>
      <c r="B4" s="398" t="s">
        <v>0</v>
      </c>
    </row>
    <row r="5" s="71" customFormat="1" ht="23" customHeight="1" spans="1:2">
      <c r="A5" s="395" t="s">
        <v>0</v>
      </c>
      <c r="B5" s="398" t="s">
        <v>0</v>
      </c>
    </row>
    <row r="6" s="71" customFormat="1" ht="26" customHeight="1" spans="1:2">
      <c r="A6" s="395" t="s">
        <v>0</v>
      </c>
      <c r="B6" s="398" t="s">
        <v>0</v>
      </c>
    </row>
    <row r="7" s="71" customFormat="1" ht="23" customHeight="1" spans="1:2">
      <c r="A7" s="395" t="s">
        <v>0</v>
      </c>
      <c r="B7" s="395" t="s">
        <v>0</v>
      </c>
    </row>
    <row r="8" s="71" customFormat="1" ht="23" customHeight="1" spans="1:2">
      <c r="A8" s="399"/>
      <c r="B8" s="400"/>
    </row>
    <row r="9" s="71" customFormat="1" ht="23" customHeight="1" spans="1:2">
      <c r="A9" s="399"/>
      <c r="B9" s="400"/>
    </row>
    <row r="10" s="71" customFormat="1" ht="23" customHeight="1" spans="1:2">
      <c r="A10" s="399"/>
      <c r="B10" s="400"/>
    </row>
    <row r="11" s="71" customFormat="1" ht="23" customHeight="1" spans="1:2">
      <c r="A11" s="399"/>
      <c r="B11" s="400"/>
    </row>
  </sheetData>
  <mergeCells count="1">
    <mergeCell ref="A3:B3"/>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tint="0.8"/>
  </sheetPr>
  <dimension ref="A1:E131"/>
  <sheetViews>
    <sheetView workbookViewId="0">
      <selection activeCell="C131" sqref="C131:E131"/>
    </sheetView>
  </sheetViews>
  <sheetFormatPr defaultColWidth="9" defaultRowHeight="14.25" outlineLevelCol="4"/>
  <cols>
    <col min="1" max="1" width="12.5" style="271" customWidth="1"/>
    <col min="2" max="2" width="38.75" style="272" customWidth="1"/>
    <col min="3" max="3" width="13.375" style="271" customWidth="1"/>
    <col min="4" max="4" width="13.75" style="271" customWidth="1"/>
    <col min="5" max="5" width="15.375" style="271" customWidth="1"/>
    <col min="6" max="256" width="9" style="269"/>
    <col min="257" max="16384" width="9" style="1"/>
  </cols>
  <sheetData>
    <row r="1" ht="15.75" customHeight="1" spans="1:1">
      <c r="A1" s="275" t="s">
        <v>431</v>
      </c>
    </row>
    <row r="2" ht="35" customHeight="1" spans="1:5">
      <c r="A2" s="300" t="s">
        <v>432</v>
      </c>
      <c r="B2" s="301"/>
      <c r="C2" s="300"/>
      <c r="D2" s="300"/>
      <c r="E2" s="300"/>
    </row>
    <row r="3" ht="19" customHeight="1" spans="1:5">
      <c r="A3" s="276"/>
      <c r="B3" s="277"/>
      <c r="C3" s="276"/>
      <c r="D3" s="276"/>
      <c r="E3" s="296" t="s">
        <v>40</v>
      </c>
    </row>
    <row r="4" ht="25" customHeight="1" spans="1:5">
      <c r="A4" s="302" t="s">
        <v>433</v>
      </c>
      <c r="B4" s="303" t="s">
        <v>434</v>
      </c>
      <c r="C4" s="297" t="s">
        <v>435</v>
      </c>
      <c r="D4" s="297"/>
      <c r="E4" s="297"/>
    </row>
    <row r="5" ht="23" customHeight="1" spans="1:5">
      <c r="A5" s="304"/>
      <c r="B5" s="305"/>
      <c r="C5" s="297" t="s">
        <v>427</v>
      </c>
      <c r="D5" s="293" t="s">
        <v>436</v>
      </c>
      <c r="E5" s="293" t="s">
        <v>437</v>
      </c>
    </row>
    <row r="6" spans="1:5">
      <c r="A6" s="286">
        <v>2010101</v>
      </c>
      <c r="B6" s="287" t="s">
        <v>147</v>
      </c>
      <c r="C6" s="298">
        <f t="shared" ref="C6:C69" si="0">D6+E6</f>
        <v>885.76</v>
      </c>
      <c r="D6" s="299">
        <v>674.25</v>
      </c>
      <c r="E6" s="299">
        <v>211.51</v>
      </c>
    </row>
    <row r="7" spans="1:5">
      <c r="A7" s="286">
        <v>2010150</v>
      </c>
      <c r="B7" s="287" t="s">
        <v>152</v>
      </c>
      <c r="C7" s="298">
        <f t="shared" si="0"/>
        <v>140.41</v>
      </c>
      <c r="D7" s="299">
        <v>134.07</v>
      </c>
      <c r="E7" s="299">
        <v>6.34</v>
      </c>
    </row>
    <row r="8" spans="1:5">
      <c r="A8" s="286">
        <v>2010201</v>
      </c>
      <c r="B8" s="287" t="s">
        <v>147</v>
      </c>
      <c r="C8" s="298">
        <f t="shared" si="0"/>
        <v>758.17</v>
      </c>
      <c r="D8" s="299">
        <v>605.03</v>
      </c>
      <c r="E8" s="299">
        <v>153.14</v>
      </c>
    </row>
    <row r="9" spans="1:5">
      <c r="A9" s="286">
        <v>2010250</v>
      </c>
      <c r="B9" s="287" t="s">
        <v>152</v>
      </c>
      <c r="C9" s="298">
        <f t="shared" si="0"/>
        <v>128.34</v>
      </c>
      <c r="D9" s="299">
        <v>122.57</v>
      </c>
      <c r="E9" s="299">
        <v>5.77</v>
      </c>
    </row>
    <row r="10" spans="1:5">
      <c r="A10" s="286">
        <v>2010301</v>
      </c>
      <c r="B10" s="287" t="s">
        <v>147</v>
      </c>
      <c r="C10" s="298">
        <f t="shared" si="0"/>
        <v>2001.44</v>
      </c>
      <c r="D10" s="299">
        <v>1590.38</v>
      </c>
      <c r="E10" s="299">
        <v>411.06</v>
      </c>
    </row>
    <row r="11" spans="1:5">
      <c r="A11" s="286">
        <v>2010350</v>
      </c>
      <c r="B11" s="287" t="s">
        <v>152</v>
      </c>
      <c r="C11" s="298">
        <f t="shared" si="0"/>
        <v>3449.5</v>
      </c>
      <c r="D11" s="299">
        <v>3325.16</v>
      </c>
      <c r="E11" s="299">
        <v>124.34</v>
      </c>
    </row>
    <row r="12" spans="1:5">
      <c r="A12" s="286">
        <v>2010399</v>
      </c>
      <c r="B12" s="287" t="s">
        <v>156</v>
      </c>
      <c r="C12" s="298">
        <f t="shared" si="0"/>
        <v>350</v>
      </c>
      <c r="D12" s="299">
        <v>0</v>
      </c>
      <c r="E12" s="299">
        <v>350</v>
      </c>
    </row>
    <row r="13" spans="1:5">
      <c r="A13" s="286">
        <v>2010401</v>
      </c>
      <c r="B13" s="287" t="s">
        <v>147</v>
      </c>
      <c r="C13" s="298">
        <f t="shared" si="0"/>
        <v>321.75</v>
      </c>
      <c r="D13" s="299">
        <v>298.56</v>
      </c>
      <c r="E13" s="299">
        <v>23.19</v>
      </c>
    </row>
    <row r="14" spans="1:5">
      <c r="A14" s="286">
        <v>2010408</v>
      </c>
      <c r="B14" s="287" t="s">
        <v>159</v>
      </c>
      <c r="C14" s="298">
        <f t="shared" si="0"/>
        <v>65.61</v>
      </c>
      <c r="D14" s="299">
        <v>62.94</v>
      </c>
      <c r="E14" s="299">
        <v>2.67</v>
      </c>
    </row>
    <row r="15" spans="1:5">
      <c r="A15" s="286">
        <v>2010450</v>
      </c>
      <c r="B15" s="287" t="s">
        <v>152</v>
      </c>
      <c r="C15" s="298">
        <f t="shared" si="0"/>
        <v>265.19</v>
      </c>
      <c r="D15" s="299">
        <v>250.53</v>
      </c>
      <c r="E15" s="299">
        <v>14.66</v>
      </c>
    </row>
    <row r="16" spans="1:5">
      <c r="A16" s="286">
        <v>2010501</v>
      </c>
      <c r="B16" s="287" t="s">
        <v>147</v>
      </c>
      <c r="C16" s="298">
        <f t="shared" si="0"/>
        <v>238.05</v>
      </c>
      <c r="D16" s="299">
        <v>222.28</v>
      </c>
      <c r="E16" s="299">
        <v>15.77</v>
      </c>
    </row>
    <row r="17" spans="1:5">
      <c r="A17" s="286">
        <v>2010550</v>
      </c>
      <c r="B17" s="287" t="s">
        <v>152</v>
      </c>
      <c r="C17" s="298">
        <f t="shared" si="0"/>
        <v>135.04</v>
      </c>
      <c r="D17" s="299">
        <v>128.23</v>
      </c>
      <c r="E17" s="299">
        <v>6.81</v>
      </c>
    </row>
    <row r="18" spans="1:5">
      <c r="A18" s="286">
        <v>2010601</v>
      </c>
      <c r="B18" s="287" t="s">
        <v>147</v>
      </c>
      <c r="C18" s="298">
        <f t="shared" si="0"/>
        <v>363.44</v>
      </c>
      <c r="D18" s="299">
        <v>339.04</v>
      </c>
      <c r="E18" s="299">
        <v>24.4</v>
      </c>
    </row>
    <row r="19" spans="1:5">
      <c r="A19" s="286">
        <v>2010650</v>
      </c>
      <c r="B19" s="287" t="s">
        <v>152</v>
      </c>
      <c r="C19" s="298">
        <f t="shared" si="0"/>
        <v>1602.25</v>
      </c>
      <c r="D19" s="299">
        <v>1399.3</v>
      </c>
      <c r="E19" s="299">
        <v>202.95</v>
      </c>
    </row>
    <row r="20" spans="1:5">
      <c r="A20" s="286">
        <v>2010701</v>
      </c>
      <c r="B20" s="287" t="s">
        <v>147</v>
      </c>
      <c r="C20" s="298">
        <f t="shared" si="0"/>
        <v>507.19</v>
      </c>
      <c r="D20" s="299">
        <v>507.19</v>
      </c>
      <c r="E20" s="299">
        <v>0</v>
      </c>
    </row>
    <row r="21" spans="1:5">
      <c r="A21" s="286">
        <v>2011101</v>
      </c>
      <c r="B21" s="287" t="s">
        <v>147</v>
      </c>
      <c r="C21" s="298">
        <f t="shared" si="0"/>
        <v>1728.59</v>
      </c>
      <c r="D21" s="299">
        <v>1410.68</v>
      </c>
      <c r="E21" s="299">
        <v>317.91</v>
      </c>
    </row>
    <row r="22" spans="1:5">
      <c r="A22" s="286">
        <v>2011150</v>
      </c>
      <c r="B22" s="287" t="s">
        <v>152</v>
      </c>
      <c r="C22" s="298">
        <f t="shared" si="0"/>
        <v>159.77</v>
      </c>
      <c r="D22" s="299">
        <v>134.94</v>
      </c>
      <c r="E22" s="299">
        <v>24.83</v>
      </c>
    </row>
    <row r="23" spans="1:5">
      <c r="A23" s="286">
        <v>2011301</v>
      </c>
      <c r="B23" s="287" t="s">
        <v>147</v>
      </c>
      <c r="C23" s="298">
        <f t="shared" si="0"/>
        <v>635.51</v>
      </c>
      <c r="D23" s="299">
        <v>586.25</v>
      </c>
      <c r="E23" s="299">
        <v>49.26</v>
      </c>
    </row>
    <row r="24" spans="1:5">
      <c r="A24" s="286">
        <v>2011308</v>
      </c>
      <c r="B24" s="287" t="s">
        <v>170</v>
      </c>
      <c r="C24" s="298">
        <f t="shared" si="0"/>
        <v>249.94</v>
      </c>
      <c r="D24" s="299">
        <v>238.86</v>
      </c>
      <c r="E24" s="299">
        <v>11.08</v>
      </c>
    </row>
    <row r="25" spans="1:5">
      <c r="A25" s="286">
        <v>2011350</v>
      </c>
      <c r="B25" s="287" t="s">
        <v>152</v>
      </c>
      <c r="C25" s="298">
        <f t="shared" si="0"/>
        <v>372.31</v>
      </c>
      <c r="D25" s="299">
        <v>341.43</v>
      </c>
      <c r="E25" s="299">
        <v>30.88</v>
      </c>
    </row>
    <row r="26" spans="1:5">
      <c r="A26" s="286">
        <v>2012301</v>
      </c>
      <c r="B26" s="287" t="s">
        <v>147</v>
      </c>
      <c r="C26" s="298">
        <f t="shared" si="0"/>
        <v>164.31</v>
      </c>
      <c r="D26" s="299">
        <v>152.04</v>
      </c>
      <c r="E26" s="299">
        <v>12.27</v>
      </c>
    </row>
    <row r="27" spans="1:5">
      <c r="A27" s="286">
        <v>2012350</v>
      </c>
      <c r="B27" s="287" t="s">
        <v>152</v>
      </c>
      <c r="C27" s="298">
        <f t="shared" si="0"/>
        <v>93.93</v>
      </c>
      <c r="D27" s="299">
        <v>89.77</v>
      </c>
      <c r="E27" s="299">
        <v>4.16</v>
      </c>
    </row>
    <row r="28" spans="1:5">
      <c r="A28" s="286">
        <v>2012801</v>
      </c>
      <c r="B28" s="287" t="s">
        <v>147</v>
      </c>
      <c r="C28" s="298">
        <f t="shared" si="0"/>
        <v>86.65</v>
      </c>
      <c r="D28" s="299">
        <v>81.37</v>
      </c>
      <c r="E28" s="299">
        <v>5.28</v>
      </c>
    </row>
    <row r="29" spans="1:5">
      <c r="A29" s="286">
        <v>2012901</v>
      </c>
      <c r="B29" s="287" t="s">
        <v>147</v>
      </c>
      <c r="C29" s="298">
        <f t="shared" si="0"/>
        <v>152.89</v>
      </c>
      <c r="D29" s="299">
        <v>148.68</v>
      </c>
      <c r="E29" s="299">
        <v>4.21</v>
      </c>
    </row>
    <row r="30" spans="1:5">
      <c r="A30" s="286">
        <v>2012950</v>
      </c>
      <c r="B30" s="287" t="s">
        <v>152</v>
      </c>
      <c r="C30" s="298">
        <f t="shared" si="0"/>
        <v>51.83</v>
      </c>
      <c r="D30" s="299">
        <v>49.51</v>
      </c>
      <c r="E30" s="299">
        <v>2.32</v>
      </c>
    </row>
    <row r="31" spans="1:5">
      <c r="A31" s="286">
        <v>2013101</v>
      </c>
      <c r="B31" s="287" t="s">
        <v>147</v>
      </c>
      <c r="C31" s="298">
        <f t="shared" si="0"/>
        <v>1294.58</v>
      </c>
      <c r="D31" s="299">
        <v>977.17</v>
      </c>
      <c r="E31" s="299">
        <v>317.41</v>
      </c>
    </row>
    <row r="32" spans="1:5">
      <c r="A32" s="286">
        <v>2013150</v>
      </c>
      <c r="B32" s="287" t="s">
        <v>152</v>
      </c>
      <c r="C32" s="298">
        <f t="shared" si="0"/>
        <v>458.02</v>
      </c>
      <c r="D32" s="299">
        <v>437.63</v>
      </c>
      <c r="E32" s="299">
        <v>20.39</v>
      </c>
    </row>
    <row r="33" spans="1:5">
      <c r="A33" s="286">
        <v>2013201</v>
      </c>
      <c r="B33" s="287" t="s">
        <v>147</v>
      </c>
      <c r="C33" s="298">
        <f t="shared" si="0"/>
        <v>868.45</v>
      </c>
      <c r="D33" s="299">
        <v>789.71</v>
      </c>
      <c r="E33" s="299">
        <v>78.74</v>
      </c>
    </row>
    <row r="34" spans="1:5">
      <c r="A34" s="286">
        <v>2013250</v>
      </c>
      <c r="B34" s="287" t="s">
        <v>152</v>
      </c>
      <c r="C34" s="298">
        <f t="shared" si="0"/>
        <v>187.13</v>
      </c>
      <c r="D34" s="299">
        <v>181.21</v>
      </c>
      <c r="E34" s="299">
        <v>5.92</v>
      </c>
    </row>
    <row r="35" spans="1:5">
      <c r="A35" s="286">
        <v>2013301</v>
      </c>
      <c r="B35" s="287" t="s">
        <v>147</v>
      </c>
      <c r="C35" s="298">
        <f t="shared" si="0"/>
        <v>307.44</v>
      </c>
      <c r="D35" s="299">
        <v>280.04</v>
      </c>
      <c r="E35" s="299">
        <v>27.4</v>
      </c>
    </row>
    <row r="36" spans="1:5">
      <c r="A36" s="286">
        <v>2013350</v>
      </c>
      <c r="B36" s="287" t="s">
        <v>152</v>
      </c>
      <c r="C36" s="298">
        <f t="shared" si="0"/>
        <v>291.79</v>
      </c>
      <c r="D36" s="299">
        <v>279.41</v>
      </c>
      <c r="E36" s="299">
        <v>12.38</v>
      </c>
    </row>
    <row r="37" spans="1:5">
      <c r="A37" s="286">
        <v>2013401</v>
      </c>
      <c r="B37" s="287" t="s">
        <v>147</v>
      </c>
      <c r="C37" s="298">
        <f t="shared" si="0"/>
        <v>120.57</v>
      </c>
      <c r="D37" s="299">
        <v>111.07</v>
      </c>
      <c r="E37" s="299">
        <v>9.5</v>
      </c>
    </row>
    <row r="38" spans="1:5">
      <c r="A38" s="286">
        <v>2013450</v>
      </c>
      <c r="B38" s="287" t="s">
        <v>152</v>
      </c>
      <c r="C38" s="298">
        <f t="shared" si="0"/>
        <v>79.74</v>
      </c>
      <c r="D38" s="299">
        <v>76.21</v>
      </c>
      <c r="E38" s="299">
        <v>3.53</v>
      </c>
    </row>
    <row r="39" spans="1:5">
      <c r="A39" s="286">
        <v>2013801</v>
      </c>
      <c r="B39" s="287" t="s">
        <v>147</v>
      </c>
      <c r="C39" s="298">
        <f t="shared" si="0"/>
        <v>1365.8</v>
      </c>
      <c r="D39" s="299">
        <v>1259.41</v>
      </c>
      <c r="E39" s="299">
        <v>106.39</v>
      </c>
    </row>
    <row r="40" spans="1:5">
      <c r="A40" s="286">
        <v>2013850</v>
      </c>
      <c r="B40" s="287" t="s">
        <v>152</v>
      </c>
      <c r="C40" s="298">
        <f t="shared" si="0"/>
        <v>255.62</v>
      </c>
      <c r="D40" s="299">
        <v>252.38</v>
      </c>
      <c r="E40" s="299">
        <v>3.24</v>
      </c>
    </row>
    <row r="41" spans="1:5">
      <c r="A41" s="286">
        <v>2013901</v>
      </c>
      <c r="B41" s="287" t="s">
        <v>147</v>
      </c>
      <c r="C41" s="298">
        <f t="shared" si="0"/>
        <v>66.66</v>
      </c>
      <c r="D41" s="299">
        <v>56.45</v>
      </c>
      <c r="E41" s="299">
        <v>10.21</v>
      </c>
    </row>
    <row r="42" spans="1:5">
      <c r="A42" s="286">
        <v>2013904</v>
      </c>
      <c r="B42" s="287" t="s">
        <v>175</v>
      </c>
      <c r="C42" s="298">
        <f t="shared" si="0"/>
        <v>2848.35</v>
      </c>
      <c r="D42" s="299">
        <v>2848.35</v>
      </c>
      <c r="E42" s="299">
        <v>0</v>
      </c>
    </row>
    <row r="43" spans="1:5">
      <c r="A43" s="286">
        <v>2013950</v>
      </c>
      <c r="B43" s="287" t="s">
        <v>152</v>
      </c>
      <c r="C43" s="298">
        <f t="shared" si="0"/>
        <v>87.1</v>
      </c>
      <c r="D43" s="299">
        <v>85.99</v>
      </c>
      <c r="E43" s="299">
        <v>1.11</v>
      </c>
    </row>
    <row r="44" spans="1:5">
      <c r="A44" s="286">
        <v>2014001</v>
      </c>
      <c r="B44" s="287" t="s">
        <v>147</v>
      </c>
      <c r="C44" s="298">
        <f t="shared" si="0"/>
        <v>138.67</v>
      </c>
      <c r="D44" s="299">
        <v>125.14</v>
      </c>
      <c r="E44" s="299">
        <v>13.53</v>
      </c>
    </row>
    <row r="45" spans="1:5">
      <c r="A45" s="286">
        <v>2014050</v>
      </c>
      <c r="B45" s="287" t="s">
        <v>152</v>
      </c>
      <c r="C45" s="298">
        <f t="shared" si="0"/>
        <v>186.7</v>
      </c>
      <c r="D45" s="299">
        <v>178.62</v>
      </c>
      <c r="E45" s="299">
        <v>8.08</v>
      </c>
    </row>
    <row r="46" spans="1:5">
      <c r="A46" s="286">
        <v>2040201</v>
      </c>
      <c r="B46" s="287" t="s">
        <v>147</v>
      </c>
      <c r="C46" s="298">
        <f t="shared" si="0"/>
        <v>16148.7</v>
      </c>
      <c r="D46" s="299">
        <v>13685.3</v>
      </c>
      <c r="E46" s="299">
        <v>2463.4</v>
      </c>
    </row>
    <row r="47" spans="1:5">
      <c r="A47" s="286">
        <v>2040250</v>
      </c>
      <c r="B47" s="287" t="s">
        <v>152</v>
      </c>
      <c r="C47" s="298">
        <f t="shared" si="0"/>
        <v>2206.51</v>
      </c>
      <c r="D47" s="299">
        <v>2092.02</v>
      </c>
      <c r="E47" s="299">
        <v>114.49</v>
      </c>
    </row>
    <row r="48" spans="1:5">
      <c r="A48" s="286">
        <v>2040501</v>
      </c>
      <c r="B48" s="287" t="s">
        <v>147</v>
      </c>
      <c r="C48" s="298">
        <f t="shared" si="0"/>
        <v>110.33</v>
      </c>
      <c r="D48" s="299">
        <v>110.33</v>
      </c>
      <c r="E48" s="299">
        <v>0</v>
      </c>
    </row>
    <row r="49" spans="1:5">
      <c r="A49" s="286">
        <v>2040601</v>
      </c>
      <c r="B49" s="287" t="s">
        <v>147</v>
      </c>
      <c r="C49" s="298">
        <f t="shared" si="0"/>
        <v>858.3</v>
      </c>
      <c r="D49" s="299">
        <v>734.23</v>
      </c>
      <c r="E49" s="299">
        <v>124.07</v>
      </c>
    </row>
    <row r="50" spans="1:5">
      <c r="A50" s="286">
        <v>2040650</v>
      </c>
      <c r="B50" s="287" t="s">
        <v>152</v>
      </c>
      <c r="C50" s="298">
        <f t="shared" si="0"/>
        <v>50.62</v>
      </c>
      <c r="D50" s="299">
        <v>50.62</v>
      </c>
      <c r="E50" s="299">
        <v>0</v>
      </c>
    </row>
    <row r="51" spans="1:5">
      <c r="A51" s="286">
        <v>2050101</v>
      </c>
      <c r="B51" s="287" t="s">
        <v>147</v>
      </c>
      <c r="C51" s="298">
        <f t="shared" si="0"/>
        <v>252.99</v>
      </c>
      <c r="D51" s="299">
        <v>237.11</v>
      </c>
      <c r="E51" s="299">
        <v>15.88</v>
      </c>
    </row>
    <row r="52" spans="1:5">
      <c r="A52" s="286">
        <v>2050199</v>
      </c>
      <c r="B52" s="287" t="s">
        <v>205</v>
      </c>
      <c r="C52" s="298">
        <f t="shared" si="0"/>
        <v>151.46</v>
      </c>
      <c r="D52" s="299">
        <v>151.46</v>
      </c>
      <c r="E52" s="299">
        <v>0</v>
      </c>
    </row>
    <row r="53" spans="1:5">
      <c r="A53" s="286">
        <v>2050201</v>
      </c>
      <c r="B53" s="287" t="s">
        <v>206</v>
      </c>
      <c r="C53" s="298">
        <f t="shared" si="0"/>
        <v>17666.77</v>
      </c>
      <c r="D53" s="299">
        <v>16525.48</v>
      </c>
      <c r="E53" s="299">
        <v>1141.29</v>
      </c>
    </row>
    <row r="54" spans="1:5">
      <c r="A54" s="286">
        <v>2050202</v>
      </c>
      <c r="B54" s="287" t="s">
        <v>207</v>
      </c>
      <c r="C54" s="298">
        <f t="shared" si="0"/>
        <v>53960.7</v>
      </c>
      <c r="D54" s="299">
        <v>53546.89</v>
      </c>
      <c r="E54" s="299">
        <v>413.81</v>
      </c>
    </row>
    <row r="55" spans="1:5">
      <c r="A55" s="286">
        <v>2050203</v>
      </c>
      <c r="B55" s="287" t="s">
        <v>208</v>
      </c>
      <c r="C55" s="298">
        <f t="shared" si="0"/>
        <v>35746.8</v>
      </c>
      <c r="D55" s="299">
        <v>35289.24</v>
      </c>
      <c r="E55" s="299">
        <v>457.56</v>
      </c>
    </row>
    <row r="56" spans="1:5">
      <c r="A56" s="286">
        <v>2050204</v>
      </c>
      <c r="B56" s="287" t="s">
        <v>209</v>
      </c>
      <c r="C56" s="298">
        <f t="shared" si="0"/>
        <v>15005.17</v>
      </c>
      <c r="D56" s="299">
        <v>14872.53</v>
      </c>
      <c r="E56" s="299">
        <v>132.64</v>
      </c>
    </row>
    <row r="57" spans="1:5">
      <c r="A57" s="286">
        <v>2050299</v>
      </c>
      <c r="B57" s="287" t="s">
        <v>210</v>
      </c>
      <c r="C57" s="298">
        <f t="shared" si="0"/>
        <v>2422.84</v>
      </c>
      <c r="D57" s="299">
        <v>2357.07</v>
      </c>
      <c r="E57" s="299">
        <v>65.77</v>
      </c>
    </row>
    <row r="58" spans="1:5">
      <c r="A58" s="286">
        <v>2050302</v>
      </c>
      <c r="B58" s="287" t="s">
        <v>211</v>
      </c>
      <c r="C58" s="298">
        <f t="shared" si="0"/>
        <v>736.75</v>
      </c>
      <c r="D58" s="299">
        <v>730.22</v>
      </c>
      <c r="E58" s="299">
        <v>6.53</v>
      </c>
    </row>
    <row r="59" spans="1:5">
      <c r="A59" s="286">
        <v>2050501</v>
      </c>
      <c r="B59" s="287" t="s">
        <v>213</v>
      </c>
      <c r="C59" s="298">
        <f t="shared" si="0"/>
        <v>54.8</v>
      </c>
      <c r="D59" s="299">
        <v>51.99</v>
      </c>
      <c r="E59" s="299">
        <v>2.81</v>
      </c>
    </row>
    <row r="60" spans="1:5">
      <c r="A60" s="286">
        <v>2050701</v>
      </c>
      <c r="B60" s="287" t="s">
        <v>215</v>
      </c>
      <c r="C60" s="298">
        <f t="shared" si="0"/>
        <v>557.1</v>
      </c>
      <c r="D60" s="299">
        <v>552.14</v>
      </c>
      <c r="E60" s="299">
        <v>4.96</v>
      </c>
    </row>
    <row r="61" spans="1:5">
      <c r="A61" s="286">
        <v>2050802</v>
      </c>
      <c r="B61" s="287" t="s">
        <v>216</v>
      </c>
      <c r="C61" s="298">
        <f t="shared" si="0"/>
        <v>771.5</v>
      </c>
      <c r="D61" s="299">
        <v>738.09</v>
      </c>
      <c r="E61" s="299">
        <v>33.41</v>
      </c>
    </row>
    <row r="62" spans="1:5">
      <c r="A62" s="286">
        <v>2060101</v>
      </c>
      <c r="B62" s="287" t="s">
        <v>147</v>
      </c>
      <c r="C62" s="298">
        <f t="shared" si="0"/>
        <v>72.41</v>
      </c>
      <c r="D62" s="299">
        <v>72.41</v>
      </c>
      <c r="E62" s="299">
        <v>0</v>
      </c>
    </row>
    <row r="63" spans="1:5">
      <c r="A63" s="286">
        <v>2060199</v>
      </c>
      <c r="B63" s="287" t="s">
        <v>220</v>
      </c>
      <c r="C63" s="298">
        <f t="shared" si="0"/>
        <v>337.92</v>
      </c>
      <c r="D63" s="299">
        <v>317.69</v>
      </c>
      <c r="E63" s="299">
        <v>20.23</v>
      </c>
    </row>
    <row r="64" spans="1:5">
      <c r="A64" s="286">
        <v>2060701</v>
      </c>
      <c r="B64" s="287" t="s">
        <v>225</v>
      </c>
      <c r="C64" s="298">
        <f t="shared" si="0"/>
        <v>221.63</v>
      </c>
      <c r="D64" s="299">
        <v>207.16</v>
      </c>
      <c r="E64" s="299">
        <v>14.47</v>
      </c>
    </row>
    <row r="65" spans="1:5">
      <c r="A65" s="286">
        <v>2070101</v>
      </c>
      <c r="B65" s="287" t="s">
        <v>147</v>
      </c>
      <c r="C65" s="298">
        <f t="shared" si="0"/>
        <v>170.18</v>
      </c>
      <c r="D65" s="299">
        <v>158.23</v>
      </c>
      <c r="E65" s="299">
        <v>11.95</v>
      </c>
    </row>
    <row r="66" spans="1:5">
      <c r="A66" s="286">
        <v>2070104</v>
      </c>
      <c r="B66" s="287" t="s">
        <v>228</v>
      </c>
      <c r="C66" s="298">
        <f t="shared" si="0"/>
        <v>102.93</v>
      </c>
      <c r="D66" s="299">
        <v>99.22</v>
      </c>
      <c r="E66" s="299">
        <v>3.71</v>
      </c>
    </row>
    <row r="67" spans="1:5">
      <c r="A67" s="286">
        <v>2070112</v>
      </c>
      <c r="B67" s="287" t="s">
        <v>229</v>
      </c>
      <c r="C67" s="298">
        <f t="shared" si="0"/>
        <v>224.65</v>
      </c>
      <c r="D67" s="299">
        <v>216.1</v>
      </c>
      <c r="E67" s="299">
        <v>8.55</v>
      </c>
    </row>
    <row r="68" spans="1:5">
      <c r="A68" s="286">
        <v>2070199</v>
      </c>
      <c r="B68" s="287" t="s">
        <v>230</v>
      </c>
      <c r="C68" s="298">
        <f t="shared" si="0"/>
        <v>126.33</v>
      </c>
      <c r="D68" s="299">
        <v>121.49</v>
      </c>
      <c r="E68" s="299">
        <v>4.84</v>
      </c>
    </row>
    <row r="69" spans="1:5">
      <c r="A69" s="286">
        <v>2070299</v>
      </c>
      <c r="B69" s="287" t="s">
        <v>232</v>
      </c>
      <c r="C69" s="298">
        <f t="shared" si="0"/>
        <v>106.78</v>
      </c>
      <c r="D69" s="299">
        <v>102.22</v>
      </c>
      <c r="E69" s="299">
        <v>4.56</v>
      </c>
    </row>
    <row r="70" spans="1:5">
      <c r="A70" s="286">
        <v>2070399</v>
      </c>
      <c r="B70" s="287" t="s">
        <v>234</v>
      </c>
      <c r="C70" s="298">
        <f t="shared" ref="C70:C128" si="1">D70+E70</f>
        <v>51.92</v>
      </c>
      <c r="D70" s="299">
        <v>49.59</v>
      </c>
      <c r="E70" s="299">
        <v>2.33</v>
      </c>
    </row>
    <row r="71" spans="1:5">
      <c r="A71" s="286">
        <v>2070808</v>
      </c>
      <c r="B71" s="287" t="s">
        <v>235</v>
      </c>
      <c r="C71" s="298">
        <f t="shared" si="1"/>
        <v>696.11</v>
      </c>
      <c r="D71" s="299">
        <v>667.41</v>
      </c>
      <c r="E71" s="299">
        <v>28.7</v>
      </c>
    </row>
    <row r="72" spans="1:5">
      <c r="A72" s="286">
        <v>2080101</v>
      </c>
      <c r="B72" s="287" t="s">
        <v>147</v>
      </c>
      <c r="C72" s="298">
        <f t="shared" si="1"/>
        <v>252.88</v>
      </c>
      <c r="D72" s="299">
        <v>200.46</v>
      </c>
      <c r="E72" s="299">
        <v>52.42</v>
      </c>
    </row>
    <row r="73" spans="1:5">
      <c r="A73" s="286">
        <v>2080105</v>
      </c>
      <c r="B73" s="287" t="s">
        <v>239</v>
      </c>
      <c r="C73" s="298">
        <f t="shared" si="1"/>
        <v>102.75</v>
      </c>
      <c r="D73" s="299">
        <v>98.24</v>
      </c>
      <c r="E73" s="299">
        <v>4.51</v>
      </c>
    </row>
    <row r="74" spans="1:5">
      <c r="A74" s="286">
        <v>2080109</v>
      </c>
      <c r="B74" s="287" t="s">
        <v>241</v>
      </c>
      <c r="C74" s="298">
        <f t="shared" si="1"/>
        <v>759.46</v>
      </c>
      <c r="D74" s="299">
        <v>728.7</v>
      </c>
      <c r="E74" s="299">
        <v>30.76</v>
      </c>
    </row>
    <row r="75" spans="1:5">
      <c r="A75" s="286">
        <v>2080150</v>
      </c>
      <c r="B75" s="287" t="s">
        <v>152</v>
      </c>
      <c r="C75" s="298">
        <f t="shared" si="1"/>
        <v>227.81</v>
      </c>
      <c r="D75" s="299">
        <v>216.04</v>
      </c>
      <c r="E75" s="299">
        <v>11.77</v>
      </c>
    </row>
    <row r="76" spans="1:5">
      <c r="A76" s="286">
        <v>2080201</v>
      </c>
      <c r="B76" s="287" t="s">
        <v>147</v>
      </c>
      <c r="C76" s="298">
        <f t="shared" si="1"/>
        <v>238.51</v>
      </c>
      <c r="D76" s="299">
        <v>224.39</v>
      </c>
      <c r="E76" s="299">
        <v>14.12</v>
      </c>
    </row>
    <row r="77" spans="1:5">
      <c r="A77" s="286">
        <v>2080299</v>
      </c>
      <c r="B77" s="287" t="s">
        <v>245</v>
      </c>
      <c r="C77" s="298">
        <f t="shared" si="1"/>
        <v>183.95</v>
      </c>
      <c r="D77" s="299">
        <v>175.74</v>
      </c>
      <c r="E77" s="299">
        <v>8.21</v>
      </c>
    </row>
    <row r="78" spans="1:5">
      <c r="A78" s="286">
        <v>2080502</v>
      </c>
      <c r="B78" s="287" t="s">
        <v>246</v>
      </c>
      <c r="C78" s="298">
        <f t="shared" si="1"/>
        <v>27.69</v>
      </c>
      <c r="D78" s="299">
        <v>27.69</v>
      </c>
      <c r="E78" s="299">
        <v>0</v>
      </c>
    </row>
    <row r="79" spans="1:5">
      <c r="A79" s="286">
        <v>2080505</v>
      </c>
      <c r="B79" s="287" t="s">
        <v>247</v>
      </c>
      <c r="C79" s="298">
        <f t="shared" si="1"/>
        <v>5680.35</v>
      </c>
      <c r="D79" s="299">
        <v>5680.35</v>
      </c>
      <c r="E79" s="299">
        <v>0</v>
      </c>
    </row>
    <row r="80" spans="1:5">
      <c r="A80" s="286">
        <v>2080506</v>
      </c>
      <c r="B80" s="287" t="s">
        <v>248</v>
      </c>
      <c r="C80" s="298">
        <f t="shared" si="1"/>
        <v>3084.42</v>
      </c>
      <c r="D80" s="299">
        <v>3084.42</v>
      </c>
      <c r="E80" s="299">
        <v>0</v>
      </c>
    </row>
    <row r="81" spans="1:5">
      <c r="A81" s="286">
        <v>2080508</v>
      </c>
      <c r="B81" s="287" t="s">
        <v>250</v>
      </c>
      <c r="C81" s="298">
        <f t="shared" si="1"/>
        <v>5</v>
      </c>
      <c r="D81" s="299">
        <v>5</v>
      </c>
      <c r="E81" s="299">
        <v>0</v>
      </c>
    </row>
    <row r="82" spans="1:5">
      <c r="A82" s="286">
        <v>2080705</v>
      </c>
      <c r="B82" s="287" t="s">
        <v>254</v>
      </c>
      <c r="C82" s="298">
        <f t="shared" si="1"/>
        <v>157.64</v>
      </c>
      <c r="D82" s="299">
        <v>157.64</v>
      </c>
      <c r="E82" s="299">
        <v>0</v>
      </c>
    </row>
    <row r="83" spans="1:5">
      <c r="A83" s="286">
        <v>2081005</v>
      </c>
      <c r="B83" s="287" t="s">
        <v>270</v>
      </c>
      <c r="C83" s="298">
        <f t="shared" si="1"/>
        <v>97.72</v>
      </c>
      <c r="D83" s="299">
        <v>93.46</v>
      </c>
      <c r="E83" s="299">
        <v>4.26</v>
      </c>
    </row>
    <row r="84" spans="1:5">
      <c r="A84" s="286">
        <v>2081101</v>
      </c>
      <c r="B84" s="287" t="s">
        <v>147</v>
      </c>
      <c r="C84" s="298">
        <f t="shared" si="1"/>
        <v>79.02</v>
      </c>
      <c r="D84" s="299">
        <v>72.98</v>
      </c>
      <c r="E84" s="299">
        <v>6.04</v>
      </c>
    </row>
    <row r="85" spans="1:5">
      <c r="A85" s="286">
        <v>2081199</v>
      </c>
      <c r="B85" s="287" t="s">
        <v>275</v>
      </c>
      <c r="C85" s="298">
        <f t="shared" si="1"/>
        <v>78.49</v>
      </c>
      <c r="D85" s="299">
        <v>74.99</v>
      </c>
      <c r="E85" s="299">
        <v>3.5</v>
      </c>
    </row>
    <row r="86" spans="1:5">
      <c r="A86" s="286">
        <v>2082801</v>
      </c>
      <c r="B86" s="287" t="s">
        <v>147</v>
      </c>
      <c r="C86" s="298">
        <f t="shared" si="1"/>
        <v>113.42</v>
      </c>
      <c r="D86" s="299">
        <v>104.12</v>
      </c>
      <c r="E86" s="299">
        <v>9.3</v>
      </c>
    </row>
    <row r="87" spans="1:5">
      <c r="A87" s="286">
        <v>2082850</v>
      </c>
      <c r="B87" s="287" t="s">
        <v>152</v>
      </c>
      <c r="C87" s="298">
        <f t="shared" si="1"/>
        <v>141.9</v>
      </c>
      <c r="D87" s="299">
        <v>135.57</v>
      </c>
      <c r="E87" s="299">
        <v>6.33</v>
      </c>
    </row>
    <row r="88" spans="1:5">
      <c r="A88" s="286">
        <v>2089999</v>
      </c>
      <c r="B88" s="287" t="s">
        <v>287</v>
      </c>
      <c r="C88" s="298">
        <f t="shared" si="1"/>
        <v>293.71</v>
      </c>
      <c r="D88" s="299">
        <v>293.71</v>
      </c>
      <c r="E88" s="299">
        <v>0</v>
      </c>
    </row>
    <row r="89" spans="1:5">
      <c r="A89" s="286">
        <v>2100101</v>
      </c>
      <c r="B89" s="287" t="s">
        <v>147</v>
      </c>
      <c r="C89" s="298">
        <f t="shared" si="1"/>
        <v>410.24</v>
      </c>
      <c r="D89" s="299">
        <v>385.8</v>
      </c>
      <c r="E89" s="299">
        <v>24.44</v>
      </c>
    </row>
    <row r="90" spans="1:5">
      <c r="A90" s="286">
        <v>2100199</v>
      </c>
      <c r="B90" s="287" t="s">
        <v>288</v>
      </c>
      <c r="C90" s="298">
        <f t="shared" si="1"/>
        <v>383.43</v>
      </c>
      <c r="D90" s="299">
        <v>368.14</v>
      </c>
      <c r="E90" s="299">
        <v>15.29</v>
      </c>
    </row>
    <row r="91" spans="1:5">
      <c r="A91" s="286">
        <v>2100201</v>
      </c>
      <c r="B91" s="287" t="s">
        <v>289</v>
      </c>
      <c r="C91" s="298">
        <f t="shared" si="1"/>
        <v>595.48</v>
      </c>
      <c r="D91" s="299">
        <v>595.48</v>
      </c>
      <c r="E91" s="299">
        <v>0</v>
      </c>
    </row>
    <row r="92" spans="1:5">
      <c r="A92" s="286">
        <v>2100202</v>
      </c>
      <c r="B92" s="287" t="s">
        <v>290</v>
      </c>
      <c r="C92" s="298">
        <f t="shared" si="1"/>
        <v>335.74</v>
      </c>
      <c r="D92" s="299">
        <v>276.97</v>
      </c>
      <c r="E92" s="299">
        <v>58.77</v>
      </c>
    </row>
    <row r="93" spans="1:5">
      <c r="A93" s="286">
        <v>2100302</v>
      </c>
      <c r="B93" s="287" t="s">
        <v>292</v>
      </c>
      <c r="C93" s="298">
        <f t="shared" si="1"/>
        <v>6816.45</v>
      </c>
      <c r="D93" s="299">
        <v>6562.36</v>
      </c>
      <c r="E93" s="299">
        <v>254.09</v>
      </c>
    </row>
    <row r="94" spans="1:5">
      <c r="A94" s="286">
        <v>2100401</v>
      </c>
      <c r="B94" s="287" t="s">
        <v>294</v>
      </c>
      <c r="C94" s="298">
        <f t="shared" si="1"/>
        <v>974.19</v>
      </c>
      <c r="D94" s="299">
        <v>948.31</v>
      </c>
      <c r="E94" s="299">
        <v>25.88</v>
      </c>
    </row>
    <row r="95" spans="1:5">
      <c r="A95" s="286">
        <v>2100402</v>
      </c>
      <c r="B95" s="287" t="s">
        <v>295</v>
      </c>
      <c r="C95" s="298">
        <f t="shared" si="1"/>
        <v>394.85</v>
      </c>
      <c r="D95" s="299">
        <v>333.28</v>
      </c>
      <c r="E95" s="299">
        <v>61.57</v>
      </c>
    </row>
    <row r="96" spans="1:5">
      <c r="A96" s="286">
        <v>2100403</v>
      </c>
      <c r="B96" s="287" t="s">
        <v>296</v>
      </c>
      <c r="C96" s="298">
        <f t="shared" si="1"/>
        <v>1041.48</v>
      </c>
      <c r="D96" s="299">
        <v>1017.54</v>
      </c>
      <c r="E96" s="299">
        <v>23.94</v>
      </c>
    </row>
    <row r="97" spans="1:5">
      <c r="A97" s="286">
        <v>2100799</v>
      </c>
      <c r="B97" s="287" t="s">
        <v>302</v>
      </c>
      <c r="C97" s="298">
        <f t="shared" si="1"/>
        <v>638.08</v>
      </c>
      <c r="D97" s="299">
        <v>638.08</v>
      </c>
      <c r="E97" s="299">
        <v>0</v>
      </c>
    </row>
    <row r="98" spans="1:5">
      <c r="A98" s="286">
        <v>2101101</v>
      </c>
      <c r="B98" s="287" t="s">
        <v>303</v>
      </c>
      <c r="C98" s="298">
        <f t="shared" si="1"/>
        <v>1783.77</v>
      </c>
      <c r="D98" s="299">
        <v>1783.77</v>
      </c>
      <c r="E98" s="299">
        <v>0</v>
      </c>
    </row>
    <row r="99" spans="1:5">
      <c r="A99" s="286">
        <v>2101102</v>
      </c>
      <c r="B99" s="287" t="s">
        <v>304</v>
      </c>
      <c r="C99" s="298">
        <f t="shared" si="1"/>
        <v>705.68</v>
      </c>
      <c r="D99" s="299">
        <v>705.68</v>
      </c>
      <c r="E99" s="299">
        <v>0</v>
      </c>
    </row>
    <row r="100" spans="1:5">
      <c r="A100" s="286">
        <v>2101103</v>
      </c>
      <c r="B100" s="287" t="s">
        <v>305</v>
      </c>
      <c r="C100" s="298">
        <f t="shared" si="1"/>
        <v>1867.68</v>
      </c>
      <c r="D100" s="299">
        <v>1867.68</v>
      </c>
      <c r="E100" s="299">
        <v>0</v>
      </c>
    </row>
    <row r="101" spans="1:5">
      <c r="A101" s="286">
        <v>2101501</v>
      </c>
      <c r="B101" s="287" t="s">
        <v>147</v>
      </c>
      <c r="C101" s="298">
        <f t="shared" si="1"/>
        <v>130.92</v>
      </c>
      <c r="D101" s="299">
        <v>119.86</v>
      </c>
      <c r="E101" s="299">
        <v>11.06</v>
      </c>
    </row>
    <row r="102" spans="1:5">
      <c r="A102" s="286">
        <v>2101550</v>
      </c>
      <c r="B102" s="287" t="s">
        <v>152</v>
      </c>
      <c r="C102" s="298">
        <f t="shared" si="1"/>
        <v>204.76</v>
      </c>
      <c r="D102" s="299">
        <v>194.97</v>
      </c>
      <c r="E102" s="299">
        <v>9.79</v>
      </c>
    </row>
    <row r="103" spans="1:5">
      <c r="A103" s="286">
        <v>2110199</v>
      </c>
      <c r="B103" s="287" t="s">
        <v>313</v>
      </c>
      <c r="C103" s="298">
        <f t="shared" si="1"/>
        <v>5</v>
      </c>
      <c r="D103" s="299">
        <v>0</v>
      </c>
      <c r="E103" s="299">
        <v>5</v>
      </c>
    </row>
    <row r="104" spans="1:5">
      <c r="A104" s="286">
        <v>2120101</v>
      </c>
      <c r="B104" s="287" t="s">
        <v>147</v>
      </c>
      <c r="C104" s="298">
        <f t="shared" si="1"/>
        <v>395.24</v>
      </c>
      <c r="D104" s="299">
        <v>363.67</v>
      </c>
      <c r="E104" s="299">
        <v>31.57</v>
      </c>
    </row>
    <row r="105" spans="1:5">
      <c r="A105" s="286">
        <v>2120104</v>
      </c>
      <c r="B105" s="287" t="s">
        <v>325</v>
      </c>
      <c r="C105" s="298">
        <f t="shared" si="1"/>
        <v>2180.17</v>
      </c>
      <c r="D105" s="299">
        <v>2084.56</v>
      </c>
      <c r="E105" s="299">
        <v>95.61</v>
      </c>
    </row>
    <row r="106" spans="1:5">
      <c r="A106" s="286">
        <v>2120199</v>
      </c>
      <c r="B106" s="287" t="s">
        <v>328</v>
      </c>
      <c r="C106" s="298">
        <f t="shared" si="1"/>
        <v>1846.5</v>
      </c>
      <c r="D106" s="299">
        <v>1669.12</v>
      </c>
      <c r="E106" s="299">
        <v>177.38</v>
      </c>
    </row>
    <row r="107" spans="1:5">
      <c r="A107" s="286">
        <v>2120501</v>
      </c>
      <c r="B107" s="287" t="s">
        <v>331</v>
      </c>
      <c r="C107" s="298">
        <f t="shared" si="1"/>
        <v>1055.33</v>
      </c>
      <c r="D107" s="299">
        <v>1007.21</v>
      </c>
      <c r="E107" s="299">
        <v>48.12</v>
      </c>
    </row>
    <row r="108" spans="1:5">
      <c r="A108" s="286">
        <v>2130101</v>
      </c>
      <c r="B108" s="287" t="s">
        <v>147</v>
      </c>
      <c r="C108" s="298">
        <f t="shared" si="1"/>
        <v>513.67</v>
      </c>
      <c r="D108" s="299">
        <v>484.03</v>
      </c>
      <c r="E108" s="299">
        <v>29.64</v>
      </c>
    </row>
    <row r="109" spans="1:5">
      <c r="A109" s="286">
        <v>2130104</v>
      </c>
      <c r="B109" s="287" t="s">
        <v>152</v>
      </c>
      <c r="C109" s="298">
        <f t="shared" si="1"/>
        <v>2751.15</v>
      </c>
      <c r="D109" s="299">
        <v>2612.06</v>
      </c>
      <c r="E109" s="299">
        <v>139.09</v>
      </c>
    </row>
    <row r="110" spans="1:5">
      <c r="A110" s="286">
        <v>2130204</v>
      </c>
      <c r="B110" s="287" t="s">
        <v>347</v>
      </c>
      <c r="C110" s="298">
        <f t="shared" si="1"/>
        <v>1353.5</v>
      </c>
      <c r="D110" s="299">
        <v>1320.76</v>
      </c>
      <c r="E110" s="299">
        <v>32.74</v>
      </c>
    </row>
    <row r="111" spans="1:5">
      <c r="A111" s="286">
        <v>2130301</v>
      </c>
      <c r="B111" s="287" t="s">
        <v>147</v>
      </c>
      <c r="C111" s="298">
        <f t="shared" si="1"/>
        <v>168.99</v>
      </c>
      <c r="D111" s="299">
        <v>158.25</v>
      </c>
      <c r="E111" s="299">
        <v>10.74</v>
      </c>
    </row>
    <row r="112" spans="1:5">
      <c r="A112" s="286">
        <v>2130306</v>
      </c>
      <c r="B112" s="287" t="s">
        <v>359</v>
      </c>
      <c r="C112" s="298">
        <f t="shared" si="1"/>
        <v>250.96</v>
      </c>
      <c r="D112" s="299">
        <v>244.37</v>
      </c>
      <c r="E112" s="299">
        <v>6.59</v>
      </c>
    </row>
    <row r="113" spans="1:5">
      <c r="A113" s="286">
        <v>2130317</v>
      </c>
      <c r="B113" s="287" t="s">
        <v>365</v>
      </c>
      <c r="C113" s="298">
        <f t="shared" si="1"/>
        <v>484.74</v>
      </c>
      <c r="D113" s="299">
        <v>468.44</v>
      </c>
      <c r="E113" s="299">
        <v>16.3</v>
      </c>
    </row>
    <row r="114" spans="1:5">
      <c r="A114" s="286">
        <v>2140101</v>
      </c>
      <c r="B114" s="287" t="s">
        <v>147</v>
      </c>
      <c r="C114" s="298">
        <f t="shared" si="1"/>
        <v>222.52</v>
      </c>
      <c r="D114" s="299">
        <v>200.91</v>
      </c>
      <c r="E114" s="299">
        <v>21.61</v>
      </c>
    </row>
    <row r="115" spans="1:5">
      <c r="A115" s="286">
        <v>2140106</v>
      </c>
      <c r="B115" s="287" t="s">
        <v>379</v>
      </c>
      <c r="C115" s="298">
        <f t="shared" si="1"/>
        <v>166</v>
      </c>
      <c r="D115" s="299">
        <v>159.05</v>
      </c>
      <c r="E115" s="299">
        <v>6.95</v>
      </c>
    </row>
    <row r="116" spans="1:5">
      <c r="A116" s="286">
        <v>2140112</v>
      </c>
      <c r="B116" s="287" t="s">
        <v>381</v>
      </c>
      <c r="C116" s="298">
        <f t="shared" si="1"/>
        <v>531.61</v>
      </c>
      <c r="D116" s="299">
        <v>531.61</v>
      </c>
      <c r="E116" s="299">
        <v>0</v>
      </c>
    </row>
    <row r="117" spans="1:5">
      <c r="A117" s="286">
        <v>2140131</v>
      </c>
      <c r="B117" s="287" t="s">
        <v>382</v>
      </c>
      <c r="C117" s="298">
        <f t="shared" si="1"/>
        <v>48.31</v>
      </c>
      <c r="D117" s="299">
        <v>45.67</v>
      </c>
      <c r="E117" s="299">
        <v>2.64</v>
      </c>
    </row>
    <row r="118" spans="1:5">
      <c r="A118" s="286">
        <v>2140199</v>
      </c>
      <c r="B118" s="287" t="s">
        <v>383</v>
      </c>
      <c r="C118" s="298">
        <f t="shared" si="1"/>
        <v>167.35</v>
      </c>
      <c r="D118" s="299">
        <v>160.29</v>
      </c>
      <c r="E118" s="299">
        <v>7.06</v>
      </c>
    </row>
    <row r="119" spans="1:5">
      <c r="A119" s="286">
        <v>2149999</v>
      </c>
      <c r="B119" s="287" t="s">
        <v>385</v>
      </c>
      <c r="C119" s="298">
        <f t="shared" si="1"/>
        <v>4.54</v>
      </c>
      <c r="D119" s="299">
        <v>4.54</v>
      </c>
      <c r="E119" s="299">
        <v>0</v>
      </c>
    </row>
    <row r="120" spans="1:5">
      <c r="A120" s="286">
        <v>2150599</v>
      </c>
      <c r="B120" s="287" t="s">
        <v>388</v>
      </c>
      <c r="C120" s="298">
        <f t="shared" si="1"/>
        <v>719.2</v>
      </c>
      <c r="D120" s="299">
        <v>671.71</v>
      </c>
      <c r="E120" s="299">
        <v>47.49</v>
      </c>
    </row>
    <row r="121" spans="1:5">
      <c r="A121" s="286">
        <v>2160201</v>
      </c>
      <c r="B121" s="287" t="s">
        <v>147</v>
      </c>
      <c r="C121" s="298">
        <f t="shared" si="1"/>
        <v>305.76</v>
      </c>
      <c r="D121" s="299">
        <v>275.81</v>
      </c>
      <c r="E121" s="299">
        <v>29.95</v>
      </c>
    </row>
    <row r="122" spans="1:5">
      <c r="A122" s="286">
        <v>2160299</v>
      </c>
      <c r="B122" s="287" t="s">
        <v>391</v>
      </c>
      <c r="C122" s="298">
        <f t="shared" si="1"/>
        <v>373.72</v>
      </c>
      <c r="D122" s="299">
        <v>358.19</v>
      </c>
      <c r="E122" s="299">
        <v>15.53</v>
      </c>
    </row>
    <row r="123" spans="1:5">
      <c r="A123" s="286">
        <v>2200101</v>
      </c>
      <c r="B123" s="287" t="s">
        <v>147</v>
      </c>
      <c r="C123" s="298">
        <f t="shared" si="1"/>
        <v>341.73</v>
      </c>
      <c r="D123" s="299">
        <v>320.77</v>
      </c>
      <c r="E123" s="299">
        <v>20.96</v>
      </c>
    </row>
    <row r="124" spans="1:5">
      <c r="A124" s="286">
        <v>2200150</v>
      </c>
      <c r="B124" s="287" t="s">
        <v>152</v>
      </c>
      <c r="C124" s="298">
        <f t="shared" ref="C124:C133" si="2">D124+E124</f>
        <v>1468.99</v>
      </c>
      <c r="D124" s="299">
        <v>849.51</v>
      </c>
      <c r="E124" s="299">
        <v>619.48</v>
      </c>
    </row>
    <row r="125" spans="1:5">
      <c r="A125" s="286">
        <v>2200199</v>
      </c>
      <c r="B125" s="287" t="s">
        <v>396</v>
      </c>
      <c r="C125" s="298">
        <f t="shared" si="2"/>
        <v>746.55</v>
      </c>
      <c r="D125" s="299">
        <v>595.7</v>
      </c>
      <c r="E125" s="299">
        <v>150.85</v>
      </c>
    </row>
    <row r="126" spans="1:5">
      <c r="A126" s="286">
        <v>2200504</v>
      </c>
      <c r="B126" s="287" t="s">
        <v>397</v>
      </c>
      <c r="C126" s="298">
        <f t="shared" si="2"/>
        <v>185.48</v>
      </c>
      <c r="D126" s="299">
        <v>181.14</v>
      </c>
      <c r="E126" s="299">
        <v>4.34</v>
      </c>
    </row>
    <row r="127" spans="1:5">
      <c r="A127" s="286">
        <v>2210201</v>
      </c>
      <c r="B127" s="287" t="s">
        <v>404</v>
      </c>
      <c r="C127" s="298">
        <f t="shared" si="2"/>
        <v>4875.19</v>
      </c>
      <c r="D127" s="299">
        <v>4875.19</v>
      </c>
      <c r="E127" s="299">
        <v>0</v>
      </c>
    </row>
    <row r="128" spans="1:5">
      <c r="A128" s="286">
        <v>2240101</v>
      </c>
      <c r="B128" s="287" t="s">
        <v>147</v>
      </c>
      <c r="C128" s="298">
        <f t="shared" si="2"/>
        <v>269.53</v>
      </c>
      <c r="D128" s="299">
        <v>242.58</v>
      </c>
      <c r="E128" s="299">
        <v>26.95</v>
      </c>
    </row>
    <row r="129" spans="1:5">
      <c r="A129" s="286">
        <v>2240150</v>
      </c>
      <c r="B129" s="287" t="s">
        <v>152</v>
      </c>
      <c r="C129" s="298">
        <f t="shared" si="2"/>
        <v>389.95</v>
      </c>
      <c r="D129" s="299">
        <v>373.5</v>
      </c>
      <c r="E129" s="299">
        <v>16.45</v>
      </c>
    </row>
    <row r="130" spans="1:5">
      <c r="A130" s="286">
        <v>2299999</v>
      </c>
      <c r="B130" s="287" t="s">
        <v>423</v>
      </c>
      <c r="C130" s="298">
        <f t="shared" si="2"/>
        <v>127.44</v>
      </c>
      <c r="D130" s="299">
        <v>122.22</v>
      </c>
      <c r="E130" s="299">
        <v>5.22</v>
      </c>
    </row>
    <row r="131" s="270" customFormat="1" spans="1:5">
      <c r="A131" s="306"/>
      <c r="B131" s="307" t="s">
        <v>139</v>
      </c>
      <c r="C131" s="298">
        <f>SUM(C6:C130)</f>
        <v>222033.28</v>
      </c>
      <c r="D131" s="298">
        <f>SUM(D6:D130)</f>
        <v>212120.37</v>
      </c>
      <c r="E131" s="298">
        <f>SUM(E6:E130)</f>
        <v>9912.91</v>
      </c>
    </row>
  </sheetData>
  <mergeCells count="3">
    <mergeCell ref="C4:E4"/>
    <mergeCell ref="A4:A5"/>
    <mergeCell ref="B4:B5"/>
  </mergeCells>
  <pageMargins left="0.699305555555556" right="0.699305555555556"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tint="0.8"/>
  </sheetPr>
  <dimension ref="A1:E56"/>
  <sheetViews>
    <sheetView showZeros="0" workbookViewId="0">
      <selection activeCell="E20" sqref="E20"/>
    </sheetView>
  </sheetViews>
  <sheetFormatPr defaultColWidth="9" defaultRowHeight="14.25" outlineLevelCol="4"/>
  <cols>
    <col min="1" max="1" width="12.5" style="271" customWidth="1"/>
    <col min="2" max="2" width="38.125" style="272" customWidth="1"/>
    <col min="3" max="3" width="17.625" style="271" customWidth="1"/>
    <col min="4" max="4" width="13.75" style="271" customWidth="1"/>
    <col min="5" max="5" width="15.375" style="271" customWidth="1"/>
    <col min="6" max="256" width="9" style="269"/>
    <col min="257" max="16384" width="9" style="1"/>
  </cols>
  <sheetData>
    <row r="1" s="269" customFormat="1" ht="15.75" customHeight="1" spans="1:5">
      <c r="A1" s="275" t="s">
        <v>438</v>
      </c>
      <c r="B1" s="272"/>
      <c r="C1" s="271"/>
      <c r="D1" s="271"/>
      <c r="E1" s="271"/>
    </row>
    <row r="2" s="269" customFormat="1" ht="35" customHeight="1" spans="1:5">
      <c r="A2" s="276" t="s">
        <v>439</v>
      </c>
      <c r="B2" s="277"/>
      <c r="C2" s="276"/>
      <c r="D2" s="276"/>
      <c r="E2" s="276"/>
    </row>
    <row r="3" s="269" customFormat="1" ht="19" customHeight="1" spans="1:5">
      <c r="A3" s="276"/>
      <c r="B3" s="277"/>
      <c r="C3" s="276"/>
      <c r="D3" s="276"/>
      <c r="E3" s="296" t="s">
        <v>40</v>
      </c>
    </row>
    <row r="4" s="269" customFormat="1" ht="25" customHeight="1" spans="1:5">
      <c r="A4" s="281" t="s">
        <v>440</v>
      </c>
      <c r="B4" s="282" t="s">
        <v>441</v>
      </c>
      <c r="C4" s="297" t="s">
        <v>435</v>
      </c>
      <c r="D4" s="297"/>
      <c r="E4" s="297"/>
    </row>
    <row r="5" s="269" customFormat="1" ht="23" customHeight="1" spans="1:5">
      <c r="A5" s="281"/>
      <c r="B5" s="282"/>
      <c r="C5" s="297" t="s">
        <v>427</v>
      </c>
      <c r="D5" s="293" t="s">
        <v>436</v>
      </c>
      <c r="E5" s="293" t="s">
        <v>437</v>
      </c>
    </row>
    <row r="6" s="269" customFormat="1" spans="1:5">
      <c r="A6" s="286">
        <v>30101</v>
      </c>
      <c r="B6" s="287" t="s">
        <v>442</v>
      </c>
      <c r="C6" s="298">
        <f t="shared" ref="C6:C46" si="0">D6+E6</f>
        <v>39217.24</v>
      </c>
      <c r="D6" s="299">
        <v>39217.24</v>
      </c>
      <c r="E6" s="299">
        <v>0</v>
      </c>
    </row>
    <row r="7" s="269" customFormat="1" spans="1:5">
      <c r="A7" s="286">
        <v>30102</v>
      </c>
      <c r="B7" s="287" t="s">
        <v>443</v>
      </c>
      <c r="C7" s="298">
        <f t="shared" si="0"/>
        <v>21998.55</v>
      </c>
      <c r="D7" s="299">
        <v>21998.55</v>
      </c>
      <c r="E7" s="299">
        <v>0</v>
      </c>
    </row>
    <row r="8" s="269" customFormat="1" spans="1:5">
      <c r="A8" s="286">
        <v>30103</v>
      </c>
      <c r="B8" s="287" t="s">
        <v>444</v>
      </c>
      <c r="C8" s="298">
        <f t="shared" si="0"/>
        <v>37088.66</v>
      </c>
      <c r="D8" s="299">
        <v>37086.66</v>
      </c>
      <c r="E8" s="299">
        <v>2</v>
      </c>
    </row>
    <row r="9" s="269" customFormat="1" spans="1:5">
      <c r="A9" s="286">
        <v>30106</v>
      </c>
      <c r="B9" s="287" t="s">
        <v>445</v>
      </c>
      <c r="C9" s="298">
        <f t="shared" si="0"/>
        <v>8</v>
      </c>
      <c r="D9" s="299">
        <v>0</v>
      </c>
      <c r="E9" s="299">
        <v>8</v>
      </c>
    </row>
    <row r="10" s="269" customFormat="1" spans="1:5">
      <c r="A10" s="286">
        <v>30107</v>
      </c>
      <c r="B10" s="287" t="s">
        <v>446</v>
      </c>
      <c r="C10" s="298">
        <f t="shared" si="0"/>
        <v>19752.2</v>
      </c>
      <c r="D10" s="299">
        <v>19752.2</v>
      </c>
      <c r="E10" s="299">
        <v>0</v>
      </c>
    </row>
    <row r="11" s="269" customFormat="1" spans="1:5">
      <c r="A11" s="286">
        <v>30108</v>
      </c>
      <c r="B11" s="287" t="s">
        <v>447</v>
      </c>
      <c r="C11" s="298">
        <f t="shared" si="0"/>
        <v>14497.37</v>
      </c>
      <c r="D11" s="299">
        <v>14497.37</v>
      </c>
      <c r="E11" s="299">
        <v>0</v>
      </c>
    </row>
    <row r="12" s="269" customFormat="1" spans="1:5">
      <c r="A12" s="286">
        <v>30109</v>
      </c>
      <c r="B12" s="287" t="s">
        <v>448</v>
      </c>
      <c r="C12" s="298">
        <f t="shared" si="0"/>
        <v>7658.16</v>
      </c>
      <c r="D12" s="299">
        <v>7658.16</v>
      </c>
      <c r="E12" s="299">
        <v>0</v>
      </c>
    </row>
    <row r="13" s="269" customFormat="1" spans="1:5">
      <c r="A13" s="286">
        <v>30110</v>
      </c>
      <c r="B13" s="287" t="s">
        <v>449</v>
      </c>
      <c r="C13" s="298">
        <f t="shared" si="0"/>
        <v>6399.58</v>
      </c>
      <c r="D13" s="299">
        <v>6399.58</v>
      </c>
      <c r="E13" s="299">
        <v>0</v>
      </c>
    </row>
    <row r="14" s="269" customFormat="1" spans="1:5">
      <c r="A14" s="286">
        <v>30111</v>
      </c>
      <c r="B14" s="287" t="s">
        <v>450</v>
      </c>
      <c r="C14" s="298">
        <f t="shared" si="0"/>
        <v>4828.15</v>
      </c>
      <c r="D14" s="299">
        <v>4828.15</v>
      </c>
      <c r="E14" s="299">
        <v>0</v>
      </c>
    </row>
    <row r="15" s="269" customFormat="1" spans="1:5">
      <c r="A15" s="286">
        <v>30112</v>
      </c>
      <c r="B15" s="287" t="s">
        <v>451</v>
      </c>
      <c r="C15" s="298">
        <f t="shared" si="0"/>
        <v>1023.83</v>
      </c>
      <c r="D15" s="299">
        <v>1011.94</v>
      </c>
      <c r="E15" s="299">
        <v>11.89</v>
      </c>
    </row>
    <row r="16" s="269" customFormat="1" spans="1:5">
      <c r="A16" s="286">
        <v>30113</v>
      </c>
      <c r="B16" s="287" t="s">
        <v>404</v>
      </c>
      <c r="C16" s="298">
        <f t="shared" si="0"/>
        <v>13971.76</v>
      </c>
      <c r="D16" s="299">
        <v>13970.25</v>
      </c>
      <c r="E16" s="299">
        <v>1.51</v>
      </c>
    </row>
    <row r="17" s="269" customFormat="1" spans="1:5">
      <c r="A17" s="286">
        <v>30199</v>
      </c>
      <c r="B17" s="287" t="s">
        <v>452</v>
      </c>
      <c r="C17" s="298">
        <f t="shared" si="0"/>
        <v>23504.09</v>
      </c>
      <c r="D17" s="299">
        <v>23455.54</v>
      </c>
      <c r="E17" s="299">
        <v>48.55</v>
      </c>
    </row>
    <row r="18" s="269" customFormat="1" spans="1:5">
      <c r="A18" s="286">
        <v>30201</v>
      </c>
      <c r="B18" s="287" t="s">
        <v>453</v>
      </c>
      <c r="C18" s="298">
        <f t="shared" si="0"/>
        <v>5134.03</v>
      </c>
      <c r="D18" s="299">
        <v>0</v>
      </c>
      <c r="E18" s="299">
        <v>5134.03</v>
      </c>
    </row>
    <row r="19" s="269" customFormat="1" spans="1:5">
      <c r="A19" s="286">
        <v>30202</v>
      </c>
      <c r="B19" s="287" t="s">
        <v>454</v>
      </c>
      <c r="C19" s="298">
        <f t="shared" si="0"/>
        <v>12.5</v>
      </c>
      <c r="D19" s="299">
        <v>0</v>
      </c>
      <c r="E19" s="299">
        <v>12.5</v>
      </c>
    </row>
    <row r="20" s="269" customFormat="1" spans="1:5">
      <c r="A20" s="286">
        <v>30204</v>
      </c>
      <c r="B20" s="287" t="s">
        <v>455</v>
      </c>
      <c r="C20" s="298">
        <f t="shared" si="0"/>
        <v>1.28</v>
      </c>
      <c r="D20" s="299">
        <v>0</v>
      </c>
      <c r="E20" s="299">
        <v>1.28</v>
      </c>
    </row>
    <row r="21" s="269" customFormat="1" spans="1:5">
      <c r="A21" s="286">
        <v>30205</v>
      </c>
      <c r="B21" s="287" t="s">
        <v>456</v>
      </c>
      <c r="C21" s="298">
        <f t="shared" si="0"/>
        <v>8.6</v>
      </c>
      <c r="D21" s="299">
        <v>0</v>
      </c>
      <c r="E21" s="299">
        <v>8.6</v>
      </c>
    </row>
    <row r="22" s="269" customFormat="1" spans="1:5">
      <c r="A22" s="286">
        <v>30206</v>
      </c>
      <c r="B22" s="287" t="s">
        <v>457</v>
      </c>
      <c r="C22" s="298">
        <f t="shared" si="0"/>
        <v>70.46</v>
      </c>
      <c r="D22" s="299">
        <v>0</v>
      </c>
      <c r="E22" s="299">
        <v>70.46</v>
      </c>
    </row>
    <row r="23" s="269" customFormat="1" spans="1:5">
      <c r="A23" s="286">
        <v>30207</v>
      </c>
      <c r="B23" s="287" t="s">
        <v>458</v>
      </c>
      <c r="C23" s="298">
        <f t="shared" si="0"/>
        <v>26.65</v>
      </c>
      <c r="D23" s="299">
        <v>0.05</v>
      </c>
      <c r="E23" s="299">
        <v>26.6</v>
      </c>
    </row>
    <row r="24" s="269" customFormat="1" spans="1:5">
      <c r="A24" s="286">
        <v>30208</v>
      </c>
      <c r="B24" s="287" t="s">
        <v>459</v>
      </c>
      <c r="C24" s="298">
        <f t="shared" si="0"/>
        <v>5</v>
      </c>
      <c r="D24" s="299">
        <v>0</v>
      </c>
      <c r="E24" s="299">
        <v>5</v>
      </c>
    </row>
    <row r="25" s="269" customFormat="1" spans="1:5">
      <c r="A25" s="286">
        <v>30209</v>
      </c>
      <c r="B25" s="287" t="s">
        <v>460</v>
      </c>
      <c r="C25" s="298">
        <f t="shared" si="0"/>
        <v>16</v>
      </c>
      <c r="D25" s="299">
        <v>0</v>
      </c>
      <c r="E25" s="299">
        <v>16</v>
      </c>
    </row>
    <row r="26" s="269" customFormat="1" spans="1:5">
      <c r="A26" s="286">
        <v>30211</v>
      </c>
      <c r="B26" s="287" t="s">
        <v>461</v>
      </c>
      <c r="C26" s="298">
        <f t="shared" si="0"/>
        <v>35.8</v>
      </c>
      <c r="D26" s="299">
        <v>0</v>
      </c>
      <c r="E26" s="299">
        <v>35.8</v>
      </c>
    </row>
    <row r="27" s="269" customFormat="1" spans="1:5">
      <c r="A27" s="286">
        <v>30213</v>
      </c>
      <c r="B27" s="287" t="s">
        <v>462</v>
      </c>
      <c r="C27" s="298">
        <f t="shared" si="0"/>
        <v>12.85</v>
      </c>
      <c r="D27" s="299">
        <v>0</v>
      </c>
      <c r="E27" s="299">
        <v>12.85</v>
      </c>
    </row>
    <row r="28" s="269" customFormat="1" spans="1:5">
      <c r="A28" s="286">
        <v>30214</v>
      </c>
      <c r="B28" s="287" t="s">
        <v>463</v>
      </c>
      <c r="C28" s="298">
        <f t="shared" si="0"/>
        <v>17</v>
      </c>
      <c r="D28" s="299">
        <v>0</v>
      </c>
      <c r="E28" s="299">
        <v>17</v>
      </c>
    </row>
    <row r="29" s="269" customFormat="1" spans="1:5">
      <c r="A29" s="286">
        <v>30215</v>
      </c>
      <c r="B29" s="287" t="s">
        <v>464</v>
      </c>
      <c r="C29" s="298">
        <f t="shared" si="0"/>
        <v>6</v>
      </c>
      <c r="D29" s="299">
        <v>0</v>
      </c>
      <c r="E29" s="299">
        <v>6</v>
      </c>
    </row>
    <row r="30" s="269" customFormat="1" spans="1:5">
      <c r="A30" s="286">
        <v>30216</v>
      </c>
      <c r="B30" s="287" t="s">
        <v>465</v>
      </c>
      <c r="C30" s="298">
        <f t="shared" si="0"/>
        <v>41.42</v>
      </c>
      <c r="D30" s="299">
        <v>0</v>
      </c>
      <c r="E30" s="299">
        <v>41.42</v>
      </c>
    </row>
    <row r="31" s="269" customFormat="1" spans="1:5">
      <c r="A31" s="286">
        <v>30217</v>
      </c>
      <c r="B31" s="287" t="s">
        <v>466</v>
      </c>
      <c r="C31" s="298">
        <f t="shared" si="0"/>
        <v>14.2</v>
      </c>
      <c r="D31" s="299">
        <v>0</v>
      </c>
      <c r="E31" s="299">
        <v>14.2</v>
      </c>
    </row>
    <row r="32" s="269" customFormat="1" spans="1:5">
      <c r="A32" s="286">
        <v>30226</v>
      </c>
      <c r="B32" s="287" t="s">
        <v>467</v>
      </c>
      <c r="C32" s="298">
        <f t="shared" si="0"/>
        <v>899.35</v>
      </c>
      <c r="D32" s="299">
        <v>19.35</v>
      </c>
      <c r="E32" s="299">
        <v>880</v>
      </c>
    </row>
    <row r="33" s="269" customFormat="1" spans="1:5">
      <c r="A33" s="286">
        <v>30227</v>
      </c>
      <c r="B33" s="287" t="s">
        <v>468</v>
      </c>
      <c r="C33" s="298">
        <f t="shared" si="0"/>
        <v>54</v>
      </c>
      <c r="D33" s="299">
        <v>0</v>
      </c>
      <c r="E33" s="299">
        <v>54</v>
      </c>
    </row>
    <row r="34" s="269" customFormat="1" spans="1:5">
      <c r="A34" s="286">
        <v>30228</v>
      </c>
      <c r="B34" s="287" t="s">
        <v>469</v>
      </c>
      <c r="C34" s="298">
        <f t="shared" si="0"/>
        <v>901.92</v>
      </c>
      <c r="D34" s="299">
        <v>0</v>
      </c>
      <c r="E34" s="299">
        <v>901.92</v>
      </c>
    </row>
    <row r="35" s="269" customFormat="1" spans="1:5">
      <c r="A35" s="286">
        <v>30229</v>
      </c>
      <c r="B35" s="287" t="s">
        <v>470</v>
      </c>
      <c r="C35" s="298">
        <f t="shared" si="0"/>
        <v>922.85</v>
      </c>
      <c r="D35" s="299">
        <v>0</v>
      </c>
      <c r="E35" s="299">
        <v>922.85</v>
      </c>
    </row>
    <row r="36" s="269" customFormat="1" spans="1:5">
      <c r="A36" s="286">
        <v>30231</v>
      </c>
      <c r="B36" s="287" t="s">
        <v>471</v>
      </c>
      <c r="C36" s="298">
        <f t="shared" si="0"/>
        <v>326.76</v>
      </c>
      <c r="D36" s="299">
        <v>0</v>
      </c>
      <c r="E36" s="299">
        <v>326.76</v>
      </c>
    </row>
    <row r="37" s="269" customFormat="1" spans="1:5">
      <c r="A37" s="286">
        <v>30239</v>
      </c>
      <c r="B37" s="287" t="s">
        <v>472</v>
      </c>
      <c r="C37" s="298">
        <f t="shared" si="0"/>
        <v>1218.74</v>
      </c>
      <c r="D37" s="299">
        <v>0</v>
      </c>
      <c r="E37" s="299">
        <v>1218.74</v>
      </c>
    </row>
    <row r="38" s="270" customFormat="1" spans="1:5">
      <c r="A38" s="286">
        <v>30240</v>
      </c>
      <c r="B38" s="287" t="s">
        <v>473</v>
      </c>
      <c r="C38" s="298">
        <f t="shared" si="0"/>
        <v>1.7</v>
      </c>
      <c r="D38" s="299">
        <v>0</v>
      </c>
      <c r="E38" s="299">
        <v>1.7</v>
      </c>
    </row>
    <row r="39" spans="1:5">
      <c r="A39" s="286">
        <v>30299</v>
      </c>
      <c r="B39" s="287" t="s">
        <v>474</v>
      </c>
      <c r="C39" s="298">
        <f t="shared" si="0"/>
        <v>92.37</v>
      </c>
      <c r="D39" s="299">
        <v>7.65</v>
      </c>
      <c r="E39" s="299">
        <v>84.72</v>
      </c>
    </row>
    <row r="40" spans="1:5">
      <c r="A40" s="286">
        <v>30301</v>
      </c>
      <c r="B40" s="287" t="s">
        <v>475</v>
      </c>
      <c r="C40" s="298">
        <f t="shared" si="0"/>
        <v>87.7</v>
      </c>
      <c r="D40" s="299">
        <v>87.7</v>
      </c>
      <c r="E40" s="299">
        <v>0</v>
      </c>
    </row>
    <row r="41" spans="1:5">
      <c r="A41" s="286">
        <v>30302</v>
      </c>
      <c r="B41" s="287" t="s">
        <v>476</v>
      </c>
      <c r="C41" s="298">
        <f t="shared" si="0"/>
        <v>10357.52</v>
      </c>
      <c r="D41" s="299">
        <v>10357.52</v>
      </c>
      <c r="E41" s="299">
        <v>0</v>
      </c>
    </row>
    <row r="42" spans="1:5">
      <c r="A42" s="286">
        <v>30304</v>
      </c>
      <c r="B42" s="287" t="s">
        <v>477</v>
      </c>
      <c r="C42" s="298">
        <f t="shared" si="0"/>
        <v>86.84</v>
      </c>
      <c r="D42" s="299">
        <v>73.84</v>
      </c>
      <c r="E42" s="299">
        <v>13</v>
      </c>
    </row>
    <row r="43" spans="1:5">
      <c r="A43" s="286">
        <v>30305</v>
      </c>
      <c r="B43" s="287" t="s">
        <v>478</v>
      </c>
      <c r="C43" s="298">
        <f t="shared" si="0"/>
        <v>11697.31</v>
      </c>
      <c r="D43" s="299">
        <v>11697.31</v>
      </c>
      <c r="E43" s="299">
        <v>0</v>
      </c>
    </row>
    <row r="44" spans="1:5">
      <c r="A44" s="286">
        <v>30309</v>
      </c>
      <c r="B44" s="287" t="s">
        <v>479</v>
      </c>
      <c r="C44" s="298">
        <f t="shared" si="0"/>
        <v>0.3</v>
      </c>
      <c r="D44" s="299">
        <v>0</v>
      </c>
      <c r="E44" s="299">
        <v>0.3</v>
      </c>
    </row>
    <row r="45" spans="1:5">
      <c r="A45" s="286">
        <v>30399</v>
      </c>
      <c r="B45" s="287" t="s">
        <v>480</v>
      </c>
      <c r="C45" s="298">
        <f t="shared" si="0"/>
        <v>1.31</v>
      </c>
      <c r="D45" s="299">
        <v>1.31</v>
      </c>
      <c r="E45" s="299">
        <v>0</v>
      </c>
    </row>
    <row r="46" spans="1:5">
      <c r="A46" s="286">
        <v>31002</v>
      </c>
      <c r="B46" s="287" t="s">
        <v>481</v>
      </c>
      <c r="C46" s="298">
        <f t="shared" si="0"/>
        <v>35.23</v>
      </c>
      <c r="D46" s="299">
        <v>0</v>
      </c>
      <c r="E46" s="299">
        <v>35.23</v>
      </c>
    </row>
    <row r="47" s="270" customFormat="1" ht="22" customHeight="1" spans="1:5">
      <c r="A47" s="293"/>
      <c r="B47" s="294" t="s">
        <v>427</v>
      </c>
      <c r="C47" s="285">
        <f>SUM(C6:C46)</f>
        <v>222033.28</v>
      </c>
      <c r="D47" s="285">
        <f>SUM(D6:D46)</f>
        <v>212120.37</v>
      </c>
      <c r="E47" s="285">
        <f>SUM(E6:E46)</f>
        <v>9912.91</v>
      </c>
    </row>
    <row r="48" ht="22" customHeight="1"/>
    <row r="49" ht="22" customHeight="1"/>
    <row r="50" ht="22" customHeight="1"/>
    <row r="51" ht="22" customHeight="1"/>
    <row r="52" ht="22" customHeight="1"/>
    <row r="53" ht="22" customHeight="1"/>
    <row r="54" ht="22" customHeight="1"/>
    <row r="55" ht="22" customHeight="1"/>
    <row r="56" ht="22" customHeight="1"/>
  </sheetData>
  <mergeCells count="4">
    <mergeCell ref="A2:E2"/>
    <mergeCell ref="C4:E4"/>
    <mergeCell ref="A4:A5"/>
    <mergeCell ref="B4:B5"/>
  </mergeCells>
  <pageMargins left="0.699305555555556" right="0.699305555555556" top="0.75" bottom="0.75" header="0.3" footer="0.3"/>
  <pageSetup paperSize="9" orientation="portrait"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tint="0.8"/>
  </sheetPr>
  <dimension ref="A1:E40"/>
  <sheetViews>
    <sheetView showZeros="0" workbookViewId="0">
      <selection activeCell="E26" sqref="E26"/>
    </sheetView>
  </sheetViews>
  <sheetFormatPr defaultColWidth="9" defaultRowHeight="14.25" outlineLevelCol="4"/>
  <cols>
    <col min="1" max="1" width="12.5" style="271" customWidth="1"/>
    <col min="2" max="2" width="38.125" style="272" customWidth="1"/>
    <col min="3" max="3" width="17.625" style="273" customWidth="1"/>
    <col min="4" max="4" width="13.75" style="274" customWidth="1"/>
    <col min="5" max="5" width="15.375" style="274" customWidth="1"/>
    <col min="6" max="256" width="9" style="269"/>
    <col min="257" max="16384" width="9" style="1"/>
  </cols>
  <sheetData>
    <row r="1" s="269" customFormat="1" ht="15.75" customHeight="1" spans="1:5">
      <c r="A1" s="275" t="s">
        <v>482</v>
      </c>
      <c r="B1" s="272"/>
      <c r="C1" s="273"/>
      <c r="D1" s="274"/>
      <c r="E1" s="274"/>
    </row>
    <row r="2" s="269" customFormat="1" ht="35" customHeight="1" spans="1:5">
      <c r="A2" s="276" t="s">
        <v>483</v>
      </c>
      <c r="B2" s="277"/>
      <c r="C2" s="278"/>
      <c r="D2" s="279"/>
      <c r="E2" s="279"/>
    </row>
    <row r="3" s="269" customFormat="1" ht="19" customHeight="1" spans="1:5">
      <c r="A3" s="276"/>
      <c r="B3" s="277"/>
      <c r="C3" s="278"/>
      <c r="D3" s="279"/>
      <c r="E3" s="280" t="s">
        <v>40</v>
      </c>
    </row>
    <row r="4" s="269" customFormat="1" ht="25" customHeight="1" spans="1:5">
      <c r="A4" s="281" t="s">
        <v>440</v>
      </c>
      <c r="B4" s="282" t="s">
        <v>441</v>
      </c>
      <c r="C4" s="283" t="s">
        <v>435</v>
      </c>
      <c r="D4" s="284"/>
      <c r="E4" s="284"/>
    </row>
    <row r="5" s="269" customFormat="1" ht="23" customHeight="1" spans="1:5">
      <c r="A5" s="281"/>
      <c r="B5" s="282"/>
      <c r="C5" s="283" t="s">
        <v>427</v>
      </c>
      <c r="D5" s="285" t="s">
        <v>436</v>
      </c>
      <c r="E5" s="285" t="s">
        <v>437</v>
      </c>
    </row>
    <row r="6" s="269" customFormat="1" spans="1:5">
      <c r="A6" s="286">
        <v>50101</v>
      </c>
      <c r="B6" s="287" t="s">
        <v>484</v>
      </c>
      <c r="C6" s="288">
        <f t="shared" ref="C6:C30" si="0">D6+E6</f>
        <v>21513.56</v>
      </c>
      <c r="D6" s="289">
        <v>21511.56</v>
      </c>
      <c r="E6" s="289">
        <v>2</v>
      </c>
    </row>
    <row r="7" s="269" customFormat="1" spans="1:5">
      <c r="A7" s="286">
        <v>50102</v>
      </c>
      <c r="B7" s="287" t="s">
        <v>485</v>
      </c>
      <c r="C7" s="288">
        <f t="shared" si="0"/>
        <v>10499.38</v>
      </c>
      <c r="D7" s="289">
        <v>10487.89</v>
      </c>
      <c r="E7" s="289">
        <v>11.49</v>
      </c>
    </row>
    <row r="8" s="269" customFormat="1" spans="1:5">
      <c r="A8" s="286">
        <v>50103</v>
      </c>
      <c r="B8" s="287" t="s">
        <v>404</v>
      </c>
      <c r="C8" s="288">
        <f t="shared" si="0"/>
        <v>3210.03</v>
      </c>
      <c r="D8" s="289">
        <v>3208.52</v>
      </c>
      <c r="E8" s="289">
        <v>1.51</v>
      </c>
    </row>
    <row r="9" s="269" customFormat="1" spans="1:5">
      <c r="A9" s="286">
        <v>50199</v>
      </c>
      <c r="B9" s="287" t="s">
        <v>452</v>
      </c>
      <c r="C9" s="288">
        <f t="shared" si="0"/>
        <v>8092.93</v>
      </c>
      <c r="D9" s="289">
        <v>8054.38</v>
      </c>
      <c r="E9" s="289">
        <v>38.55</v>
      </c>
    </row>
    <row r="10" s="269" customFormat="1" spans="1:5">
      <c r="A10" s="286">
        <v>50201</v>
      </c>
      <c r="B10" s="287" t="s">
        <v>486</v>
      </c>
      <c r="C10" s="288">
        <f t="shared" si="0"/>
        <v>4523.06</v>
      </c>
      <c r="D10" s="289">
        <v>0.05</v>
      </c>
      <c r="E10" s="289">
        <v>4523.01</v>
      </c>
    </row>
    <row r="11" s="269" customFormat="1" spans="1:5">
      <c r="A11" s="286">
        <v>50202</v>
      </c>
      <c r="B11" s="287" t="s">
        <v>464</v>
      </c>
      <c r="C11" s="288">
        <f t="shared" si="0"/>
        <v>5</v>
      </c>
      <c r="D11" s="289">
        <v>0</v>
      </c>
      <c r="E11" s="289">
        <v>5</v>
      </c>
    </row>
    <row r="12" s="269" customFormat="1" spans="1:5">
      <c r="A12" s="286">
        <v>50203</v>
      </c>
      <c r="B12" s="287" t="s">
        <v>465</v>
      </c>
      <c r="C12" s="288">
        <f t="shared" si="0"/>
        <v>38.26</v>
      </c>
      <c r="D12" s="289">
        <v>0</v>
      </c>
      <c r="E12" s="289">
        <v>38.26</v>
      </c>
    </row>
    <row r="13" s="269" customFormat="1" spans="1:5">
      <c r="A13" s="286">
        <v>50205</v>
      </c>
      <c r="B13" s="287" t="s">
        <v>468</v>
      </c>
      <c r="C13" s="288">
        <f t="shared" si="0"/>
        <v>571</v>
      </c>
      <c r="D13" s="289">
        <v>0</v>
      </c>
      <c r="E13" s="289">
        <v>571</v>
      </c>
    </row>
    <row r="14" s="269" customFormat="1" spans="1:5">
      <c r="A14" s="286">
        <v>50206</v>
      </c>
      <c r="B14" s="287" t="s">
        <v>466</v>
      </c>
      <c r="C14" s="288">
        <f t="shared" si="0"/>
        <v>13.05</v>
      </c>
      <c r="D14" s="289">
        <v>0</v>
      </c>
      <c r="E14" s="289">
        <v>13.05</v>
      </c>
    </row>
    <row r="15" s="269" customFormat="1" spans="1:5">
      <c r="A15" s="286">
        <v>50208</v>
      </c>
      <c r="B15" s="287" t="s">
        <v>471</v>
      </c>
      <c r="C15" s="288">
        <f t="shared" si="0"/>
        <v>291.87</v>
      </c>
      <c r="D15" s="289">
        <v>0</v>
      </c>
      <c r="E15" s="289">
        <v>291.87</v>
      </c>
    </row>
    <row r="16" s="269" customFormat="1" spans="1:5">
      <c r="A16" s="286">
        <v>50209</v>
      </c>
      <c r="B16" s="287" t="s">
        <v>487</v>
      </c>
      <c r="C16" s="288">
        <f t="shared" si="0"/>
        <v>5.95</v>
      </c>
      <c r="D16" s="289">
        <v>0</v>
      </c>
      <c r="E16" s="289">
        <v>5.95</v>
      </c>
    </row>
    <row r="17" s="269" customFormat="1" spans="1:5">
      <c r="A17" s="286">
        <v>50299</v>
      </c>
      <c r="B17" s="287" t="s">
        <v>474</v>
      </c>
      <c r="C17" s="288">
        <f t="shared" si="0"/>
        <v>31.85</v>
      </c>
      <c r="D17" s="289">
        <v>0</v>
      </c>
      <c r="E17" s="289">
        <v>31.85</v>
      </c>
    </row>
    <row r="18" s="269" customFormat="1" spans="1:5">
      <c r="A18" s="286">
        <v>50306</v>
      </c>
      <c r="B18" s="287" t="s">
        <v>488</v>
      </c>
      <c r="C18" s="288">
        <f t="shared" si="0"/>
        <v>10.23</v>
      </c>
      <c r="D18" s="289">
        <v>0</v>
      </c>
      <c r="E18" s="289">
        <v>10.23</v>
      </c>
    </row>
    <row r="19" s="269" customFormat="1" spans="1:5">
      <c r="A19" s="286">
        <v>50501</v>
      </c>
      <c r="B19" s="287" t="s">
        <v>489</v>
      </c>
      <c r="C19" s="288">
        <f t="shared" si="0"/>
        <v>146631.69</v>
      </c>
      <c r="D19" s="289">
        <v>146613.29</v>
      </c>
      <c r="E19" s="289">
        <v>18.4</v>
      </c>
    </row>
    <row r="20" s="269" customFormat="1" spans="1:5">
      <c r="A20" s="286">
        <v>50502</v>
      </c>
      <c r="B20" s="287" t="s">
        <v>490</v>
      </c>
      <c r="C20" s="288">
        <f t="shared" si="0"/>
        <v>4339.44</v>
      </c>
      <c r="D20" s="289">
        <v>27</v>
      </c>
      <c r="E20" s="289">
        <v>4312.44</v>
      </c>
    </row>
    <row r="21" s="269" customFormat="1" spans="1:5">
      <c r="A21" s="286">
        <v>50601</v>
      </c>
      <c r="B21" s="287" t="s">
        <v>491</v>
      </c>
      <c r="C21" s="288">
        <f t="shared" si="0"/>
        <v>25</v>
      </c>
      <c r="D21" s="289">
        <v>0</v>
      </c>
      <c r="E21" s="289">
        <v>25</v>
      </c>
    </row>
    <row r="22" s="269" customFormat="1" spans="1:5">
      <c r="A22" s="286">
        <v>50901</v>
      </c>
      <c r="B22" s="287" t="s">
        <v>492</v>
      </c>
      <c r="C22" s="288">
        <f t="shared" si="0"/>
        <v>11784.45</v>
      </c>
      <c r="D22" s="289">
        <v>11771.15</v>
      </c>
      <c r="E22" s="289">
        <v>13.3</v>
      </c>
    </row>
    <row r="23" s="269" customFormat="1" spans="1:5">
      <c r="A23" s="286">
        <v>50905</v>
      </c>
      <c r="B23" s="287" t="s">
        <v>493</v>
      </c>
      <c r="C23" s="288">
        <f t="shared" si="0"/>
        <v>10445.22</v>
      </c>
      <c r="D23" s="289">
        <v>10445.22</v>
      </c>
      <c r="E23" s="289">
        <v>0</v>
      </c>
    </row>
    <row r="24" s="269" customFormat="1" spans="1:5">
      <c r="A24" s="286">
        <v>50999</v>
      </c>
      <c r="B24" s="287" t="s">
        <v>480</v>
      </c>
      <c r="C24" s="288">
        <f t="shared" si="0"/>
        <v>1.31</v>
      </c>
      <c r="D24" s="289">
        <v>1.31</v>
      </c>
      <c r="E24" s="289">
        <v>0</v>
      </c>
    </row>
    <row r="25" s="269" customFormat="1" spans="1:5">
      <c r="A25" s="290"/>
      <c r="B25" s="291"/>
      <c r="C25" s="288">
        <f t="shared" si="0"/>
        <v>0</v>
      </c>
      <c r="D25" s="292"/>
      <c r="E25" s="289"/>
    </row>
    <row r="26" s="269" customFormat="1" spans="1:5">
      <c r="A26" s="290"/>
      <c r="B26" s="291"/>
      <c r="C26" s="288">
        <f t="shared" si="0"/>
        <v>0</v>
      </c>
      <c r="D26" s="292"/>
      <c r="E26" s="289"/>
    </row>
    <row r="27" s="269" customFormat="1" spans="1:5">
      <c r="A27" s="290"/>
      <c r="B27" s="291"/>
      <c r="C27" s="288">
        <f t="shared" si="0"/>
        <v>0</v>
      </c>
      <c r="D27" s="292"/>
      <c r="E27" s="289"/>
    </row>
    <row r="28" s="269" customFormat="1" spans="1:5">
      <c r="A28" s="290"/>
      <c r="B28" s="291"/>
      <c r="C28" s="288">
        <f t="shared" si="0"/>
        <v>0</v>
      </c>
      <c r="D28" s="292"/>
      <c r="E28" s="289"/>
    </row>
    <row r="29" s="269" customFormat="1" spans="1:5">
      <c r="A29" s="290"/>
      <c r="B29" s="291"/>
      <c r="C29" s="288">
        <f t="shared" si="0"/>
        <v>0</v>
      </c>
      <c r="D29" s="292"/>
      <c r="E29" s="289"/>
    </row>
    <row r="30" s="269" customFormat="1" spans="1:5">
      <c r="A30" s="290"/>
      <c r="B30" s="291"/>
      <c r="C30" s="288">
        <f t="shared" si="0"/>
        <v>0</v>
      </c>
      <c r="D30" s="292"/>
      <c r="E30" s="289"/>
    </row>
    <row r="31" s="270" customFormat="1" ht="22" customHeight="1" spans="1:5">
      <c r="A31" s="293"/>
      <c r="B31" s="294" t="s">
        <v>427</v>
      </c>
      <c r="C31" s="295">
        <f>SUM(C6:C30)</f>
        <v>222033.28</v>
      </c>
      <c r="D31" s="285">
        <f>SUM(D6:D30)</f>
        <v>212120.37</v>
      </c>
      <c r="E31" s="285">
        <f>SUM(E6:E30)</f>
        <v>9912.91</v>
      </c>
    </row>
    <row r="32" s="269" customFormat="1" ht="22" customHeight="1" spans="1:5">
      <c r="A32" s="271"/>
      <c r="B32" s="272"/>
      <c r="C32" s="273"/>
      <c r="D32" s="274"/>
      <c r="E32" s="274"/>
    </row>
    <row r="33" s="269" customFormat="1" ht="22" customHeight="1" spans="1:5">
      <c r="A33" s="271"/>
      <c r="B33" s="272"/>
      <c r="C33" s="273"/>
      <c r="D33" s="274"/>
      <c r="E33" s="274"/>
    </row>
    <row r="34" s="269" customFormat="1" ht="22" customHeight="1" spans="1:5">
      <c r="A34" s="271"/>
      <c r="B34" s="272"/>
      <c r="C34" s="273"/>
      <c r="D34" s="274"/>
      <c r="E34" s="274"/>
    </row>
    <row r="35" s="269" customFormat="1" ht="22" customHeight="1" spans="1:5">
      <c r="A35" s="271"/>
      <c r="B35" s="272"/>
      <c r="C35" s="273"/>
      <c r="D35" s="274"/>
      <c r="E35" s="274"/>
    </row>
    <row r="36" s="269" customFormat="1" ht="22" customHeight="1" spans="1:5">
      <c r="A36" s="271"/>
      <c r="B36" s="272"/>
      <c r="C36" s="273"/>
      <c r="D36" s="274"/>
      <c r="E36" s="274"/>
    </row>
    <row r="37" s="269" customFormat="1" ht="22" customHeight="1" spans="1:5">
      <c r="A37" s="271"/>
      <c r="B37" s="272"/>
      <c r="C37" s="273"/>
      <c r="D37" s="274"/>
      <c r="E37" s="274"/>
    </row>
    <row r="38" s="269" customFormat="1" ht="22" customHeight="1" spans="1:5">
      <c r="A38" s="271"/>
      <c r="B38" s="272"/>
      <c r="C38" s="273"/>
      <c r="D38" s="274"/>
      <c r="E38" s="274"/>
    </row>
    <row r="39" s="269" customFormat="1" ht="22" customHeight="1" spans="1:5">
      <c r="A39" s="271"/>
      <c r="B39" s="272"/>
      <c r="C39" s="273"/>
      <c r="D39" s="274"/>
      <c r="E39" s="274"/>
    </row>
    <row r="40" s="269" customFormat="1" ht="22" customHeight="1" spans="1:5">
      <c r="A40" s="271"/>
      <c r="B40" s="272"/>
      <c r="C40" s="273"/>
      <c r="D40" s="274"/>
      <c r="E40" s="274"/>
    </row>
  </sheetData>
  <mergeCells count="4">
    <mergeCell ref="A2:E2"/>
    <mergeCell ref="C4:E4"/>
    <mergeCell ref="A4:A5"/>
    <mergeCell ref="B4:B5"/>
  </mergeCells>
  <pageMargins left="0.699305555555556" right="0.699305555555556"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0"/>
  <sheetViews>
    <sheetView workbookViewId="0">
      <selection activeCell="G6" sqref="G6:G7"/>
    </sheetView>
  </sheetViews>
  <sheetFormatPr defaultColWidth="9" defaultRowHeight="13.5"/>
  <cols>
    <col min="1" max="1" width="10.25" style="128" customWidth="1"/>
    <col min="2" max="2" width="39.3833333333333" style="128" customWidth="1"/>
    <col min="3" max="4" width="10.25" style="128" customWidth="1"/>
    <col min="5" max="5" width="8.89166666666667" style="128" customWidth="1"/>
    <col min="6" max="6" width="10.25" style="128" customWidth="1"/>
    <col min="7" max="7" width="39.3833333333333" style="128" customWidth="1"/>
    <col min="8" max="9" width="10.25" style="128" customWidth="1"/>
    <col min="10" max="10" width="8.89166666666667" style="128" customWidth="1"/>
    <col min="11" max="16380" width="9" style="128"/>
  </cols>
  <sheetData>
    <row r="1" ht="23" customHeight="1" spans="1:10">
      <c r="A1" s="129" t="s">
        <v>494</v>
      </c>
      <c r="B1" s="131" t="s">
        <v>0</v>
      </c>
      <c r="C1" s="267" t="s">
        <v>0</v>
      </c>
      <c r="D1" s="267" t="s">
        <v>0</v>
      </c>
      <c r="E1" s="130" t="s">
        <v>0</v>
      </c>
      <c r="F1" s="130" t="s">
        <v>0</v>
      </c>
      <c r="G1" s="130" t="s">
        <v>0</v>
      </c>
      <c r="H1" s="130" t="s">
        <v>0</v>
      </c>
      <c r="I1" s="130" t="s">
        <v>0</v>
      </c>
      <c r="J1" s="130" t="s">
        <v>0</v>
      </c>
    </row>
    <row r="2" ht="23" customHeight="1" spans="1:10">
      <c r="A2" s="134" t="s">
        <v>495</v>
      </c>
      <c r="B2" s="134" t="s">
        <v>0</v>
      </c>
      <c r="C2" s="134" t="s">
        <v>0</v>
      </c>
      <c r="D2" s="134" t="s">
        <v>0</v>
      </c>
      <c r="E2" s="134" t="s">
        <v>0</v>
      </c>
      <c r="F2" s="134" t="s">
        <v>0</v>
      </c>
      <c r="G2" s="134" t="s">
        <v>0</v>
      </c>
      <c r="H2" s="134" t="s">
        <v>0</v>
      </c>
      <c r="I2" s="134" t="s">
        <v>0</v>
      </c>
      <c r="J2" s="134" t="s">
        <v>0</v>
      </c>
    </row>
    <row r="3" ht="15" spans="1:10">
      <c r="A3" s="130" t="s">
        <v>0</v>
      </c>
      <c r="B3" s="130" t="s">
        <v>0</v>
      </c>
      <c r="C3" s="130" t="s">
        <v>0</v>
      </c>
      <c r="D3" s="130" t="s">
        <v>0</v>
      </c>
      <c r="E3" s="130" t="s">
        <v>0</v>
      </c>
      <c r="F3" s="130" t="s">
        <v>0</v>
      </c>
      <c r="G3" s="130" t="s">
        <v>0</v>
      </c>
      <c r="H3" s="130" t="s">
        <v>0</v>
      </c>
      <c r="I3" s="130" t="s">
        <v>0</v>
      </c>
      <c r="J3" s="130" t="s">
        <v>0</v>
      </c>
    </row>
    <row r="4" ht="23" customHeight="1" spans="1:10">
      <c r="A4" s="153" t="s">
        <v>0</v>
      </c>
      <c r="B4" s="135" t="s">
        <v>0</v>
      </c>
      <c r="C4" s="135" t="s">
        <v>0</v>
      </c>
      <c r="D4" s="135" t="s">
        <v>0</v>
      </c>
      <c r="E4" s="135" t="s">
        <v>0</v>
      </c>
      <c r="F4" s="135" t="s">
        <v>0</v>
      </c>
      <c r="G4" s="135" t="s">
        <v>0</v>
      </c>
      <c r="H4" s="135" t="s">
        <v>0</v>
      </c>
      <c r="I4" s="135" t="s">
        <v>0</v>
      </c>
      <c r="J4" s="159" t="s">
        <v>0</v>
      </c>
    </row>
    <row r="5" ht="31" customHeight="1" spans="1:10">
      <c r="A5" s="154" t="s">
        <v>496</v>
      </c>
      <c r="B5" s="154" t="s">
        <v>0</v>
      </c>
      <c r="C5" s="154" t="s">
        <v>0</v>
      </c>
      <c r="D5" s="154" t="s">
        <v>0</v>
      </c>
      <c r="E5" s="154" t="s">
        <v>0</v>
      </c>
      <c r="F5" s="154" t="s">
        <v>497</v>
      </c>
      <c r="G5" s="154" t="s">
        <v>0</v>
      </c>
      <c r="H5" s="154" t="s">
        <v>0</v>
      </c>
      <c r="I5" s="154" t="s">
        <v>0</v>
      </c>
      <c r="J5" s="154" t="s">
        <v>0</v>
      </c>
    </row>
    <row r="6" ht="23" customHeight="1" spans="1:10">
      <c r="A6" s="149" t="s">
        <v>145</v>
      </c>
      <c r="B6" s="155" t="s">
        <v>41</v>
      </c>
      <c r="C6" s="156" t="s">
        <v>498</v>
      </c>
      <c r="D6" s="149" t="s">
        <v>43</v>
      </c>
      <c r="E6" s="149" t="s">
        <v>0</v>
      </c>
      <c r="F6" s="149" t="s">
        <v>145</v>
      </c>
      <c r="G6" s="155" t="s">
        <v>41</v>
      </c>
      <c r="H6" s="156" t="s">
        <v>498</v>
      </c>
      <c r="I6" s="268" t="s">
        <v>43</v>
      </c>
      <c r="J6" s="149" t="s">
        <v>0</v>
      </c>
    </row>
    <row r="7" ht="63" customHeight="1" spans="1:10">
      <c r="A7" s="149" t="s">
        <v>0</v>
      </c>
      <c r="B7" s="155" t="s">
        <v>0</v>
      </c>
      <c r="C7" s="149" t="s">
        <v>0</v>
      </c>
      <c r="D7" s="149" t="s">
        <v>46</v>
      </c>
      <c r="E7" s="156" t="s">
        <v>499</v>
      </c>
      <c r="F7" s="149" t="s">
        <v>0</v>
      </c>
      <c r="G7" s="155" t="s">
        <v>0</v>
      </c>
      <c r="H7" s="149" t="s">
        <v>0</v>
      </c>
      <c r="I7" s="149" t="s">
        <v>46</v>
      </c>
      <c r="J7" s="156" t="s">
        <v>499</v>
      </c>
    </row>
    <row r="8" ht="23" customHeight="1" spans="1:10">
      <c r="A8" s="142" t="s">
        <v>0</v>
      </c>
      <c r="B8" s="164" t="s">
        <v>500</v>
      </c>
      <c r="C8" s="148">
        <v>198021</v>
      </c>
      <c r="D8" s="148">
        <v>203970</v>
      </c>
      <c r="E8" s="152">
        <v>1.03</v>
      </c>
      <c r="F8" s="142" t="s">
        <v>0</v>
      </c>
      <c r="G8" s="164" t="s">
        <v>501</v>
      </c>
      <c r="H8" s="148">
        <v>475688</v>
      </c>
      <c r="I8" s="148">
        <v>358133</v>
      </c>
      <c r="J8" s="152">
        <v>0.7529</v>
      </c>
    </row>
    <row r="9" ht="23" customHeight="1" spans="1:10">
      <c r="A9" s="142" t="s">
        <v>502</v>
      </c>
      <c r="B9" s="142" t="s">
        <v>503</v>
      </c>
      <c r="C9" s="148">
        <f>SUM(C10,C76,C79,C83,C88,C94,C95)</f>
        <v>385082</v>
      </c>
      <c r="D9" s="148">
        <f>SUM(D10,D76,D79,D83,D88,D94,D95)</f>
        <v>187065</v>
      </c>
      <c r="E9" s="152">
        <v>0.4858</v>
      </c>
      <c r="F9" s="142" t="s">
        <v>504</v>
      </c>
      <c r="G9" s="142" t="s">
        <v>505</v>
      </c>
      <c r="H9" s="148">
        <f>SUM(H10,H76,H79,H81,H83,H88,H89,H90)</f>
        <v>50892</v>
      </c>
      <c r="I9" s="148">
        <f>SUM(I10,I76,I79,I81,I83,I88,I89,I90)</f>
        <v>17010</v>
      </c>
      <c r="J9" s="152">
        <v>0.3342</v>
      </c>
    </row>
    <row r="10" ht="23" customHeight="1" spans="1:10">
      <c r="A10" s="142" t="s">
        <v>0</v>
      </c>
      <c r="B10" s="142" t="s">
        <v>506</v>
      </c>
      <c r="C10" s="148">
        <f>SUM(C11,C18,C54)</f>
        <v>259251</v>
      </c>
      <c r="D10" s="148">
        <f>SUM(D11,D18,D54)</f>
        <v>152522</v>
      </c>
      <c r="E10" s="152">
        <v>0.5883</v>
      </c>
      <c r="F10" s="142" t="s">
        <v>0</v>
      </c>
      <c r="G10" s="142" t="s">
        <v>507</v>
      </c>
      <c r="H10" s="148">
        <f>SUM(H11:H13)</f>
        <v>0</v>
      </c>
      <c r="I10" s="148">
        <f>SUM(I11:I13)</f>
        <v>0</v>
      </c>
      <c r="J10" s="152">
        <v>0</v>
      </c>
    </row>
    <row r="11" ht="23" customHeight="1" spans="1:10">
      <c r="A11" s="142" t="s">
        <v>508</v>
      </c>
      <c r="B11" s="142" t="s">
        <v>509</v>
      </c>
      <c r="C11" s="148">
        <f>SUM(C12:C17)</f>
        <v>9428</v>
      </c>
      <c r="D11" s="148">
        <f>SUM(D12:D17)</f>
        <v>9428</v>
      </c>
      <c r="E11" s="152">
        <v>1</v>
      </c>
      <c r="F11" s="142" t="s">
        <v>510</v>
      </c>
      <c r="G11" s="142" t="s">
        <v>511</v>
      </c>
      <c r="H11" s="88" t="s">
        <v>0</v>
      </c>
      <c r="I11" s="88" t="s">
        <v>0</v>
      </c>
      <c r="J11" s="152">
        <v>0</v>
      </c>
    </row>
    <row r="12" ht="23" customHeight="1" spans="1:10">
      <c r="A12" s="142" t="s">
        <v>512</v>
      </c>
      <c r="B12" s="142" t="s">
        <v>513</v>
      </c>
      <c r="C12" s="88">
        <v>791</v>
      </c>
      <c r="D12" s="88">
        <v>791</v>
      </c>
      <c r="E12" s="152">
        <v>1</v>
      </c>
      <c r="F12" s="142" t="s">
        <v>514</v>
      </c>
      <c r="G12" s="142" t="s">
        <v>515</v>
      </c>
      <c r="H12" s="88" t="s">
        <v>0</v>
      </c>
      <c r="I12" s="88" t="s">
        <v>0</v>
      </c>
      <c r="J12" s="152">
        <v>0</v>
      </c>
    </row>
    <row r="13" ht="23" customHeight="1" spans="1:10">
      <c r="A13" s="142" t="s">
        <v>516</v>
      </c>
      <c r="B13" s="142" t="s">
        <v>517</v>
      </c>
      <c r="C13" s="88">
        <v>314</v>
      </c>
      <c r="D13" s="88">
        <v>314</v>
      </c>
      <c r="E13" s="152">
        <v>1</v>
      </c>
      <c r="F13" s="142" t="s">
        <v>518</v>
      </c>
      <c r="G13" s="142" t="s">
        <v>519</v>
      </c>
      <c r="H13" s="88" t="s">
        <v>0</v>
      </c>
      <c r="I13" s="88" t="s">
        <v>0</v>
      </c>
      <c r="J13" s="152">
        <v>0</v>
      </c>
    </row>
    <row r="14" ht="23" customHeight="1" spans="1:10">
      <c r="A14" s="142" t="s">
        <v>520</v>
      </c>
      <c r="B14" s="142" t="s">
        <v>521</v>
      </c>
      <c r="C14" s="88">
        <v>2336</v>
      </c>
      <c r="D14" s="88">
        <v>2336</v>
      </c>
      <c r="E14" s="152">
        <v>1</v>
      </c>
      <c r="F14" s="142" t="s">
        <v>0</v>
      </c>
      <c r="G14" s="142" t="s">
        <v>0</v>
      </c>
      <c r="H14" s="157" t="s">
        <v>0</v>
      </c>
      <c r="I14" s="157" t="s">
        <v>0</v>
      </c>
      <c r="J14" s="157"/>
    </row>
    <row r="15" ht="23" customHeight="1" spans="1:10">
      <c r="A15" s="142" t="s">
        <v>522</v>
      </c>
      <c r="B15" s="142" t="s">
        <v>523</v>
      </c>
      <c r="C15" s="88">
        <v>1</v>
      </c>
      <c r="D15" s="88">
        <v>1</v>
      </c>
      <c r="E15" s="152">
        <v>1</v>
      </c>
      <c r="F15" s="142" t="s">
        <v>0</v>
      </c>
      <c r="G15" s="142" t="s">
        <v>0</v>
      </c>
      <c r="H15" s="157" t="s">
        <v>0</v>
      </c>
      <c r="I15" s="157" t="s">
        <v>0</v>
      </c>
      <c r="J15" s="157"/>
    </row>
    <row r="16" ht="23" customHeight="1" spans="1:10">
      <c r="A16" s="142" t="s">
        <v>524</v>
      </c>
      <c r="B16" s="142" t="s">
        <v>525</v>
      </c>
      <c r="C16" s="88">
        <v>5986</v>
      </c>
      <c r="D16" s="88">
        <v>5986</v>
      </c>
      <c r="E16" s="152">
        <v>1</v>
      </c>
      <c r="F16" s="142" t="s">
        <v>0</v>
      </c>
      <c r="G16" s="142" t="s">
        <v>0</v>
      </c>
      <c r="H16" s="157" t="s">
        <v>0</v>
      </c>
      <c r="I16" s="157" t="s">
        <v>0</v>
      </c>
      <c r="J16" s="157"/>
    </row>
    <row r="17" ht="23" customHeight="1" spans="1:10">
      <c r="A17" s="142" t="s">
        <v>526</v>
      </c>
      <c r="B17" s="142" t="s">
        <v>527</v>
      </c>
      <c r="C17" s="88" t="s">
        <v>0</v>
      </c>
      <c r="D17" s="88" t="s">
        <v>0</v>
      </c>
      <c r="E17" s="152">
        <v>0</v>
      </c>
      <c r="F17" s="142" t="s">
        <v>0</v>
      </c>
      <c r="G17" s="142" t="s">
        <v>0</v>
      </c>
      <c r="H17" s="157" t="s">
        <v>0</v>
      </c>
      <c r="I17" s="157" t="s">
        <v>0</v>
      </c>
      <c r="J17" s="157"/>
    </row>
    <row r="18" ht="23" customHeight="1" spans="1:10">
      <c r="A18" s="142" t="s">
        <v>528</v>
      </c>
      <c r="B18" s="142" t="s">
        <v>529</v>
      </c>
      <c r="C18" s="148">
        <f>SUM(C20:C53)</f>
        <v>207669</v>
      </c>
      <c r="D18" s="148">
        <f>SUM(D20:D53)</f>
        <v>142473</v>
      </c>
      <c r="E18" s="152">
        <v>0.6861</v>
      </c>
      <c r="F18" s="142" t="s">
        <v>0</v>
      </c>
      <c r="G18" s="142" t="s">
        <v>0</v>
      </c>
      <c r="H18" s="157" t="s">
        <v>0</v>
      </c>
      <c r="I18" s="157" t="s">
        <v>0</v>
      </c>
      <c r="J18" s="157"/>
    </row>
    <row r="19" ht="23" customHeight="1" spans="1:10">
      <c r="A19" s="142" t="s">
        <v>530</v>
      </c>
      <c r="B19" s="142" t="s">
        <v>531</v>
      </c>
      <c r="C19" s="88" t="s">
        <v>0</v>
      </c>
      <c r="D19" s="88" t="s">
        <v>0</v>
      </c>
      <c r="E19" s="152">
        <v>0</v>
      </c>
      <c r="F19" s="142" t="s">
        <v>0</v>
      </c>
      <c r="G19" s="142" t="s">
        <v>0</v>
      </c>
      <c r="H19" s="157" t="s">
        <v>0</v>
      </c>
      <c r="I19" s="157" t="s">
        <v>0</v>
      </c>
      <c r="J19" s="157"/>
    </row>
    <row r="20" ht="23" customHeight="1" spans="1:10">
      <c r="A20" s="142" t="s">
        <v>532</v>
      </c>
      <c r="B20" s="142" t="s">
        <v>533</v>
      </c>
      <c r="C20" s="88">
        <v>33152</v>
      </c>
      <c r="D20" s="88">
        <v>28138</v>
      </c>
      <c r="E20" s="152">
        <v>0.8488</v>
      </c>
      <c r="F20" s="142" t="s">
        <v>0</v>
      </c>
      <c r="G20" s="142" t="s">
        <v>0</v>
      </c>
      <c r="H20" s="157" t="s">
        <v>0</v>
      </c>
      <c r="I20" s="157" t="s">
        <v>0</v>
      </c>
      <c r="J20" s="157"/>
    </row>
    <row r="21" ht="23" customHeight="1" spans="1:10">
      <c r="A21" s="142" t="s">
        <v>534</v>
      </c>
      <c r="B21" s="142" t="s">
        <v>535</v>
      </c>
      <c r="C21" s="88">
        <v>24583</v>
      </c>
      <c r="D21" s="88">
        <v>21337</v>
      </c>
      <c r="E21" s="152">
        <v>0.868</v>
      </c>
      <c r="F21" s="142" t="s">
        <v>0</v>
      </c>
      <c r="G21" s="142" t="s">
        <v>0</v>
      </c>
      <c r="H21" s="157" t="s">
        <v>0</v>
      </c>
      <c r="I21" s="157" t="s">
        <v>0</v>
      </c>
      <c r="J21" s="157"/>
    </row>
    <row r="22" ht="23" customHeight="1" spans="1:10">
      <c r="A22" s="142" t="s">
        <v>536</v>
      </c>
      <c r="B22" s="142" t="s">
        <v>537</v>
      </c>
      <c r="C22" s="88">
        <v>5978</v>
      </c>
      <c r="D22" s="88">
        <v>172</v>
      </c>
      <c r="E22" s="152">
        <v>0.0288</v>
      </c>
      <c r="F22" s="142" t="s">
        <v>0</v>
      </c>
      <c r="G22" s="142" t="s">
        <v>0</v>
      </c>
      <c r="H22" s="157" t="s">
        <v>0</v>
      </c>
      <c r="I22" s="157" t="s">
        <v>0</v>
      </c>
      <c r="J22" s="157"/>
    </row>
    <row r="23" ht="23" customHeight="1" spans="1:10">
      <c r="A23" s="142" t="s">
        <v>538</v>
      </c>
      <c r="B23" s="142" t="s">
        <v>539</v>
      </c>
      <c r="C23" s="88" t="s">
        <v>0</v>
      </c>
      <c r="D23" s="88" t="s">
        <v>0</v>
      </c>
      <c r="E23" s="152">
        <v>0</v>
      </c>
      <c r="F23" s="142" t="s">
        <v>0</v>
      </c>
      <c r="G23" s="142" t="s">
        <v>0</v>
      </c>
      <c r="H23" s="157" t="s">
        <v>0</v>
      </c>
      <c r="I23" s="157" t="s">
        <v>0</v>
      </c>
      <c r="J23" s="157"/>
    </row>
    <row r="24" ht="23" customHeight="1" spans="1:10">
      <c r="A24" s="142" t="s">
        <v>540</v>
      </c>
      <c r="B24" s="142" t="s">
        <v>541</v>
      </c>
      <c r="C24" s="88" t="s">
        <v>0</v>
      </c>
      <c r="D24" s="88" t="s">
        <v>0</v>
      </c>
      <c r="E24" s="152">
        <v>0</v>
      </c>
      <c r="F24" s="142" t="s">
        <v>0</v>
      </c>
      <c r="G24" s="142" t="s">
        <v>0</v>
      </c>
      <c r="H24" s="157" t="s">
        <v>0</v>
      </c>
      <c r="I24" s="157" t="s">
        <v>0</v>
      </c>
      <c r="J24" s="157"/>
    </row>
    <row r="25" ht="23" customHeight="1" spans="1:10">
      <c r="A25" s="142" t="s">
        <v>542</v>
      </c>
      <c r="B25" s="142" t="s">
        <v>543</v>
      </c>
      <c r="C25" s="88">
        <v>930</v>
      </c>
      <c r="D25" s="88">
        <v>408</v>
      </c>
      <c r="E25" s="152">
        <v>0.4387</v>
      </c>
      <c r="F25" s="142" t="s">
        <v>0</v>
      </c>
      <c r="G25" s="142" t="s">
        <v>0</v>
      </c>
      <c r="H25" s="157" t="s">
        <v>0</v>
      </c>
      <c r="I25" s="157" t="s">
        <v>0</v>
      </c>
      <c r="J25" s="157"/>
    </row>
    <row r="26" ht="23" customHeight="1" spans="1:10">
      <c r="A26" s="142" t="s">
        <v>544</v>
      </c>
      <c r="B26" s="142" t="s">
        <v>545</v>
      </c>
      <c r="C26" s="88">
        <v>4532</v>
      </c>
      <c r="D26" s="88">
        <v>4189</v>
      </c>
      <c r="E26" s="152">
        <v>0.9243</v>
      </c>
      <c r="F26" s="142" t="s">
        <v>0</v>
      </c>
      <c r="G26" s="142" t="s">
        <v>0</v>
      </c>
      <c r="H26" s="157" t="s">
        <v>0</v>
      </c>
      <c r="I26" s="157" t="s">
        <v>0</v>
      </c>
      <c r="J26" s="157"/>
    </row>
    <row r="27" ht="23" customHeight="1" spans="1:10">
      <c r="A27" s="142" t="s">
        <v>546</v>
      </c>
      <c r="B27" s="142" t="s">
        <v>547</v>
      </c>
      <c r="C27" s="88">
        <v>36644</v>
      </c>
      <c r="D27" s="88">
        <v>37296</v>
      </c>
      <c r="E27" s="152">
        <v>1.0178</v>
      </c>
      <c r="F27" s="142" t="s">
        <v>0</v>
      </c>
      <c r="G27" s="142" t="s">
        <v>0</v>
      </c>
      <c r="H27" s="157" t="s">
        <v>0</v>
      </c>
      <c r="I27" s="157" t="s">
        <v>0</v>
      </c>
      <c r="J27" s="157"/>
    </row>
    <row r="28" ht="23" customHeight="1" spans="1:10">
      <c r="A28" s="142" t="s">
        <v>548</v>
      </c>
      <c r="B28" s="142" t="s">
        <v>549</v>
      </c>
      <c r="C28" s="88" t="s">
        <v>0</v>
      </c>
      <c r="D28" s="88" t="s">
        <v>0</v>
      </c>
      <c r="E28" s="152">
        <v>0</v>
      </c>
      <c r="F28" s="142" t="s">
        <v>0</v>
      </c>
      <c r="G28" s="142" t="s">
        <v>0</v>
      </c>
      <c r="H28" s="157" t="s">
        <v>0</v>
      </c>
      <c r="I28" s="157" t="s">
        <v>0</v>
      </c>
      <c r="J28" s="157"/>
    </row>
    <row r="29" ht="23" customHeight="1" spans="1:10">
      <c r="A29" s="142" t="s">
        <v>550</v>
      </c>
      <c r="B29" s="142" t="s">
        <v>551</v>
      </c>
      <c r="C29" s="88">
        <v>5791</v>
      </c>
      <c r="D29" s="88">
        <v>5791</v>
      </c>
      <c r="E29" s="152">
        <v>1</v>
      </c>
      <c r="F29" s="142" t="s">
        <v>0</v>
      </c>
      <c r="G29" s="142" t="s">
        <v>0</v>
      </c>
      <c r="H29" s="157" t="s">
        <v>0</v>
      </c>
      <c r="I29" s="157" t="s">
        <v>0</v>
      </c>
      <c r="J29" s="157"/>
    </row>
    <row r="30" ht="23" customHeight="1" spans="1:10">
      <c r="A30" s="142" t="s">
        <v>552</v>
      </c>
      <c r="B30" s="142" t="s">
        <v>553</v>
      </c>
      <c r="C30" s="88" t="s">
        <v>0</v>
      </c>
      <c r="D30" s="88" t="s">
        <v>0</v>
      </c>
      <c r="E30" s="152">
        <v>0</v>
      </c>
      <c r="F30" s="142" t="s">
        <v>0</v>
      </c>
      <c r="G30" s="142" t="s">
        <v>0</v>
      </c>
      <c r="H30" s="157" t="s">
        <v>0</v>
      </c>
      <c r="I30" s="157" t="s">
        <v>0</v>
      </c>
      <c r="J30" s="157"/>
    </row>
    <row r="31" ht="23" customHeight="1" spans="1:10">
      <c r="A31" s="142" t="s">
        <v>554</v>
      </c>
      <c r="B31" s="142" t="s">
        <v>555</v>
      </c>
      <c r="C31" s="88">
        <v>7102</v>
      </c>
      <c r="D31" s="88">
        <v>4272</v>
      </c>
      <c r="E31" s="152">
        <v>0.6015</v>
      </c>
      <c r="F31" s="142" t="s">
        <v>0</v>
      </c>
      <c r="G31" s="139" t="s">
        <v>0</v>
      </c>
      <c r="H31" s="157" t="s">
        <v>0</v>
      </c>
      <c r="I31" s="157" t="s">
        <v>0</v>
      </c>
      <c r="J31" s="157"/>
    </row>
    <row r="32" ht="23" customHeight="1" spans="1:10">
      <c r="A32" s="142" t="s">
        <v>556</v>
      </c>
      <c r="B32" s="142" t="s">
        <v>557</v>
      </c>
      <c r="C32" s="88">
        <v>40</v>
      </c>
      <c r="D32" s="88" t="s">
        <v>0</v>
      </c>
      <c r="E32" s="152">
        <v>0</v>
      </c>
      <c r="F32" s="142" t="s">
        <v>0</v>
      </c>
      <c r="G32" s="142" t="s">
        <v>0</v>
      </c>
      <c r="H32" s="157" t="s">
        <v>0</v>
      </c>
      <c r="I32" s="157" t="s">
        <v>0</v>
      </c>
      <c r="J32" s="157"/>
    </row>
    <row r="33" ht="23" customHeight="1" spans="1:10">
      <c r="A33" s="142" t="s">
        <v>558</v>
      </c>
      <c r="B33" s="142" t="s">
        <v>559</v>
      </c>
      <c r="C33" s="88" t="s">
        <v>0</v>
      </c>
      <c r="D33" s="88" t="s">
        <v>0</v>
      </c>
      <c r="E33" s="152">
        <v>0</v>
      </c>
      <c r="F33" s="142" t="s">
        <v>0</v>
      </c>
      <c r="G33" s="142" t="s">
        <v>0</v>
      </c>
      <c r="H33" s="157" t="s">
        <v>0</v>
      </c>
      <c r="I33" s="157" t="s">
        <v>0</v>
      </c>
      <c r="J33" s="157"/>
    </row>
    <row r="34" ht="23" customHeight="1" spans="1:10">
      <c r="A34" s="142" t="s">
        <v>560</v>
      </c>
      <c r="B34" s="142" t="s">
        <v>561</v>
      </c>
      <c r="C34" s="88" t="s">
        <v>0</v>
      </c>
      <c r="D34" s="88" t="s">
        <v>0</v>
      </c>
      <c r="E34" s="152">
        <v>0</v>
      </c>
      <c r="F34" s="142" t="s">
        <v>0</v>
      </c>
      <c r="G34" s="142" t="s">
        <v>0</v>
      </c>
      <c r="H34" s="157" t="s">
        <v>0</v>
      </c>
      <c r="I34" s="157" t="s">
        <v>0</v>
      </c>
      <c r="J34" s="157"/>
    </row>
    <row r="35" ht="23" customHeight="1" spans="1:10">
      <c r="A35" s="142" t="s">
        <v>562</v>
      </c>
      <c r="B35" s="168" t="s">
        <v>563</v>
      </c>
      <c r="C35" s="88">
        <v>1712</v>
      </c>
      <c r="D35" s="88">
        <v>1387</v>
      </c>
      <c r="E35" s="152">
        <v>0.8102</v>
      </c>
      <c r="F35" s="142" t="s">
        <v>0</v>
      </c>
      <c r="G35" s="142" t="s">
        <v>0</v>
      </c>
      <c r="H35" s="157" t="s">
        <v>0</v>
      </c>
      <c r="I35" s="157" t="s">
        <v>0</v>
      </c>
      <c r="J35" s="157"/>
    </row>
    <row r="36" ht="23" customHeight="1" spans="1:10">
      <c r="A36" s="142" t="s">
        <v>564</v>
      </c>
      <c r="B36" s="142" t="s">
        <v>565</v>
      </c>
      <c r="C36" s="88">
        <v>20457</v>
      </c>
      <c r="D36" s="88">
        <v>12098</v>
      </c>
      <c r="E36" s="152">
        <v>0.5914</v>
      </c>
      <c r="F36" s="142" t="s">
        <v>0</v>
      </c>
      <c r="G36" s="142" t="s">
        <v>0</v>
      </c>
      <c r="H36" s="157" t="s">
        <v>0</v>
      </c>
      <c r="I36" s="157" t="s">
        <v>0</v>
      </c>
      <c r="J36" s="157"/>
    </row>
    <row r="37" ht="23" customHeight="1" spans="1:10">
      <c r="A37" s="142" t="s">
        <v>566</v>
      </c>
      <c r="B37" s="142" t="s">
        <v>567</v>
      </c>
      <c r="C37" s="88">
        <v>32</v>
      </c>
      <c r="D37" s="88" t="s">
        <v>0</v>
      </c>
      <c r="E37" s="152">
        <v>0</v>
      </c>
      <c r="F37" s="142" t="s">
        <v>0</v>
      </c>
      <c r="G37" s="142" t="s">
        <v>0</v>
      </c>
      <c r="H37" s="157" t="s">
        <v>0</v>
      </c>
      <c r="I37" s="157" t="s">
        <v>0</v>
      </c>
      <c r="J37" s="157"/>
    </row>
    <row r="38" ht="23" customHeight="1" spans="1:10">
      <c r="A38" s="142" t="s">
        <v>568</v>
      </c>
      <c r="B38" s="142" t="s">
        <v>569</v>
      </c>
      <c r="C38" s="88">
        <v>1030</v>
      </c>
      <c r="D38" s="88" t="s">
        <v>0</v>
      </c>
      <c r="E38" s="152">
        <v>0</v>
      </c>
      <c r="F38" s="142" t="s">
        <v>0</v>
      </c>
      <c r="G38" s="142" t="s">
        <v>0</v>
      </c>
      <c r="H38" s="157" t="s">
        <v>0</v>
      </c>
      <c r="I38" s="157" t="s">
        <v>0</v>
      </c>
      <c r="J38" s="157"/>
    </row>
    <row r="39" ht="23" customHeight="1" spans="1:10">
      <c r="A39" s="142" t="s">
        <v>570</v>
      </c>
      <c r="B39" s="142" t="s">
        <v>571</v>
      </c>
      <c r="C39" s="88">
        <v>25849</v>
      </c>
      <c r="D39" s="88">
        <v>13359</v>
      </c>
      <c r="E39" s="152">
        <v>0.5168</v>
      </c>
      <c r="F39" s="142" t="s">
        <v>0</v>
      </c>
      <c r="G39" s="142" t="s">
        <v>0</v>
      </c>
      <c r="H39" s="157" t="s">
        <v>0</v>
      </c>
      <c r="I39" s="157" t="s">
        <v>0</v>
      </c>
      <c r="J39" s="157"/>
    </row>
    <row r="40" ht="23" customHeight="1" spans="1:10">
      <c r="A40" s="142" t="s">
        <v>572</v>
      </c>
      <c r="B40" s="142" t="s">
        <v>573</v>
      </c>
      <c r="C40" s="88">
        <v>8626</v>
      </c>
      <c r="D40" s="88">
        <v>5253</v>
      </c>
      <c r="E40" s="152">
        <v>0.609</v>
      </c>
      <c r="F40" s="142" t="s">
        <v>0</v>
      </c>
      <c r="G40" s="142" t="s">
        <v>0</v>
      </c>
      <c r="H40" s="157" t="s">
        <v>0</v>
      </c>
      <c r="I40" s="157" t="s">
        <v>0</v>
      </c>
      <c r="J40" s="157"/>
    </row>
    <row r="41" ht="23" customHeight="1" spans="1:10">
      <c r="A41" s="142" t="s">
        <v>574</v>
      </c>
      <c r="B41" s="168" t="s">
        <v>575</v>
      </c>
      <c r="C41" s="88">
        <v>289</v>
      </c>
      <c r="D41" s="88">
        <v>255</v>
      </c>
      <c r="E41" s="152">
        <v>0.8824</v>
      </c>
      <c r="F41" s="142" t="s">
        <v>0</v>
      </c>
      <c r="G41" s="142" t="s">
        <v>0</v>
      </c>
      <c r="H41" s="157" t="s">
        <v>0</v>
      </c>
      <c r="I41" s="157" t="s">
        <v>0</v>
      </c>
      <c r="J41" s="157"/>
    </row>
    <row r="42" ht="23" customHeight="1" spans="1:10">
      <c r="A42" s="142" t="s">
        <v>576</v>
      </c>
      <c r="B42" s="142" t="s">
        <v>577</v>
      </c>
      <c r="C42" s="88">
        <v>196</v>
      </c>
      <c r="D42" s="88" t="s">
        <v>0</v>
      </c>
      <c r="E42" s="152">
        <v>0</v>
      </c>
      <c r="F42" s="142" t="s">
        <v>0</v>
      </c>
      <c r="G42" s="142" t="s">
        <v>0</v>
      </c>
      <c r="H42" s="157" t="s">
        <v>0</v>
      </c>
      <c r="I42" s="157" t="s">
        <v>0</v>
      </c>
      <c r="J42" s="157"/>
    </row>
    <row r="43" ht="23" customHeight="1" spans="1:10">
      <c r="A43" s="142" t="s">
        <v>578</v>
      </c>
      <c r="B43" s="142" t="s">
        <v>579</v>
      </c>
      <c r="C43" s="88">
        <v>19492</v>
      </c>
      <c r="D43" s="88">
        <v>5753</v>
      </c>
      <c r="E43" s="152">
        <v>0.2951</v>
      </c>
      <c r="F43" s="142" t="s">
        <v>0</v>
      </c>
      <c r="G43" s="142" t="s">
        <v>0</v>
      </c>
      <c r="H43" s="157" t="s">
        <v>0</v>
      </c>
      <c r="I43" s="157" t="s">
        <v>0</v>
      </c>
      <c r="J43" s="157"/>
    </row>
    <row r="44" ht="23" customHeight="1" spans="1:10">
      <c r="A44" s="142" t="s">
        <v>580</v>
      </c>
      <c r="B44" s="142" t="s">
        <v>581</v>
      </c>
      <c r="C44" s="88">
        <v>3205</v>
      </c>
      <c r="D44" s="88" t="s">
        <v>0</v>
      </c>
      <c r="E44" s="152">
        <v>0</v>
      </c>
      <c r="F44" s="142" t="s">
        <v>0</v>
      </c>
      <c r="G44" s="142" t="s">
        <v>0</v>
      </c>
      <c r="H44" s="157" t="s">
        <v>0</v>
      </c>
      <c r="I44" s="157" t="s">
        <v>0</v>
      </c>
      <c r="J44" s="157"/>
    </row>
    <row r="45" ht="23" customHeight="1" spans="1:10">
      <c r="A45" s="142" t="s">
        <v>582</v>
      </c>
      <c r="B45" s="142" t="s">
        <v>583</v>
      </c>
      <c r="C45" s="88" t="s">
        <v>0</v>
      </c>
      <c r="D45" s="88" t="s">
        <v>0</v>
      </c>
      <c r="E45" s="152">
        <v>0</v>
      </c>
      <c r="F45" s="142" t="s">
        <v>0</v>
      </c>
      <c r="G45" s="142" t="s">
        <v>0</v>
      </c>
      <c r="H45" s="157" t="s">
        <v>0</v>
      </c>
      <c r="I45" s="157" t="s">
        <v>0</v>
      </c>
      <c r="J45" s="157"/>
    </row>
    <row r="46" ht="23" customHeight="1" spans="1:10">
      <c r="A46" s="142" t="s">
        <v>584</v>
      </c>
      <c r="B46" s="142" t="s">
        <v>585</v>
      </c>
      <c r="C46" s="88">
        <v>25</v>
      </c>
      <c r="D46" s="88" t="s">
        <v>0</v>
      </c>
      <c r="E46" s="152">
        <v>0</v>
      </c>
      <c r="F46" s="142" t="s">
        <v>0</v>
      </c>
      <c r="G46" s="142" t="s">
        <v>0</v>
      </c>
      <c r="H46" s="157" t="s">
        <v>0</v>
      </c>
      <c r="I46" s="157" t="s">
        <v>0</v>
      </c>
      <c r="J46" s="157"/>
    </row>
    <row r="47" ht="23" customHeight="1" spans="1:10">
      <c r="A47" s="142" t="s">
        <v>586</v>
      </c>
      <c r="B47" s="142" t="s">
        <v>587</v>
      </c>
      <c r="C47" s="88" t="s">
        <v>0</v>
      </c>
      <c r="D47" s="88" t="s">
        <v>0</v>
      </c>
      <c r="E47" s="152">
        <v>0</v>
      </c>
      <c r="F47" s="142" t="s">
        <v>0</v>
      </c>
      <c r="G47" s="142" t="s">
        <v>0</v>
      </c>
      <c r="H47" s="157" t="s">
        <v>0</v>
      </c>
      <c r="I47" s="157" t="s">
        <v>0</v>
      </c>
      <c r="J47" s="157"/>
    </row>
    <row r="48" ht="23" customHeight="1" spans="1:10">
      <c r="A48" s="142" t="s">
        <v>588</v>
      </c>
      <c r="B48" s="142" t="s">
        <v>589</v>
      </c>
      <c r="C48" s="88" t="s">
        <v>0</v>
      </c>
      <c r="D48" s="88" t="s">
        <v>0</v>
      </c>
      <c r="E48" s="152">
        <v>0</v>
      </c>
      <c r="F48" s="142" t="s">
        <v>0</v>
      </c>
      <c r="G48" s="142" t="s">
        <v>0</v>
      </c>
      <c r="H48" s="157" t="s">
        <v>0</v>
      </c>
      <c r="I48" s="157" t="s">
        <v>0</v>
      </c>
      <c r="J48" s="157"/>
    </row>
    <row r="49" ht="23" customHeight="1" spans="1:10">
      <c r="A49" s="142" t="s">
        <v>590</v>
      </c>
      <c r="B49" s="168" t="s">
        <v>591</v>
      </c>
      <c r="C49" s="88">
        <v>926</v>
      </c>
      <c r="D49" s="88">
        <v>2765</v>
      </c>
      <c r="E49" s="152">
        <v>2.986</v>
      </c>
      <c r="F49" s="142" t="s">
        <v>0</v>
      </c>
      <c r="G49" s="142" t="s">
        <v>0</v>
      </c>
      <c r="H49" s="157" t="s">
        <v>0</v>
      </c>
      <c r="I49" s="157" t="s">
        <v>0</v>
      </c>
      <c r="J49" s="157"/>
    </row>
    <row r="50" ht="23" customHeight="1" spans="1:10">
      <c r="A50" s="142" t="s">
        <v>592</v>
      </c>
      <c r="B50" s="142" t="s">
        <v>593</v>
      </c>
      <c r="C50" s="88" t="s">
        <v>0</v>
      </c>
      <c r="D50" s="88" t="s">
        <v>0</v>
      </c>
      <c r="E50" s="152">
        <v>0</v>
      </c>
      <c r="F50" s="142" t="s">
        <v>0</v>
      </c>
      <c r="G50" s="142" t="s">
        <v>0</v>
      </c>
      <c r="H50" s="157" t="s">
        <v>0</v>
      </c>
      <c r="I50" s="157" t="s">
        <v>0</v>
      </c>
      <c r="J50" s="157"/>
    </row>
    <row r="51" ht="23" customHeight="1" spans="1:10">
      <c r="A51" s="142" t="s">
        <v>594</v>
      </c>
      <c r="B51" s="142" t="s">
        <v>595</v>
      </c>
      <c r="C51" s="88">
        <v>490</v>
      </c>
      <c r="D51" s="88" t="s">
        <v>0</v>
      </c>
      <c r="E51" s="152">
        <v>0</v>
      </c>
      <c r="F51" s="142" t="s">
        <v>0</v>
      </c>
      <c r="G51" s="142" t="s">
        <v>0</v>
      </c>
      <c r="H51" s="157" t="s">
        <v>0</v>
      </c>
      <c r="I51" s="157" t="s">
        <v>0</v>
      </c>
      <c r="J51" s="157"/>
    </row>
    <row r="52" ht="23" customHeight="1" spans="1:10">
      <c r="A52" s="142" t="s">
        <v>596</v>
      </c>
      <c r="B52" s="142" t="s">
        <v>597</v>
      </c>
      <c r="C52" s="88" t="s">
        <v>0</v>
      </c>
      <c r="D52" s="88" t="s">
        <v>0</v>
      </c>
      <c r="E52" s="152">
        <v>0</v>
      </c>
      <c r="F52" s="142" t="s">
        <v>0</v>
      </c>
      <c r="G52" s="142" t="s">
        <v>0</v>
      </c>
      <c r="H52" s="157" t="s">
        <v>0</v>
      </c>
      <c r="I52" s="157" t="s">
        <v>0</v>
      </c>
      <c r="J52" s="157"/>
    </row>
    <row r="53" ht="23" customHeight="1" spans="1:10">
      <c r="A53" s="142" t="s">
        <v>598</v>
      </c>
      <c r="B53" s="142" t="s">
        <v>599</v>
      </c>
      <c r="C53" s="88">
        <v>6588</v>
      </c>
      <c r="D53" s="88" t="s">
        <v>0</v>
      </c>
      <c r="E53" s="152">
        <v>0</v>
      </c>
      <c r="F53" s="142" t="s">
        <v>0</v>
      </c>
      <c r="G53" s="142" t="s">
        <v>0</v>
      </c>
      <c r="H53" s="157" t="s">
        <v>0</v>
      </c>
      <c r="I53" s="157" t="s">
        <v>0</v>
      </c>
      <c r="J53" s="157"/>
    </row>
    <row r="54" ht="23" customHeight="1" spans="1:10">
      <c r="A54" s="142" t="s">
        <v>600</v>
      </c>
      <c r="B54" s="168" t="s">
        <v>601</v>
      </c>
      <c r="C54" s="148">
        <f>SUM(C55:C75)</f>
        <v>42154</v>
      </c>
      <c r="D54" s="148">
        <f>SUM(D55:D75)</f>
        <v>621</v>
      </c>
      <c r="E54" s="152">
        <v>0.0147</v>
      </c>
      <c r="F54" s="142" t="s">
        <v>0</v>
      </c>
      <c r="G54" s="142" t="s">
        <v>0</v>
      </c>
      <c r="H54" s="157" t="s">
        <v>0</v>
      </c>
      <c r="I54" s="157" t="s">
        <v>0</v>
      </c>
      <c r="J54" s="157"/>
    </row>
    <row r="55" ht="23" customHeight="1" spans="1:10">
      <c r="A55" s="142" t="s">
        <v>602</v>
      </c>
      <c r="B55" s="142" t="s">
        <v>603</v>
      </c>
      <c r="C55" s="88">
        <v>845</v>
      </c>
      <c r="D55" s="88" t="s">
        <v>0</v>
      </c>
      <c r="E55" s="152">
        <v>0</v>
      </c>
      <c r="F55" s="142" t="s">
        <v>0</v>
      </c>
      <c r="G55" s="142" t="s">
        <v>0</v>
      </c>
      <c r="H55" s="157" t="s">
        <v>0</v>
      </c>
      <c r="I55" s="157" t="s">
        <v>0</v>
      </c>
      <c r="J55" s="157"/>
    </row>
    <row r="56" ht="23" customHeight="1" spans="1:10">
      <c r="A56" s="142" t="s">
        <v>604</v>
      </c>
      <c r="B56" s="142" t="s">
        <v>605</v>
      </c>
      <c r="C56" s="88" t="s">
        <v>0</v>
      </c>
      <c r="D56" s="88" t="s">
        <v>0</v>
      </c>
      <c r="E56" s="152">
        <v>0</v>
      </c>
      <c r="F56" s="142" t="s">
        <v>0</v>
      </c>
      <c r="G56" s="142" t="s">
        <v>0</v>
      </c>
      <c r="H56" s="157" t="s">
        <v>0</v>
      </c>
      <c r="I56" s="157" t="s">
        <v>0</v>
      </c>
      <c r="J56" s="157"/>
    </row>
    <row r="57" ht="23" customHeight="1" spans="1:10">
      <c r="A57" s="142" t="s">
        <v>606</v>
      </c>
      <c r="B57" s="142" t="s">
        <v>607</v>
      </c>
      <c r="C57" s="88" t="s">
        <v>0</v>
      </c>
      <c r="D57" s="88" t="s">
        <v>0</v>
      </c>
      <c r="E57" s="152">
        <v>0</v>
      </c>
      <c r="F57" s="142" t="s">
        <v>0</v>
      </c>
      <c r="G57" s="142" t="s">
        <v>0</v>
      </c>
      <c r="H57" s="157" t="s">
        <v>0</v>
      </c>
      <c r="I57" s="157" t="s">
        <v>0</v>
      </c>
      <c r="J57" s="157"/>
    </row>
    <row r="58" ht="23" customHeight="1" spans="1:10">
      <c r="A58" s="142" t="s">
        <v>608</v>
      </c>
      <c r="B58" s="142" t="s">
        <v>609</v>
      </c>
      <c r="C58" s="88" t="s">
        <v>0</v>
      </c>
      <c r="D58" s="88" t="s">
        <v>0</v>
      </c>
      <c r="E58" s="152">
        <v>0</v>
      </c>
      <c r="F58" s="142" t="s">
        <v>0</v>
      </c>
      <c r="G58" s="142" t="s">
        <v>0</v>
      </c>
      <c r="H58" s="157" t="s">
        <v>0</v>
      </c>
      <c r="I58" s="157" t="s">
        <v>0</v>
      </c>
      <c r="J58" s="157"/>
    </row>
    <row r="59" ht="23" customHeight="1" spans="1:10">
      <c r="A59" s="142" t="s">
        <v>610</v>
      </c>
      <c r="B59" s="142" t="s">
        <v>611</v>
      </c>
      <c r="C59" s="88" t="s">
        <v>0</v>
      </c>
      <c r="D59" s="88" t="s">
        <v>0</v>
      </c>
      <c r="E59" s="152">
        <v>0</v>
      </c>
      <c r="F59" s="142" t="s">
        <v>0</v>
      </c>
      <c r="G59" s="142" t="s">
        <v>0</v>
      </c>
      <c r="H59" s="157" t="s">
        <v>0</v>
      </c>
      <c r="I59" s="157" t="s">
        <v>0</v>
      </c>
      <c r="J59" s="157"/>
    </row>
    <row r="60" ht="23" customHeight="1" spans="1:10">
      <c r="A60" s="142" t="s">
        <v>612</v>
      </c>
      <c r="B60" s="142" t="s">
        <v>613</v>
      </c>
      <c r="C60" s="88">
        <v>71</v>
      </c>
      <c r="D60" s="88" t="s">
        <v>0</v>
      </c>
      <c r="E60" s="152">
        <v>0</v>
      </c>
      <c r="F60" s="142" t="s">
        <v>0</v>
      </c>
      <c r="G60" s="142" t="s">
        <v>0</v>
      </c>
      <c r="H60" s="157" t="s">
        <v>0</v>
      </c>
      <c r="I60" s="157" t="s">
        <v>0</v>
      </c>
      <c r="J60" s="157"/>
    </row>
    <row r="61" ht="23" customHeight="1" spans="1:10">
      <c r="A61" s="142" t="s">
        <v>614</v>
      </c>
      <c r="B61" s="142" t="s">
        <v>615</v>
      </c>
      <c r="C61" s="88">
        <v>19</v>
      </c>
      <c r="D61" s="88" t="s">
        <v>0</v>
      </c>
      <c r="E61" s="152">
        <v>0</v>
      </c>
      <c r="F61" s="142" t="s">
        <v>0</v>
      </c>
      <c r="G61" s="142" t="s">
        <v>0</v>
      </c>
      <c r="H61" s="157" t="s">
        <v>0</v>
      </c>
      <c r="I61" s="157" t="s">
        <v>0</v>
      </c>
      <c r="J61" s="157"/>
    </row>
    <row r="62" ht="23" customHeight="1" spans="1:10">
      <c r="A62" s="142" t="s">
        <v>616</v>
      </c>
      <c r="B62" s="142" t="s">
        <v>617</v>
      </c>
      <c r="C62" s="88">
        <v>1436</v>
      </c>
      <c r="D62" s="88" t="s">
        <v>0</v>
      </c>
      <c r="E62" s="152">
        <v>0</v>
      </c>
      <c r="F62" s="142" t="s">
        <v>0</v>
      </c>
      <c r="G62" s="142" t="s">
        <v>0</v>
      </c>
      <c r="H62" s="157" t="s">
        <v>0</v>
      </c>
      <c r="I62" s="157" t="s">
        <v>0</v>
      </c>
      <c r="J62" s="157"/>
    </row>
    <row r="63" ht="23" customHeight="1" spans="1:10">
      <c r="A63" s="142" t="s">
        <v>618</v>
      </c>
      <c r="B63" s="168" t="s">
        <v>619</v>
      </c>
      <c r="C63" s="88">
        <v>317</v>
      </c>
      <c r="D63" s="88">
        <v>150</v>
      </c>
      <c r="E63" s="152">
        <v>0.4732</v>
      </c>
      <c r="F63" s="142" t="s">
        <v>0</v>
      </c>
      <c r="G63" s="142" t="s">
        <v>0</v>
      </c>
      <c r="H63" s="157" t="s">
        <v>0</v>
      </c>
      <c r="I63" s="157" t="s">
        <v>0</v>
      </c>
      <c r="J63" s="157"/>
    </row>
    <row r="64" ht="23" customHeight="1" spans="1:10">
      <c r="A64" s="142" t="s">
        <v>620</v>
      </c>
      <c r="B64" s="142" t="s">
        <v>621</v>
      </c>
      <c r="C64" s="88">
        <v>2</v>
      </c>
      <c r="D64" s="88" t="s">
        <v>0</v>
      </c>
      <c r="E64" s="152">
        <v>0</v>
      </c>
      <c r="F64" s="142" t="s">
        <v>0</v>
      </c>
      <c r="G64" s="142" t="s">
        <v>0</v>
      </c>
      <c r="H64" s="157" t="s">
        <v>0</v>
      </c>
      <c r="I64" s="157" t="s">
        <v>0</v>
      </c>
      <c r="J64" s="157"/>
    </row>
    <row r="65" ht="23" customHeight="1" spans="1:10">
      <c r="A65" s="142" t="s">
        <v>622</v>
      </c>
      <c r="B65" s="142" t="s">
        <v>623</v>
      </c>
      <c r="C65" s="88">
        <v>23834</v>
      </c>
      <c r="D65" s="88" t="s">
        <v>0</v>
      </c>
      <c r="E65" s="152">
        <v>0</v>
      </c>
      <c r="F65" s="142" t="s">
        <v>0</v>
      </c>
      <c r="G65" s="142" t="s">
        <v>0</v>
      </c>
      <c r="H65" s="157" t="s">
        <v>0</v>
      </c>
      <c r="I65" s="157" t="s">
        <v>0</v>
      </c>
      <c r="J65" s="157"/>
    </row>
    <row r="66" ht="23" customHeight="1" spans="1:10">
      <c r="A66" s="142" t="s">
        <v>624</v>
      </c>
      <c r="B66" s="168" t="s">
        <v>625</v>
      </c>
      <c r="C66" s="88">
        <v>8902</v>
      </c>
      <c r="D66" s="88">
        <v>471</v>
      </c>
      <c r="E66" s="152">
        <v>0.0529</v>
      </c>
      <c r="F66" s="142" t="s">
        <v>0</v>
      </c>
      <c r="G66" s="142" t="s">
        <v>0</v>
      </c>
      <c r="H66" s="157" t="s">
        <v>0</v>
      </c>
      <c r="I66" s="157" t="s">
        <v>0</v>
      </c>
      <c r="J66" s="157"/>
    </row>
    <row r="67" ht="23" customHeight="1" spans="1:10">
      <c r="A67" s="142" t="s">
        <v>626</v>
      </c>
      <c r="B67" s="142" t="s">
        <v>627</v>
      </c>
      <c r="C67" s="88" t="s">
        <v>0</v>
      </c>
      <c r="D67" s="88" t="s">
        <v>0</v>
      </c>
      <c r="E67" s="152">
        <v>0</v>
      </c>
      <c r="F67" s="142" t="s">
        <v>0</v>
      </c>
      <c r="G67" s="142" t="s">
        <v>0</v>
      </c>
      <c r="H67" s="157" t="s">
        <v>0</v>
      </c>
      <c r="I67" s="157" t="s">
        <v>0</v>
      </c>
      <c r="J67" s="157"/>
    </row>
    <row r="68" ht="23" customHeight="1" spans="1:10">
      <c r="A68" s="142" t="s">
        <v>628</v>
      </c>
      <c r="B68" s="142" t="s">
        <v>629</v>
      </c>
      <c r="C68" s="88">
        <v>2835</v>
      </c>
      <c r="D68" s="88" t="s">
        <v>0</v>
      </c>
      <c r="E68" s="152">
        <v>0</v>
      </c>
      <c r="F68" s="142" t="s">
        <v>0</v>
      </c>
      <c r="G68" s="142" t="s">
        <v>0</v>
      </c>
      <c r="H68" s="157" t="s">
        <v>0</v>
      </c>
      <c r="I68" s="157" t="s">
        <v>0</v>
      </c>
      <c r="J68" s="157"/>
    </row>
    <row r="69" ht="23" customHeight="1" spans="1:10">
      <c r="A69" s="142" t="s">
        <v>630</v>
      </c>
      <c r="B69" s="142" t="s">
        <v>631</v>
      </c>
      <c r="C69" s="88">
        <v>240</v>
      </c>
      <c r="D69" s="88" t="s">
        <v>0</v>
      </c>
      <c r="E69" s="152">
        <v>0</v>
      </c>
      <c r="F69" s="142" t="s">
        <v>0</v>
      </c>
      <c r="G69" s="142" t="s">
        <v>0</v>
      </c>
      <c r="H69" s="157" t="s">
        <v>0</v>
      </c>
      <c r="I69" s="157" t="s">
        <v>0</v>
      </c>
      <c r="J69" s="157"/>
    </row>
    <row r="70" ht="23" customHeight="1" spans="1:10">
      <c r="A70" s="142" t="s">
        <v>632</v>
      </c>
      <c r="B70" s="142" t="s">
        <v>633</v>
      </c>
      <c r="C70" s="88" t="s">
        <v>0</v>
      </c>
      <c r="D70" s="88" t="s">
        <v>0</v>
      </c>
      <c r="E70" s="152">
        <v>0</v>
      </c>
      <c r="F70" s="142" t="s">
        <v>0</v>
      </c>
      <c r="G70" s="142" t="s">
        <v>0</v>
      </c>
      <c r="H70" s="157" t="s">
        <v>0</v>
      </c>
      <c r="I70" s="157" t="s">
        <v>0</v>
      </c>
      <c r="J70" s="157"/>
    </row>
    <row r="71" ht="23" customHeight="1" spans="1:10">
      <c r="A71" s="142" t="s">
        <v>634</v>
      </c>
      <c r="B71" s="142" t="s">
        <v>635</v>
      </c>
      <c r="C71" s="88" t="s">
        <v>0</v>
      </c>
      <c r="D71" s="88" t="s">
        <v>0</v>
      </c>
      <c r="E71" s="152">
        <v>0</v>
      </c>
      <c r="F71" s="142" t="s">
        <v>0</v>
      </c>
      <c r="G71" s="142" t="s">
        <v>0</v>
      </c>
      <c r="H71" s="157" t="s">
        <v>0</v>
      </c>
      <c r="I71" s="157" t="s">
        <v>0</v>
      </c>
      <c r="J71" s="157"/>
    </row>
    <row r="72" ht="23" customHeight="1" spans="1:10">
      <c r="A72" s="142" t="s">
        <v>636</v>
      </c>
      <c r="B72" s="142" t="s">
        <v>637</v>
      </c>
      <c r="C72" s="88" t="s">
        <v>0</v>
      </c>
      <c r="D72" s="88" t="s">
        <v>0</v>
      </c>
      <c r="E72" s="152">
        <v>0</v>
      </c>
      <c r="F72" s="142" t="s">
        <v>0</v>
      </c>
      <c r="G72" s="142" t="s">
        <v>0</v>
      </c>
      <c r="H72" s="157" t="s">
        <v>0</v>
      </c>
      <c r="I72" s="157" t="s">
        <v>0</v>
      </c>
      <c r="J72" s="157"/>
    </row>
    <row r="73" ht="23" customHeight="1" spans="1:10">
      <c r="A73" s="142" t="s">
        <v>638</v>
      </c>
      <c r="B73" s="142" t="s">
        <v>639</v>
      </c>
      <c r="C73" s="88">
        <v>5</v>
      </c>
      <c r="D73" s="88" t="s">
        <v>0</v>
      </c>
      <c r="E73" s="152">
        <v>0</v>
      </c>
      <c r="F73" s="142" t="s">
        <v>0</v>
      </c>
      <c r="G73" s="142" t="s">
        <v>0</v>
      </c>
      <c r="H73" s="157" t="s">
        <v>0</v>
      </c>
      <c r="I73" s="157" t="s">
        <v>0</v>
      </c>
      <c r="J73" s="157"/>
    </row>
    <row r="74" ht="23" customHeight="1" spans="1:10">
      <c r="A74" s="142" t="s">
        <v>640</v>
      </c>
      <c r="B74" s="142" t="s">
        <v>641</v>
      </c>
      <c r="C74" s="88">
        <v>3648</v>
      </c>
      <c r="D74" s="88" t="s">
        <v>0</v>
      </c>
      <c r="E74" s="152">
        <v>0</v>
      </c>
      <c r="F74" s="142" t="s">
        <v>0</v>
      </c>
      <c r="G74" s="142" t="s">
        <v>0</v>
      </c>
      <c r="H74" s="157" t="s">
        <v>0</v>
      </c>
      <c r="I74" s="157" t="s">
        <v>0</v>
      </c>
      <c r="J74" s="157"/>
    </row>
    <row r="75" ht="23" customHeight="1" spans="1:10">
      <c r="A75" s="142" t="s">
        <v>642</v>
      </c>
      <c r="B75" s="142" t="s">
        <v>102</v>
      </c>
      <c r="C75" s="88" t="s">
        <v>0</v>
      </c>
      <c r="D75" s="88" t="s">
        <v>0</v>
      </c>
      <c r="E75" s="152">
        <v>0</v>
      </c>
      <c r="F75" s="142" t="s">
        <v>0</v>
      </c>
      <c r="G75" s="142" t="s">
        <v>0</v>
      </c>
      <c r="H75" s="157" t="s">
        <v>0</v>
      </c>
      <c r="I75" s="157" t="s">
        <v>0</v>
      </c>
      <c r="J75" s="157"/>
    </row>
    <row r="76" ht="23" customHeight="1" spans="1:10">
      <c r="A76" s="142" t="s">
        <v>643</v>
      </c>
      <c r="B76" s="142" t="s">
        <v>644</v>
      </c>
      <c r="C76" s="148">
        <f>SUM(C77:C78)</f>
        <v>0</v>
      </c>
      <c r="D76" s="148">
        <f>SUM(D77:D78)</f>
        <v>0</v>
      </c>
      <c r="E76" s="152">
        <v>0</v>
      </c>
      <c r="F76" s="142" t="s">
        <v>645</v>
      </c>
      <c r="G76" s="142" t="s">
        <v>646</v>
      </c>
      <c r="H76" s="148">
        <f>SUM(H77:H78)</f>
        <v>13671</v>
      </c>
      <c r="I76" s="148">
        <f>SUM(I77:I78)</f>
        <v>17010</v>
      </c>
      <c r="J76" s="152">
        <v>1.2442</v>
      </c>
    </row>
    <row r="77" ht="23" customHeight="1" spans="1:10">
      <c r="A77" s="142" t="s">
        <v>647</v>
      </c>
      <c r="B77" s="142" t="s">
        <v>648</v>
      </c>
      <c r="C77" s="88" t="s">
        <v>0</v>
      </c>
      <c r="D77" s="88" t="s">
        <v>0</v>
      </c>
      <c r="E77" s="152">
        <v>0</v>
      </c>
      <c r="F77" s="142" t="s">
        <v>649</v>
      </c>
      <c r="G77" s="142" t="s">
        <v>650</v>
      </c>
      <c r="H77" s="88">
        <v>6408</v>
      </c>
      <c r="I77" s="88">
        <v>6408</v>
      </c>
      <c r="J77" s="152">
        <v>1</v>
      </c>
    </row>
    <row r="78" ht="23" customHeight="1" spans="1:10">
      <c r="A78" s="142" t="s">
        <v>651</v>
      </c>
      <c r="B78" s="142" t="s">
        <v>652</v>
      </c>
      <c r="C78" s="88" t="s">
        <v>0</v>
      </c>
      <c r="D78" s="88" t="s">
        <v>0</v>
      </c>
      <c r="E78" s="152">
        <v>0</v>
      </c>
      <c r="F78" s="142" t="s">
        <v>653</v>
      </c>
      <c r="G78" s="142" t="s">
        <v>654</v>
      </c>
      <c r="H78" s="88">
        <v>7263</v>
      </c>
      <c r="I78" s="88">
        <v>10602</v>
      </c>
      <c r="J78" s="152">
        <v>1.4597</v>
      </c>
    </row>
    <row r="79" ht="23" customHeight="1" spans="1:10">
      <c r="A79" s="142" t="s">
        <v>655</v>
      </c>
      <c r="B79" s="142" t="s">
        <v>656</v>
      </c>
      <c r="C79" s="148">
        <f>SUM(C80)</f>
        <v>27863</v>
      </c>
      <c r="D79" s="148">
        <f>SUM(D80)</f>
        <v>24543</v>
      </c>
      <c r="E79" s="152">
        <v>0.7993</v>
      </c>
      <c r="F79" s="142" t="s">
        <v>657</v>
      </c>
      <c r="G79" s="142" t="s">
        <v>658</v>
      </c>
      <c r="H79" s="148">
        <f>SUM(H80)</f>
        <v>8678</v>
      </c>
      <c r="I79" s="148">
        <f>SUM(I80)</f>
        <v>0</v>
      </c>
      <c r="J79" s="152">
        <v>0</v>
      </c>
    </row>
    <row r="80" ht="23" customHeight="1" spans="1:10">
      <c r="A80" s="142" t="s">
        <v>659</v>
      </c>
      <c r="B80" s="142" t="s">
        <v>660</v>
      </c>
      <c r="C80" s="88">
        <v>27863</v>
      </c>
      <c r="D80" s="88">
        <v>24543</v>
      </c>
      <c r="E80" s="152">
        <v>0.7993</v>
      </c>
      <c r="F80" s="142" t="s">
        <v>661</v>
      </c>
      <c r="G80" s="142" t="s">
        <v>662</v>
      </c>
      <c r="H80" s="88">
        <v>8678</v>
      </c>
      <c r="I80" s="88" t="s">
        <v>0</v>
      </c>
      <c r="J80" s="152">
        <v>0</v>
      </c>
    </row>
    <row r="81" ht="23" customHeight="1" spans="1:10">
      <c r="A81" s="142" t="s">
        <v>0</v>
      </c>
      <c r="B81" s="142" t="s">
        <v>0</v>
      </c>
      <c r="C81" s="157" t="s">
        <v>0</v>
      </c>
      <c r="D81" s="157" t="s">
        <v>0</v>
      </c>
      <c r="E81" s="157"/>
      <c r="F81" s="142" t="s">
        <v>663</v>
      </c>
      <c r="G81" s="142" t="s">
        <v>664</v>
      </c>
      <c r="H81" s="148">
        <f>SUM(H82)</f>
        <v>24543</v>
      </c>
      <c r="I81" s="148">
        <f>SUM(I82)</f>
        <v>0</v>
      </c>
      <c r="J81" s="152">
        <v>0</v>
      </c>
    </row>
    <row r="82" ht="23" customHeight="1" spans="1:10">
      <c r="A82" s="142" t="s">
        <v>0</v>
      </c>
      <c r="B82" s="142" t="s">
        <v>0</v>
      </c>
      <c r="C82" s="157" t="s">
        <v>0</v>
      </c>
      <c r="D82" s="157" t="s">
        <v>0</v>
      </c>
      <c r="E82" s="157"/>
      <c r="F82" s="142" t="s">
        <v>665</v>
      </c>
      <c r="G82" s="142" t="s">
        <v>666</v>
      </c>
      <c r="H82" s="88">
        <v>24543</v>
      </c>
      <c r="I82" s="88" t="s">
        <v>0</v>
      </c>
      <c r="J82" s="152">
        <v>0</v>
      </c>
    </row>
    <row r="83" ht="23" customHeight="1" spans="1:10">
      <c r="A83" s="142" t="s">
        <v>667</v>
      </c>
      <c r="B83" s="142" t="s">
        <v>668</v>
      </c>
      <c r="C83" s="148">
        <f>SUM(C84)</f>
        <v>15149</v>
      </c>
      <c r="D83" s="148">
        <f>SUM(D84)</f>
        <v>0</v>
      </c>
      <c r="E83" s="152">
        <v>0</v>
      </c>
      <c r="F83" s="142" t="s">
        <v>669</v>
      </c>
      <c r="G83" s="142" t="s">
        <v>670</v>
      </c>
      <c r="H83" s="148">
        <f>SUM(H84:H87)</f>
        <v>0</v>
      </c>
      <c r="I83" s="148">
        <f>SUM(I84:I87)</f>
        <v>0</v>
      </c>
      <c r="J83" s="152">
        <v>0</v>
      </c>
    </row>
    <row r="84" ht="23" customHeight="1" spans="1:10">
      <c r="A84" s="142" t="s">
        <v>671</v>
      </c>
      <c r="B84" s="142" t="s">
        <v>672</v>
      </c>
      <c r="C84" s="148">
        <f>SUM(C85:C87)</f>
        <v>15149</v>
      </c>
      <c r="D84" s="148">
        <f>SUM(D85:D87)</f>
        <v>0</v>
      </c>
      <c r="E84" s="152">
        <v>0</v>
      </c>
      <c r="F84" s="142" t="s">
        <v>673</v>
      </c>
      <c r="G84" s="142" t="s">
        <v>674</v>
      </c>
      <c r="H84" s="88" t="s">
        <v>0</v>
      </c>
      <c r="I84" s="88" t="s">
        <v>0</v>
      </c>
      <c r="J84" s="152">
        <v>0</v>
      </c>
    </row>
    <row r="85" ht="23" customHeight="1" spans="1:10">
      <c r="A85" s="142" t="s">
        <v>675</v>
      </c>
      <c r="B85" s="142" t="s">
        <v>676</v>
      </c>
      <c r="C85" s="88">
        <v>11891</v>
      </c>
      <c r="D85" s="88" t="s">
        <v>0</v>
      </c>
      <c r="E85" s="152">
        <v>0</v>
      </c>
      <c r="F85" s="142" t="s">
        <v>677</v>
      </c>
      <c r="G85" s="142" t="s">
        <v>678</v>
      </c>
      <c r="H85" s="88" t="s">
        <v>0</v>
      </c>
      <c r="I85" s="88" t="s">
        <v>0</v>
      </c>
      <c r="J85" s="152">
        <v>0</v>
      </c>
    </row>
    <row r="86" ht="23" customHeight="1" spans="1:10">
      <c r="A86" s="142" t="s">
        <v>679</v>
      </c>
      <c r="B86" s="142" t="s">
        <v>680</v>
      </c>
      <c r="C86" s="88">
        <v>3258</v>
      </c>
      <c r="D86" s="88" t="s">
        <v>0</v>
      </c>
      <c r="E86" s="152">
        <v>0</v>
      </c>
      <c r="F86" s="142" t="s">
        <v>681</v>
      </c>
      <c r="G86" s="142" t="s">
        <v>682</v>
      </c>
      <c r="H86" s="88" t="s">
        <v>0</v>
      </c>
      <c r="I86" s="88" t="s">
        <v>0</v>
      </c>
      <c r="J86" s="152">
        <v>0</v>
      </c>
    </row>
    <row r="87" ht="23" customHeight="1" spans="1:10">
      <c r="A87" s="142" t="s">
        <v>683</v>
      </c>
      <c r="B87" s="142" t="s">
        <v>684</v>
      </c>
      <c r="C87" s="88" t="s">
        <v>0</v>
      </c>
      <c r="D87" s="88" t="s">
        <v>0</v>
      </c>
      <c r="E87" s="152">
        <v>0</v>
      </c>
      <c r="F87" s="142" t="s">
        <v>685</v>
      </c>
      <c r="G87" s="142" t="s">
        <v>686</v>
      </c>
      <c r="H87" s="88" t="s">
        <v>0</v>
      </c>
      <c r="I87" s="88" t="s">
        <v>0</v>
      </c>
      <c r="J87" s="152">
        <v>0</v>
      </c>
    </row>
    <row r="88" ht="23" customHeight="1" spans="1:10">
      <c r="A88" s="142" t="s">
        <v>687</v>
      </c>
      <c r="B88" s="142" t="s">
        <v>688</v>
      </c>
      <c r="C88" s="148">
        <f>SUM(C89)</f>
        <v>72819</v>
      </c>
      <c r="D88" s="148">
        <f>SUM(D89)</f>
        <v>0</v>
      </c>
      <c r="E88" s="152">
        <v>0</v>
      </c>
      <c r="F88" s="142" t="s">
        <v>689</v>
      </c>
      <c r="G88" s="142" t="s">
        <v>690</v>
      </c>
      <c r="H88" s="88">
        <v>4000</v>
      </c>
      <c r="I88" s="88" t="s">
        <v>0</v>
      </c>
      <c r="J88" s="152">
        <v>0</v>
      </c>
    </row>
    <row r="89" ht="23" customHeight="1" spans="1:10">
      <c r="A89" s="142" t="s">
        <v>691</v>
      </c>
      <c r="B89" s="142" t="s">
        <v>692</v>
      </c>
      <c r="C89" s="148">
        <f>SUM(C90:C93)</f>
        <v>72819</v>
      </c>
      <c r="D89" s="148">
        <f>SUM(D90:D93)</f>
        <v>0</v>
      </c>
      <c r="E89" s="152">
        <v>0</v>
      </c>
      <c r="F89" s="142" t="s">
        <v>693</v>
      </c>
      <c r="G89" s="142" t="s">
        <v>694</v>
      </c>
      <c r="H89" s="88" t="s">
        <v>0</v>
      </c>
      <c r="I89" s="88" t="s">
        <v>0</v>
      </c>
      <c r="J89" s="152">
        <v>0</v>
      </c>
    </row>
    <row r="90" ht="23" customHeight="1" spans="1:10">
      <c r="A90" s="142" t="s">
        <v>695</v>
      </c>
      <c r="B90" s="142" t="s">
        <v>696</v>
      </c>
      <c r="C90" s="88" t="s">
        <v>0</v>
      </c>
      <c r="D90" s="88" t="s">
        <v>0</v>
      </c>
      <c r="E90" s="152">
        <v>0</v>
      </c>
      <c r="F90" s="142" t="s">
        <v>697</v>
      </c>
      <c r="G90" s="142" t="s">
        <v>698</v>
      </c>
      <c r="H90" s="148">
        <f>SUM(H91:H94)</f>
        <v>0</v>
      </c>
      <c r="I90" s="148">
        <f>SUM(I91:I94)</f>
        <v>0</v>
      </c>
      <c r="J90" s="152">
        <v>0</v>
      </c>
    </row>
    <row r="91" ht="23" customHeight="1" spans="1:10">
      <c r="A91" s="142" t="s">
        <v>699</v>
      </c>
      <c r="B91" s="142" t="s">
        <v>700</v>
      </c>
      <c r="C91" s="88" t="s">
        <v>0</v>
      </c>
      <c r="D91" s="88" t="s">
        <v>0</v>
      </c>
      <c r="E91" s="152">
        <v>0</v>
      </c>
      <c r="F91" s="142" t="s">
        <v>701</v>
      </c>
      <c r="G91" s="142" t="s">
        <v>702</v>
      </c>
      <c r="H91" s="88" t="s">
        <v>0</v>
      </c>
      <c r="I91" s="88" t="s">
        <v>0</v>
      </c>
      <c r="J91" s="152">
        <v>0</v>
      </c>
    </row>
    <row r="92" ht="23" customHeight="1" spans="1:10">
      <c r="A92" s="142" t="s">
        <v>703</v>
      </c>
      <c r="B92" s="142" t="s">
        <v>704</v>
      </c>
      <c r="C92" s="88" t="s">
        <v>0</v>
      </c>
      <c r="D92" s="88" t="s">
        <v>0</v>
      </c>
      <c r="E92" s="152">
        <v>0</v>
      </c>
      <c r="F92" s="142" t="s">
        <v>705</v>
      </c>
      <c r="G92" s="142" t="s">
        <v>706</v>
      </c>
      <c r="H92" s="88" t="s">
        <v>0</v>
      </c>
      <c r="I92" s="88" t="s">
        <v>0</v>
      </c>
      <c r="J92" s="152">
        <v>0</v>
      </c>
    </row>
    <row r="93" ht="23" customHeight="1" spans="1:10">
      <c r="A93" s="142" t="s">
        <v>707</v>
      </c>
      <c r="B93" s="142" t="s">
        <v>708</v>
      </c>
      <c r="C93" s="88">
        <v>72819</v>
      </c>
      <c r="D93" s="88" t="s">
        <v>0</v>
      </c>
      <c r="E93" s="152">
        <v>0</v>
      </c>
      <c r="F93" s="142" t="s">
        <v>709</v>
      </c>
      <c r="G93" s="142" t="s">
        <v>710</v>
      </c>
      <c r="H93" s="88" t="s">
        <v>0</v>
      </c>
      <c r="I93" s="88" t="s">
        <v>0</v>
      </c>
      <c r="J93" s="152">
        <v>0</v>
      </c>
    </row>
    <row r="94" ht="23" customHeight="1" spans="1:10">
      <c r="A94" s="142" t="s">
        <v>711</v>
      </c>
      <c r="B94" s="142" t="s">
        <v>712</v>
      </c>
      <c r="C94" s="88">
        <v>10000</v>
      </c>
      <c r="D94" s="88">
        <v>10000</v>
      </c>
      <c r="E94" s="152">
        <v>1</v>
      </c>
      <c r="F94" s="142" t="s">
        <v>713</v>
      </c>
      <c r="G94" s="142" t="s">
        <v>714</v>
      </c>
      <c r="H94" s="88" t="s">
        <v>0</v>
      </c>
      <c r="I94" s="88" t="s">
        <v>0</v>
      </c>
      <c r="J94" s="152">
        <v>0</v>
      </c>
    </row>
    <row r="95" ht="23" customHeight="1" spans="1:10">
      <c r="A95" s="142" t="s">
        <v>715</v>
      </c>
      <c r="B95" s="142" t="s">
        <v>716</v>
      </c>
      <c r="C95" s="148">
        <f>SUM(C96:C99)</f>
        <v>0</v>
      </c>
      <c r="D95" s="148">
        <f>SUM(D96:D99)</f>
        <v>0</v>
      </c>
      <c r="E95" s="152">
        <v>0</v>
      </c>
      <c r="F95" s="142" t="s">
        <v>0</v>
      </c>
      <c r="G95" s="142" t="s">
        <v>0</v>
      </c>
      <c r="H95" s="157" t="s">
        <v>0</v>
      </c>
      <c r="I95" s="157" t="s">
        <v>0</v>
      </c>
      <c r="J95" s="157"/>
    </row>
    <row r="96" ht="23" customHeight="1" spans="1:10">
      <c r="A96" s="142" t="s">
        <v>717</v>
      </c>
      <c r="B96" s="142" t="s">
        <v>718</v>
      </c>
      <c r="C96" s="88" t="s">
        <v>0</v>
      </c>
      <c r="D96" s="88" t="s">
        <v>0</v>
      </c>
      <c r="E96" s="152">
        <v>0</v>
      </c>
      <c r="F96" s="142" t="s">
        <v>0</v>
      </c>
      <c r="G96" s="142" t="s">
        <v>0</v>
      </c>
      <c r="H96" s="157" t="s">
        <v>0</v>
      </c>
      <c r="I96" s="157" t="s">
        <v>0</v>
      </c>
      <c r="J96" s="157"/>
    </row>
    <row r="97" ht="23" customHeight="1" spans="1:10">
      <c r="A97" s="142" t="s">
        <v>719</v>
      </c>
      <c r="B97" s="142" t="s">
        <v>720</v>
      </c>
      <c r="C97" s="88" t="s">
        <v>0</v>
      </c>
      <c r="D97" s="88" t="s">
        <v>0</v>
      </c>
      <c r="E97" s="152">
        <v>0</v>
      </c>
      <c r="F97" s="142" t="s">
        <v>0</v>
      </c>
      <c r="G97" s="142" t="s">
        <v>0</v>
      </c>
      <c r="H97" s="157" t="s">
        <v>0</v>
      </c>
      <c r="I97" s="157" t="s">
        <v>0</v>
      </c>
      <c r="J97" s="157"/>
    </row>
    <row r="98" ht="23" customHeight="1" spans="1:10">
      <c r="A98" s="142" t="s">
        <v>721</v>
      </c>
      <c r="B98" s="142" t="s">
        <v>722</v>
      </c>
      <c r="C98" s="88" t="s">
        <v>0</v>
      </c>
      <c r="D98" s="88" t="s">
        <v>0</v>
      </c>
      <c r="E98" s="152">
        <v>0</v>
      </c>
      <c r="F98" s="142" t="s">
        <v>0</v>
      </c>
      <c r="G98" s="142" t="s">
        <v>0</v>
      </c>
      <c r="H98" s="157" t="s">
        <v>0</v>
      </c>
      <c r="I98" s="157" t="s">
        <v>0</v>
      </c>
      <c r="J98" s="157"/>
    </row>
    <row r="99" ht="23" customHeight="1" spans="1:10">
      <c r="A99" s="142" t="s">
        <v>723</v>
      </c>
      <c r="B99" s="142" t="s">
        <v>724</v>
      </c>
      <c r="C99" s="88" t="s">
        <v>0</v>
      </c>
      <c r="D99" s="88" t="s">
        <v>0</v>
      </c>
      <c r="E99" s="152">
        <v>0</v>
      </c>
      <c r="F99" s="142" t="s">
        <v>0</v>
      </c>
      <c r="G99" s="142" t="s">
        <v>0</v>
      </c>
      <c r="H99" s="157" t="s">
        <v>0</v>
      </c>
      <c r="I99" s="157" t="s">
        <v>0</v>
      </c>
      <c r="J99" s="157"/>
    </row>
    <row r="100" ht="23" customHeight="1" spans="1:10">
      <c r="A100" s="142" t="s">
        <v>0</v>
      </c>
      <c r="B100" s="142" t="s">
        <v>0</v>
      </c>
      <c r="C100" s="157" t="s">
        <v>0</v>
      </c>
      <c r="D100" s="157" t="s">
        <v>0</v>
      </c>
      <c r="E100" s="157"/>
      <c r="F100" s="142" t="s">
        <v>0</v>
      </c>
      <c r="G100" s="142" t="s">
        <v>0</v>
      </c>
      <c r="H100" s="157" t="s">
        <v>0</v>
      </c>
      <c r="I100" s="157" t="s">
        <v>0</v>
      </c>
      <c r="J100" s="157"/>
    </row>
    <row r="101" ht="23" customHeight="1" spans="1:10">
      <c r="A101" s="142" t="s">
        <v>725</v>
      </c>
      <c r="B101" s="142" t="s">
        <v>726</v>
      </c>
      <c r="C101" s="148">
        <f>SUM(C102)</f>
        <v>0</v>
      </c>
      <c r="D101" s="148">
        <f>SUM(D102)</f>
        <v>0</v>
      </c>
      <c r="E101" s="152">
        <v>0</v>
      </c>
      <c r="F101" s="142" t="s">
        <v>0</v>
      </c>
      <c r="G101" s="142" t="s">
        <v>0</v>
      </c>
      <c r="H101" s="157" t="s">
        <v>0</v>
      </c>
      <c r="I101" s="157" t="s">
        <v>0</v>
      </c>
      <c r="J101" s="157"/>
    </row>
    <row r="102" ht="23" customHeight="1" spans="1:10">
      <c r="A102" s="142" t="s">
        <v>727</v>
      </c>
      <c r="B102" s="142" t="s">
        <v>728</v>
      </c>
      <c r="C102" s="148">
        <f>SUM(C103)</f>
        <v>0</v>
      </c>
      <c r="D102" s="148">
        <f>SUM(D103)</f>
        <v>0</v>
      </c>
      <c r="E102" s="152">
        <v>0</v>
      </c>
      <c r="F102" s="142" t="s">
        <v>729</v>
      </c>
      <c r="G102" s="142" t="s">
        <v>730</v>
      </c>
      <c r="H102" s="148">
        <f>SUM(H103)</f>
        <v>56523</v>
      </c>
      <c r="I102" s="148">
        <f>SUM(I103)</f>
        <v>15892</v>
      </c>
      <c r="J102" s="152">
        <v>0.2812</v>
      </c>
    </row>
    <row r="103" ht="23" customHeight="1" spans="1:10">
      <c r="A103" s="142" t="s">
        <v>731</v>
      </c>
      <c r="B103" s="142" t="s">
        <v>732</v>
      </c>
      <c r="C103" s="148">
        <f>SUM(C104:C107)</f>
        <v>0</v>
      </c>
      <c r="D103" s="148">
        <f>SUM(D104:D107)</f>
        <v>0</v>
      </c>
      <c r="E103" s="152">
        <v>0</v>
      </c>
      <c r="F103" s="142" t="s">
        <v>733</v>
      </c>
      <c r="G103" s="142" t="s">
        <v>734</v>
      </c>
      <c r="H103" s="148">
        <f>SUM(H104:H107)</f>
        <v>56523</v>
      </c>
      <c r="I103" s="148">
        <f>SUM(I104:I107)</f>
        <v>15892</v>
      </c>
      <c r="J103" s="152">
        <v>0.2812</v>
      </c>
    </row>
    <row r="104" ht="23" customHeight="1" spans="1:10">
      <c r="A104" s="142" t="s">
        <v>735</v>
      </c>
      <c r="B104" s="142" t="s">
        <v>736</v>
      </c>
      <c r="C104" s="88" t="s">
        <v>0</v>
      </c>
      <c r="D104" s="88" t="s">
        <v>0</v>
      </c>
      <c r="E104" s="152">
        <v>0</v>
      </c>
      <c r="F104" s="142" t="s">
        <v>737</v>
      </c>
      <c r="G104" s="142" t="s">
        <v>738</v>
      </c>
      <c r="H104" s="88">
        <v>5155</v>
      </c>
      <c r="I104" s="88" t="s">
        <v>0</v>
      </c>
      <c r="J104" s="152">
        <v>0</v>
      </c>
    </row>
    <row r="105" ht="23" customHeight="1" spans="1:10">
      <c r="A105" s="142" t="s">
        <v>739</v>
      </c>
      <c r="B105" s="142" t="s">
        <v>740</v>
      </c>
      <c r="C105" s="88" t="s">
        <v>0</v>
      </c>
      <c r="D105" s="88" t="s">
        <v>0</v>
      </c>
      <c r="E105" s="152">
        <v>0</v>
      </c>
      <c r="F105" s="142" t="s">
        <v>741</v>
      </c>
      <c r="G105" s="142" t="s">
        <v>742</v>
      </c>
      <c r="H105" s="88" t="s">
        <v>0</v>
      </c>
      <c r="I105" s="88" t="s">
        <v>0</v>
      </c>
      <c r="J105" s="152">
        <v>0</v>
      </c>
    </row>
    <row r="106" ht="23" customHeight="1" spans="1:10">
      <c r="A106" s="142" t="s">
        <v>743</v>
      </c>
      <c r="B106" s="142" t="s">
        <v>744</v>
      </c>
      <c r="C106" s="88" t="s">
        <v>0</v>
      </c>
      <c r="D106" s="88" t="s">
        <v>0</v>
      </c>
      <c r="E106" s="152">
        <v>0</v>
      </c>
      <c r="F106" s="142" t="s">
        <v>745</v>
      </c>
      <c r="G106" s="142" t="s">
        <v>746</v>
      </c>
      <c r="H106" s="88">
        <v>1179</v>
      </c>
      <c r="I106" s="88">
        <v>1200</v>
      </c>
      <c r="J106" s="152">
        <v>1.0178</v>
      </c>
    </row>
    <row r="107" ht="23" customHeight="1" spans="1:10">
      <c r="A107" s="142" t="s">
        <v>747</v>
      </c>
      <c r="B107" s="142" t="s">
        <v>748</v>
      </c>
      <c r="C107" s="88" t="s">
        <v>0</v>
      </c>
      <c r="D107" s="88" t="s">
        <v>0</v>
      </c>
      <c r="E107" s="152">
        <v>0</v>
      </c>
      <c r="F107" s="142" t="s">
        <v>749</v>
      </c>
      <c r="G107" s="142" t="s">
        <v>750</v>
      </c>
      <c r="H107" s="88">
        <v>50189</v>
      </c>
      <c r="I107" s="88">
        <v>14692</v>
      </c>
      <c r="J107" s="152">
        <v>0.2927</v>
      </c>
    </row>
    <row r="108" ht="23" customHeight="1" spans="1:10">
      <c r="A108" s="142" t="s">
        <v>0</v>
      </c>
      <c r="B108" s="142" t="s">
        <v>0</v>
      </c>
      <c r="C108" s="157" t="s">
        <v>0</v>
      </c>
      <c r="D108" s="157" t="s">
        <v>0</v>
      </c>
      <c r="E108" s="157"/>
      <c r="F108" s="142" t="s">
        <v>0</v>
      </c>
      <c r="G108" s="142" t="s">
        <v>0</v>
      </c>
      <c r="H108" s="157" t="s">
        <v>0</v>
      </c>
      <c r="I108" s="157" t="s">
        <v>0</v>
      </c>
      <c r="J108" s="157"/>
    </row>
    <row r="109" ht="23" customHeight="1" spans="1:10">
      <c r="A109" s="142" t="s">
        <v>0</v>
      </c>
      <c r="B109" s="142" t="s">
        <v>0</v>
      </c>
      <c r="C109" s="157" t="s">
        <v>0</v>
      </c>
      <c r="D109" s="157" t="s">
        <v>0</v>
      </c>
      <c r="E109" s="157"/>
      <c r="F109" s="142" t="s">
        <v>0</v>
      </c>
      <c r="G109" s="142" t="s">
        <v>0</v>
      </c>
      <c r="H109" s="157" t="s">
        <v>0</v>
      </c>
      <c r="I109" s="157" t="s">
        <v>0</v>
      </c>
      <c r="J109" s="157"/>
    </row>
    <row r="110" ht="23" customHeight="1" spans="1:10">
      <c r="A110" s="142" t="s">
        <v>0</v>
      </c>
      <c r="B110" s="164" t="s">
        <v>751</v>
      </c>
      <c r="C110" s="148">
        <f>SUM(C8,C9,C101)</f>
        <v>583103</v>
      </c>
      <c r="D110" s="148">
        <f>SUM(D8,D9,D101)</f>
        <v>391035</v>
      </c>
      <c r="E110" s="152">
        <v>0.6706</v>
      </c>
      <c r="F110" s="142" t="s">
        <v>0</v>
      </c>
      <c r="G110" s="164" t="s">
        <v>752</v>
      </c>
      <c r="H110" s="148">
        <f>SUM(H8,H9,H102)</f>
        <v>583103</v>
      </c>
      <c r="I110" s="148">
        <f>SUM(I8,I9,I102)</f>
        <v>391035</v>
      </c>
      <c r="J110" s="152">
        <v>0.6706</v>
      </c>
    </row>
  </sheetData>
  <mergeCells count="11">
    <mergeCell ref="A2:J2"/>
    <mergeCell ref="A5:E5"/>
    <mergeCell ref="F5:J5"/>
    <mergeCell ref="D6:E6"/>
    <mergeCell ref="I6:J6"/>
    <mergeCell ref="A6:A7"/>
    <mergeCell ref="B6:B7"/>
    <mergeCell ref="C6:C7"/>
    <mergeCell ref="F6:F7"/>
    <mergeCell ref="G6:G7"/>
    <mergeCell ref="H6:H7"/>
  </mergeCells>
  <pageMargins left="0.699305555555556" right="0.699305555555556"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tint="0.8"/>
  </sheetPr>
  <dimension ref="A1:I118"/>
  <sheetViews>
    <sheetView showGridLines="0" showZeros="0" zoomScale="85" zoomScaleNormal="85" workbookViewId="0">
      <pane ySplit="5" topLeftCell="A6" activePane="bottomLeft" state="frozen"/>
      <selection/>
      <selection pane="bottomLeft" activeCell="B31" sqref="B31"/>
    </sheetView>
  </sheetViews>
  <sheetFormatPr defaultColWidth="9" defaultRowHeight="14.25"/>
  <cols>
    <col min="1" max="1" width="47.575" style="71" customWidth="1"/>
    <col min="2" max="4" width="12.3083333333333" style="71" customWidth="1"/>
    <col min="5" max="5" width="28.3" style="71" customWidth="1"/>
    <col min="6" max="8" width="12.3083333333333" style="71" customWidth="1"/>
    <col min="9" max="9" width="7.65833333333333" style="71" customWidth="1"/>
    <col min="10" max="252" width="9" style="71"/>
    <col min="253" max="16384" width="9" style="1"/>
  </cols>
  <sheetData>
    <row r="1" s="71" customFormat="1" ht="23" customHeight="1" spans="1:9">
      <c r="A1" s="108" t="s">
        <v>753</v>
      </c>
      <c r="B1" s="109" t="s">
        <v>0</v>
      </c>
      <c r="C1" s="109" t="s">
        <v>0</v>
      </c>
      <c r="D1" s="75" t="s">
        <v>0</v>
      </c>
      <c r="E1" s="75" t="s">
        <v>0</v>
      </c>
      <c r="F1" s="75" t="s">
        <v>0</v>
      </c>
      <c r="G1" s="75" t="s">
        <v>0</v>
      </c>
      <c r="H1" s="75" t="s">
        <v>0</v>
      </c>
      <c r="I1" s="92" t="s">
        <v>0</v>
      </c>
    </row>
    <row r="2" s="71" customFormat="1" ht="23" customHeight="1" spans="1:9">
      <c r="A2" s="76" t="s">
        <v>754</v>
      </c>
      <c r="B2" s="76"/>
      <c r="C2" s="76"/>
      <c r="D2" s="76"/>
      <c r="E2" s="76"/>
      <c r="F2" s="76"/>
      <c r="G2" s="76"/>
      <c r="H2" s="76"/>
      <c r="I2" s="92" t="s">
        <v>0</v>
      </c>
    </row>
    <row r="3" s="71" customFormat="1" ht="23" customHeight="1" spans="1:9">
      <c r="A3" s="110" t="s">
        <v>0</v>
      </c>
      <c r="B3" s="110" t="s">
        <v>0</v>
      </c>
      <c r="C3" s="110" t="s">
        <v>0</v>
      </c>
      <c r="D3" s="110" t="s">
        <v>0</v>
      </c>
      <c r="E3" s="110" t="s">
        <v>0</v>
      </c>
      <c r="F3" s="110" t="s">
        <v>0</v>
      </c>
      <c r="G3" s="110" t="s">
        <v>0</v>
      </c>
      <c r="H3" s="254" t="s">
        <v>40</v>
      </c>
      <c r="I3" s="92" t="s">
        <v>0</v>
      </c>
    </row>
    <row r="4" s="71" customFormat="1" ht="31" customHeight="1" spans="1:9">
      <c r="A4" s="255" t="s">
        <v>496</v>
      </c>
      <c r="B4" s="255"/>
      <c r="C4" s="255"/>
      <c r="D4" s="113"/>
      <c r="E4" s="255" t="s">
        <v>497</v>
      </c>
      <c r="F4" s="255"/>
      <c r="G4" s="255"/>
      <c r="H4" s="113"/>
      <c r="I4" s="92" t="s">
        <v>0</v>
      </c>
    </row>
    <row r="5" s="71" customFormat="1" ht="23" customHeight="1" spans="1:9">
      <c r="A5" s="112" t="s">
        <v>41</v>
      </c>
      <c r="B5" s="112" t="s">
        <v>42</v>
      </c>
      <c r="C5" s="113" t="s">
        <v>43</v>
      </c>
      <c r="D5" s="113"/>
      <c r="E5" s="112" t="s">
        <v>41</v>
      </c>
      <c r="F5" s="112" t="s">
        <v>42</v>
      </c>
      <c r="G5" s="113" t="s">
        <v>43</v>
      </c>
      <c r="H5" s="113"/>
      <c r="I5" s="92" t="s">
        <v>0</v>
      </c>
    </row>
    <row r="6" s="71" customFormat="1" ht="45" customHeight="1" spans="1:9">
      <c r="A6" s="113"/>
      <c r="B6" s="113"/>
      <c r="C6" s="113" t="s">
        <v>46</v>
      </c>
      <c r="D6" s="113" t="s">
        <v>47</v>
      </c>
      <c r="E6" s="113"/>
      <c r="F6" s="113"/>
      <c r="G6" s="113" t="s">
        <v>46</v>
      </c>
      <c r="H6" s="113" t="s">
        <v>47</v>
      </c>
      <c r="I6" s="92" t="s">
        <v>0</v>
      </c>
    </row>
    <row r="7" s="71" customFormat="1" ht="23" customHeight="1" spans="1:9">
      <c r="A7" s="80" t="s">
        <v>48</v>
      </c>
      <c r="B7" s="80" t="s">
        <v>755</v>
      </c>
      <c r="C7" s="80" t="s">
        <v>50</v>
      </c>
      <c r="D7" s="80" t="s">
        <v>756</v>
      </c>
      <c r="E7" s="80" t="s">
        <v>757</v>
      </c>
      <c r="F7" s="80" t="s">
        <v>758</v>
      </c>
      <c r="G7" s="80" t="s">
        <v>759</v>
      </c>
      <c r="H7" s="80" t="s">
        <v>760</v>
      </c>
      <c r="I7" s="92" t="s">
        <v>0</v>
      </c>
    </row>
    <row r="8" s="71" customFormat="1" ht="23" customHeight="1" spans="1:9">
      <c r="A8" s="256" t="s">
        <v>761</v>
      </c>
      <c r="B8" s="257">
        <v>179800</v>
      </c>
      <c r="C8" s="257">
        <v>185200</v>
      </c>
      <c r="D8" s="258">
        <f t="shared" ref="D8:D71" si="0">IF(ISERROR(C8/B8),,C8/B8)</f>
        <v>1.03003337041157</v>
      </c>
      <c r="E8" s="256" t="s">
        <v>762</v>
      </c>
      <c r="F8" s="257">
        <v>431654</v>
      </c>
      <c r="G8" s="257">
        <v>326594</v>
      </c>
      <c r="H8" s="93">
        <f t="shared" ref="H8:H71" si="1">IF(ISERROR(G8/F8),,G8/F8)</f>
        <v>0.756610618689969</v>
      </c>
      <c r="I8" s="92" t="s">
        <v>0</v>
      </c>
    </row>
    <row r="9" s="71" customFormat="1" ht="23" customHeight="1" spans="1:9">
      <c r="A9" s="256" t="s">
        <v>503</v>
      </c>
      <c r="B9" s="259">
        <f>SUM(B10,B79,B82:B84,B89:B91,B96:B98)</f>
        <v>344106</v>
      </c>
      <c r="C9" s="259">
        <f>SUM(C10,C79,C82:C84,C89:C91,C96:C98)</f>
        <v>156014</v>
      </c>
      <c r="D9" s="258">
        <f t="shared" si="0"/>
        <v>0.453389362580135</v>
      </c>
      <c r="E9" s="256" t="s">
        <v>505</v>
      </c>
      <c r="F9" s="259">
        <f>SUM(F10,F85:F91,F96:F98)</f>
        <v>92252</v>
      </c>
      <c r="G9" s="259">
        <f>SUM(G10,G85:G91,G96:G98)</f>
        <v>14620</v>
      </c>
      <c r="H9" s="93">
        <f t="shared" si="1"/>
        <v>0.158478948965876</v>
      </c>
      <c r="I9" s="92" t="s">
        <v>0</v>
      </c>
    </row>
    <row r="10" s="71" customFormat="1" ht="23" customHeight="1" spans="1:9">
      <c r="A10" s="260" t="s">
        <v>506</v>
      </c>
      <c r="B10" s="257">
        <f>SUM(B11,B18,B54)</f>
        <v>218460</v>
      </c>
      <c r="C10" s="257">
        <f>SUM(C11,C18,C54)</f>
        <v>137659</v>
      </c>
      <c r="D10" s="258">
        <f t="shared" si="0"/>
        <v>0.630133662913119</v>
      </c>
      <c r="E10" s="86" t="s">
        <v>763</v>
      </c>
      <c r="F10" s="104">
        <f>SUM(F11:F12)</f>
        <v>4</v>
      </c>
      <c r="G10" s="104">
        <f>SUM(G11:G12)</f>
        <v>13420</v>
      </c>
      <c r="H10" s="93">
        <f t="shared" si="1"/>
        <v>3355</v>
      </c>
      <c r="I10" s="92" t="s">
        <v>0</v>
      </c>
    </row>
    <row r="11" s="71" customFormat="1" ht="23" customHeight="1" spans="1:9">
      <c r="A11" s="261" t="s">
        <v>509</v>
      </c>
      <c r="B11" s="259">
        <f>SUM(B12:B17)</f>
        <v>9428</v>
      </c>
      <c r="C11" s="259">
        <f>SUM(C12:C17)</f>
        <v>9428</v>
      </c>
      <c r="D11" s="258">
        <f t="shared" si="0"/>
        <v>1</v>
      </c>
      <c r="E11" s="115" t="s">
        <v>650</v>
      </c>
      <c r="F11" s="87">
        <v>4</v>
      </c>
      <c r="G11" s="87">
        <v>6408</v>
      </c>
      <c r="H11" s="93">
        <f t="shared" si="1"/>
        <v>1602</v>
      </c>
      <c r="I11" s="92" t="s">
        <v>0</v>
      </c>
    </row>
    <row r="12" s="71" customFormat="1" ht="23" customHeight="1" spans="1:9">
      <c r="A12" s="262" t="s">
        <v>513</v>
      </c>
      <c r="B12" s="87">
        <v>791</v>
      </c>
      <c r="C12" s="87">
        <v>791</v>
      </c>
      <c r="D12" s="258">
        <f t="shared" si="0"/>
        <v>1</v>
      </c>
      <c r="E12" s="115" t="s">
        <v>654</v>
      </c>
      <c r="F12" s="87">
        <v>0</v>
      </c>
      <c r="G12" s="87">
        <v>7012</v>
      </c>
      <c r="H12" s="93">
        <f t="shared" si="1"/>
        <v>0</v>
      </c>
      <c r="I12" s="92" t="s">
        <v>0</v>
      </c>
    </row>
    <row r="13" s="71" customFormat="1" ht="23" customHeight="1" spans="1:9">
      <c r="A13" s="262" t="s">
        <v>517</v>
      </c>
      <c r="B13" s="87">
        <v>314</v>
      </c>
      <c r="C13" s="87">
        <v>314</v>
      </c>
      <c r="D13" s="258">
        <f t="shared" si="0"/>
        <v>1</v>
      </c>
      <c r="E13" s="83" t="s">
        <v>0</v>
      </c>
      <c r="F13" s="87" t="s">
        <v>0</v>
      </c>
      <c r="G13" s="87" t="s">
        <v>0</v>
      </c>
      <c r="H13" s="93">
        <f t="shared" si="1"/>
        <v>0</v>
      </c>
      <c r="I13" s="92" t="s">
        <v>0</v>
      </c>
    </row>
    <row r="14" s="71" customFormat="1" ht="23" customHeight="1" spans="1:9">
      <c r="A14" s="262" t="s">
        <v>521</v>
      </c>
      <c r="B14" s="87">
        <v>2336</v>
      </c>
      <c r="C14" s="87">
        <v>2336</v>
      </c>
      <c r="D14" s="258">
        <f t="shared" si="0"/>
        <v>1</v>
      </c>
      <c r="E14" s="83" t="s">
        <v>0</v>
      </c>
      <c r="F14" s="87" t="s">
        <v>0</v>
      </c>
      <c r="G14" s="87" t="s">
        <v>0</v>
      </c>
      <c r="H14" s="93">
        <f t="shared" si="1"/>
        <v>0</v>
      </c>
      <c r="I14" s="92" t="s">
        <v>0</v>
      </c>
    </row>
    <row r="15" s="71" customFormat="1" ht="23" customHeight="1" spans="1:9">
      <c r="A15" s="262" t="s">
        <v>523</v>
      </c>
      <c r="B15" s="87">
        <v>1</v>
      </c>
      <c r="C15" s="87">
        <v>1</v>
      </c>
      <c r="D15" s="258">
        <f t="shared" si="0"/>
        <v>1</v>
      </c>
      <c r="E15" s="83" t="s">
        <v>0</v>
      </c>
      <c r="F15" s="87" t="s">
        <v>0</v>
      </c>
      <c r="G15" s="87" t="s">
        <v>0</v>
      </c>
      <c r="H15" s="93">
        <f t="shared" si="1"/>
        <v>0</v>
      </c>
      <c r="I15" s="92" t="s">
        <v>0</v>
      </c>
    </row>
    <row r="16" s="71" customFormat="1" ht="23" customHeight="1" spans="1:9">
      <c r="A16" s="262" t="s">
        <v>764</v>
      </c>
      <c r="B16" s="87">
        <v>5986</v>
      </c>
      <c r="C16" s="87">
        <v>5986</v>
      </c>
      <c r="D16" s="258">
        <f t="shared" si="0"/>
        <v>1</v>
      </c>
      <c r="E16" s="83" t="s">
        <v>0</v>
      </c>
      <c r="F16" s="87" t="s">
        <v>0</v>
      </c>
      <c r="G16" s="87" t="s">
        <v>0</v>
      </c>
      <c r="H16" s="93">
        <f t="shared" si="1"/>
        <v>0</v>
      </c>
      <c r="I16" s="92" t="s">
        <v>0</v>
      </c>
    </row>
    <row r="17" s="71" customFormat="1" ht="23" customHeight="1" spans="1:9">
      <c r="A17" s="262" t="s">
        <v>527</v>
      </c>
      <c r="B17" s="87">
        <v>0</v>
      </c>
      <c r="C17" s="87">
        <v>0</v>
      </c>
      <c r="D17" s="258">
        <f t="shared" si="0"/>
        <v>0</v>
      </c>
      <c r="E17" s="83" t="s">
        <v>0</v>
      </c>
      <c r="F17" s="87" t="s">
        <v>0</v>
      </c>
      <c r="G17" s="87" t="s">
        <v>0</v>
      </c>
      <c r="H17" s="93">
        <f t="shared" si="1"/>
        <v>0</v>
      </c>
      <c r="I17" s="92" t="s">
        <v>0</v>
      </c>
    </row>
    <row r="18" s="71" customFormat="1" ht="23" customHeight="1" spans="1:9">
      <c r="A18" s="261" t="s">
        <v>529</v>
      </c>
      <c r="B18" s="259">
        <f>SUM(B19:B53)</f>
        <v>182676</v>
      </c>
      <c r="C18" s="259">
        <f>SUM(C19:C53)</f>
        <v>127610</v>
      </c>
      <c r="D18" s="258">
        <f t="shared" si="0"/>
        <v>0.698559197705227</v>
      </c>
      <c r="E18" s="83" t="s">
        <v>0</v>
      </c>
      <c r="F18" s="87" t="s">
        <v>0</v>
      </c>
      <c r="G18" s="87" t="s">
        <v>0</v>
      </c>
      <c r="H18" s="93">
        <f t="shared" si="1"/>
        <v>0</v>
      </c>
      <c r="I18" s="92" t="s">
        <v>0</v>
      </c>
    </row>
    <row r="19" s="71" customFormat="1" ht="23" customHeight="1" spans="1:9">
      <c r="A19" s="263" t="s">
        <v>531</v>
      </c>
      <c r="B19" s="87" t="s">
        <v>0</v>
      </c>
      <c r="C19" s="87" t="s">
        <v>0</v>
      </c>
      <c r="D19" s="258">
        <f t="shared" si="0"/>
        <v>0</v>
      </c>
      <c r="E19" s="83" t="s">
        <v>0</v>
      </c>
      <c r="F19" s="87" t="s">
        <v>0</v>
      </c>
      <c r="G19" s="87" t="s">
        <v>0</v>
      </c>
      <c r="H19" s="93">
        <f t="shared" si="1"/>
        <v>0</v>
      </c>
      <c r="I19" s="92" t="s">
        <v>0</v>
      </c>
    </row>
    <row r="20" s="71" customFormat="1" ht="23" customHeight="1" spans="1:9">
      <c r="A20" s="262" t="s">
        <v>533</v>
      </c>
      <c r="B20" s="87">
        <v>33152</v>
      </c>
      <c r="C20" s="87">
        <v>28138</v>
      </c>
      <c r="D20" s="258">
        <f t="shared" si="0"/>
        <v>0.848757239382239</v>
      </c>
      <c r="E20" s="83" t="s">
        <v>0</v>
      </c>
      <c r="F20" s="87" t="s">
        <v>0</v>
      </c>
      <c r="G20" s="87" t="s">
        <v>0</v>
      </c>
      <c r="H20" s="93">
        <f t="shared" si="1"/>
        <v>0</v>
      </c>
      <c r="I20" s="92" t="s">
        <v>0</v>
      </c>
    </row>
    <row r="21" s="71" customFormat="1" ht="23" customHeight="1" spans="1:9">
      <c r="A21" s="262" t="s">
        <v>535</v>
      </c>
      <c r="B21" s="87">
        <v>24583</v>
      </c>
      <c r="C21" s="87">
        <v>21337</v>
      </c>
      <c r="D21" s="258">
        <f t="shared" si="0"/>
        <v>0.867957531627548</v>
      </c>
      <c r="E21" s="83" t="s">
        <v>0</v>
      </c>
      <c r="F21" s="87" t="s">
        <v>0</v>
      </c>
      <c r="G21" s="87" t="s">
        <v>0</v>
      </c>
      <c r="H21" s="93">
        <f t="shared" si="1"/>
        <v>0</v>
      </c>
      <c r="I21" s="92" t="s">
        <v>0</v>
      </c>
    </row>
    <row r="22" s="71" customFormat="1" ht="23" customHeight="1" spans="1:9">
      <c r="A22" s="264" t="s">
        <v>537</v>
      </c>
      <c r="B22" s="87">
        <v>5978</v>
      </c>
      <c r="C22" s="87">
        <v>172</v>
      </c>
      <c r="D22" s="258">
        <f t="shared" si="0"/>
        <v>0.0287721646035463</v>
      </c>
      <c r="E22" s="83" t="s">
        <v>0</v>
      </c>
      <c r="F22" s="87" t="s">
        <v>0</v>
      </c>
      <c r="G22" s="87" t="s">
        <v>0</v>
      </c>
      <c r="H22" s="93">
        <f t="shared" si="1"/>
        <v>0</v>
      </c>
      <c r="I22" s="92" t="s">
        <v>0</v>
      </c>
    </row>
    <row r="23" s="71" customFormat="1" ht="23" customHeight="1" spans="1:9">
      <c r="A23" s="262" t="s">
        <v>539</v>
      </c>
      <c r="B23" s="87" t="s">
        <v>0</v>
      </c>
      <c r="C23" s="87" t="s">
        <v>0</v>
      </c>
      <c r="D23" s="258">
        <f t="shared" si="0"/>
        <v>0</v>
      </c>
      <c r="E23" s="83" t="s">
        <v>0</v>
      </c>
      <c r="F23" s="87" t="s">
        <v>0</v>
      </c>
      <c r="G23" s="87" t="s">
        <v>0</v>
      </c>
      <c r="H23" s="93">
        <f t="shared" si="1"/>
        <v>0</v>
      </c>
      <c r="I23" s="92" t="s">
        <v>0</v>
      </c>
    </row>
    <row r="24" s="71" customFormat="1" ht="23" customHeight="1" spans="1:9">
      <c r="A24" s="262" t="s">
        <v>541</v>
      </c>
      <c r="B24" s="87" t="s">
        <v>0</v>
      </c>
      <c r="C24" s="87" t="s">
        <v>0</v>
      </c>
      <c r="D24" s="258">
        <f t="shared" si="0"/>
        <v>0</v>
      </c>
      <c r="E24" s="83" t="s">
        <v>0</v>
      </c>
      <c r="F24" s="87" t="s">
        <v>0</v>
      </c>
      <c r="G24" s="87" t="s">
        <v>0</v>
      </c>
      <c r="H24" s="93">
        <f t="shared" si="1"/>
        <v>0</v>
      </c>
      <c r="I24" s="92" t="s">
        <v>0</v>
      </c>
    </row>
    <row r="25" s="71" customFormat="1" ht="23" customHeight="1" spans="1:9">
      <c r="A25" s="262" t="s">
        <v>765</v>
      </c>
      <c r="B25" s="87">
        <v>930</v>
      </c>
      <c r="C25" s="87">
        <v>408</v>
      </c>
      <c r="D25" s="258">
        <f t="shared" si="0"/>
        <v>0.438709677419355</v>
      </c>
      <c r="E25" s="83" t="s">
        <v>0</v>
      </c>
      <c r="F25" s="87" t="s">
        <v>0</v>
      </c>
      <c r="G25" s="87" t="s">
        <v>0</v>
      </c>
      <c r="H25" s="93">
        <f t="shared" si="1"/>
        <v>0</v>
      </c>
      <c r="I25" s="92" t="s">
        <v>0</v>
      </c>
    </row>
    <row r="26" s="71" customFormat="1" ht="23" customHeight="1" spans="1:9">
      <c r="A26" s="262" t="s">
        <v>545</v>
      </c>
      <c r="B26" s="87">
        <v>4532</v>
      </c>
      <c r="C26" s="87">
        <v>4189</v>
      </c>
      <c r="D26" s="258">
        <f t="shared" si="0"/>
        <v>0.924315975286849</v>
      </c>
      <c r="E26" s="83" t="s">
        <v>0</v>
      </c>
      <c r="F26" s="87" t="s">
        <v>0</v>
      </c>
      <c r="G26" s="87" t="s">
        <v>0</v>
      </c>
      <c r="H26" s="93">
        <f t="shared" si="1"/>
        <v>0</v>
      </c>
      <c r="I26" s="92" t="s">
        <v>0</v>
      </c>
    </row>
    <row r="27" s="71" customFormat="1" ht="23" customHeight="1" spans="1:9">
      <c r="A27" s="262" t="s">
        <v>547</v>
      </c>
      <c r="B27" s="87">
        <v>18246</v>
      </c>
      <c r="C27" s="87">
        <v>26705</v>
      </c>
      <c r="D27" s="258">
        <f t="shared" si="0"/>
        <v>1.46360846212869</v>
      </c>
      <c r="E27" s="83" t="s">
        <v>0</v>
      </c>
      <c r="F27" s="87" t="s">
        <v>0</v>
      </c>
      <c r="G27" s="87" t="s">
        <v>0</v>
      </c>
      <c r="H27" s="93">
        <f t="shared" si="1"/>
        <v>0</v>
      </c>
      <c r="I27" s="92" t="s">
        <v>0</v>
      </c>
    </row>
    <row r="28" s="71" customFormat="1" ht="23" customHeight="1" spans="1:9">
      <c r="A28" s="262" t="s">
        <v>549</v>
      </c>
      <c r="B28" s="87" t="s">
        <v>0</v>
      </c>
      <c r="C28" s="87" t="s">
        <v>0</v>
      </c>
      <c r="D28" s="258">
        <f t="shared" si="0"/>
        <v>0</v>
      </c>
      <c r="E28" s="83" t="s">
        <v>0</v>
      </c>
      <c r="F28" s="87" t="s">
        <v>0</v>
      </c>
      <c r="G28" s="87" t="s">
        <v>0</v>
      </c>
      <c r="H28" s="93">
        <f t="shared" si="1"/>
        <v>0</v>
      </c>
      <c r="I28" s="92" t="s">
        <v>0</v>
      </c>
    </row>
    <row r="29" s="71" customFormat="1" ht="23" customHeight="1" spans="1:9">
      <c r="A29" s="264" t="s">
        <v>551</v>
      </c>
      <c r="B29" s="87">
        <v>5791</v>
      </c>
      <c r="C29" s="87">
        <v>5791</v>
      </c>
      <c r="D29" s="258">
        <f t="shared" si="0"/>
        <v>1</v>
      </c>
      <c r="E29" s="83" t="s">
        <v>0</v>
      </c>
      <c r="F29" s="87" t="s">
        <v>0</v>
      </c>
      <c r="G29" s="87" t="s">
        <v>0</v>
      </c>
      <c r="H29" s="93">
        <f t="shared" si="1"/>
        <v>0</v>
      </c>
      <c r="I29" s="92" t="s">
        <v>0</v>
      </c>
    </row>
    <row r="30" s="71" customFormat="1" ht="23" customHeight="1" spans="1:9">
      <c r="A30" s="262" t="s">
        <v>553</v>
      </c>
      <c r="B30" s="87" t="s">
        <v>0</v>
      </c>
      <c r="C30" s="87" t="s">
        <v>0</v>
      </c>
      <c r="D30" s="258">
        <f t="shared" si="0"/>
        <v>0</v>
      </c>
      <c r="E30" s="83" t="s">
        <v>0</v>
      </c>
      <c r="F30" s="87" t="s">
        <v>0</v>
      </c>
      <c r="G30" s="87" t="s">
        <v>0</v>
      </c>
      <c r="H30" s="93">
        <f t="shared" si="1"/>
        <v>0</v>
      </c>
      <c r="I30" s="92" t="s">
        <v>0</v>
      </c>
    </row>
    <row r="31" s="71" customFormat="1" ht="23" customHeight="1" spans="1:9">
      <c r="A31" s="262" t="s">
        <v>555</v>
      </c>
      <c r="B31" s="87">
        <v>507</v>
      </c>
      <c r="C31" s="87"/>
      <c r="D31" s="258">
        <f t="shared" si="0"/>
        <v>0</v>
      </c>
      <c r="E31" s="83" t="s">
        <v>0</v>
      </c>
      <c r="F31" s="87" t="s">
        <v>0</v>
      </c>
      <c r="G31" s="87" t="s">
        <v>0</v>
      </c>
      <c r="H31" s="93">
        <f t="shared" si="1"/>
        <v>0</v>
      </c>
      <c r="I31" s="92" t="s">
        <v>0</v>
      </c>
    </row>
    <row r="32" s="71" customFormat="1" ht="23" customHeight="1" spans="1:9">
      <c r="A32" s="262" t="s">
        <v>557</v>
      </c>
      <c r="B32" s="87">
        <v>40</v>
      </c>
      <c r="C32" s="87" t="s">
        <v>0</v>
      </c>
      <c r="D32" s="258">
        <f t="shared" si="0"/>
        <v>0</v>
      </c>
      <c r="E32" s="83" t="s">
        <v>0</v>
      </c>
      <c r="F32" s="87" t="s">
        <v>0</v>
      </c>
      <c r="G32" s="87" t="s">
        <v>0</v>
      </c>
      <c r="H32" s="93">
        <f t="shared" si="1"/>
        <v>0</v>
      </c>
      <c r="I32" s="92" t="s">
        <v>0</v>
      </c>
    </row>
    <row r="33" s="71" customFormat="1" ht="23" customHeight="1" spans="1:9">
      <c r="A33" s="262" t="s">
        <v>559</v>
      </c>
      <c r="B33" s="87" t="s">
        <v>0</v>
      </c>
      <c r="C33" s="87" t="s">
        <v>0</v>
      </c>
      <c r="D33" s="258">
        <f t="shared" si="0"/>
        <v>0</v>
      </c>
      <c r="E33" s="83" t="s">
        <v>0</v>
      </c>
      <c r="F33" s="87" t="s">
        <v>0</v>
      </c>
      <c r="G33" s="87" t="s">
        <v>0</v>
      </c>
      <c r="H33" s="93">
        <f t="shared" si="1"/>
        <v>0</v>
      </c>
      <c r="I33" s="92" t="s">
        <v>0</v>
      </c>
    </row>
    <row r="34" s="71" customFormat="1" ht="23" customHeight="1" spans="1:9">
      <c r="A34" s="262" t="s">
        <v>561</v>
      </c>
      <c r="B34" s="87" t="s">
        <v>0</v>
      </c>
      <c r="C34" s="87" t="s">
        <v>0</v>
      </c>
      <c r="D34" s="258">
        <f t="shared" si="0"/>
        <v>0</v>
      </c>
      <c r="E34" s="83" t="s">
        <v>0</v>
      </c>
      <c r="F34" s="87" t="s">
        <v>0</v>
      </c>
      <c r="G34" s="87" t="s">
        <v>0</v>
      </c>
      <c r="H34" s="93">
        <f t="shared" si="1"/>
        <v>0</v>
      </c>
      <c r="I34" s="92" t="s">
        <v>0</v>
      </c>
    </row>
    <row r="35" s="71" customFormat="1" ht="23" customHeight="1" spans="1:9">
      <c r="A35" s="262" t="s">
        <v>563</v>
      </c>
      <c r="B35" s="87">
        <v>1712</v>
      </c>
      <c r="C35" s="87">
        <v>1387</v>
      </c>
      <c r="D35" s="258">
        <f t="shared" si="0"/>
        <v>0.810163551401869</v>
      </c>
      <c r="E35" s="83" t="s">
        <v>0</v>
      </c>
      <c r="F35" s="87" t="s">
        <v>0</v>
      </c>
      <c r="G35" s="87" t="s">
        <v>0</v>
      </c>
      <c r="H35" s="93">
        <f t="shared" si="1"/>
        <v>0</v>
      </c>
      <c r="I35" s="92" t="s">
        <v>0</v>
      </c>
    </row>
    <row r="36" s="71" customFormat="1" ht="23" customHeight="1" spans="1:9">
      <c r="A36" s="262" t="s">
        <v>565</v>
      </c>
      <c r="B36" s="87">
        <v>20457</v>
      </c>
      <c r="C36" s="87">
        <v>12098</v>
      </c>
      <c r="D36" s="258">
        <f t="shared" si="0"/>
        <v>0.591386811360414</v>
      </c>
      <c r="E36" s="83" t="s">
        <v>0</v>
      </c>
      <c r="F36" s="87" t="s">
        <v>0</v>
      </c>
      <c r="G36" s="87" t="s">
        <v>0</v>
      </c>
      <c r="H36" s="93">
        <f t="shared" si="1"/>
        <v>0</v>
      </c>
      <c r="I36" s="92" t="s">
        <v>0</v>
      </c>
    </row>
    <row r="37" s="71" customFormat="1" ht="23" customHeight="1" spans="1:9">
      <c r="A37" s="262" t="s">
        <v>567</v>
      </c>
      <c r="B37" s="87">
        <v>32</v>
      </c>
      <c r="C37" s="87" t="s">
        <v>0</v>
      </c>
      <c r="D37" s="258">
        <f t="shared" si="0"/>
        <v>0</v>
      </c>
      <c r="E37" s="83" t="s">
        <v>0</v>
      </c>
      <c r="F37" s="87" t="s">
        <v>0</v>
      </c>
      <c r="G37" s="87" t="s">
        <v>0</v>
      </c>
      <c r="H37" s="93">
        <f t="shared" si="1"/>
        <v>0</v>
      </c>
      <c r="I37" s="92" t="s">
        <v>0</v>
      </c>
    </row>
    <row r="38" s="71" customFormat="1" ht="23" customHeight="1" spans="1:9">
      <c r="A38" s="262" t="s">
        <v>569</v>
      </c>
      <c r="B38" s="87">
        <v>1030</v>
      </c>
      <c r="C38" s="87" t="s">
        <v>0</v>
      </c>
      <c r="D38" s="258">
        <f t="shared" si="0"/>
        <v>0</v>
      </c>
      <c r="E38" s="83" t="s">
        <v>0</v>
      </c>
      <c r="F38" s="87" t="s">
        <v>0</v>
      </c>
      <c r="G38" s="87" t="s">
        <v>0</v>
      </c>
      <c r="H38" s="93">
        <f t="shared" si="1"/>
        <v>0</v>
      </c>
      <c r="I38" s="92" t="s">
        <v>0</v>
      </c>
    </row>
    <row r="39" s="71" customFormat="1" ht="23" customHeight="1" spans="1:9">
      <c r="A39" s="262" t="s">
        <v>571</v>
      </c>
      <c r="B39" s="87">
        <v>25849</v>
      </c>
      <c r="C39" s="87">
        <v>13359</v>
      </c>
      <c r="D39" s="258">
        <f t="shared" si="0"/>
        <v>0.516809160895973</v>
      </c>
      <c r="E39" s="83" t="s">
        <v>0</v>
      </c>
      <c r="F39" s="87" t="s">
        <v>0</v>
      </c>
      <c r="G39" s="87" t="s">
        <v>0</v>
      </c>
      <c r="H39" s="93">
        <f t="shared" si="1"/>
        <v>0</v>
      </c>
      <c r="I39" s="92" t="s">
        <v>0</v>
      </c>
    </row>
    <row r="40" s="71" customFormat="1" ht="23" customHeight="1" spans="1:9">
      <c r="A40" s="262" t="s">
        <v>573</v>
      </c>
      <c r="B40" s="87">
        <v>8626</v>
      </c>
      <c r="C40" s="87">
        <v>5253</v>
      </c>
      <c r="D40" s="258">
        <f t="shared" si="0"/>
        <v>0.60897287271041</v>
      </c>
      <c r="E40" s="83" t="s">
        <v>0</v>
      </c>
      <c r="F40" s="87" t="s">
        <v>0</v>
      </c>
      <c r="G40" s="87" t="s">
        <v>0</v>
      </c>
      <c r="H40" s="93">
        <f t="shared" si="1"/>
        <v>0</v>
      </c>
      <c r="I40" s="92" t="s">
        <v>0</v>
      </c>
    </row>
    <row r="41" s="71" customFormat="1" ht="23" customHeight="1" spans="1:9">
      <c r="A41" s="262" t="s">
        <v>575</v>
      </c>
      <c r="B41" s="87">
        <v>289</v>
      </c>
      <c r="C41" s="87">
        <v>255</v>
      </c>
      <c r="D41" s="258">
        <f t="shared" si="0"/>
        <v>0.882352941176471</v>
      </c>
      <c r="E41" s="83" t="s">
        <v>0</v>
      </c>
      <c r="F41" s="87" t="s">
        <v>0</v>
      </c>
      <c r="G41" s="87" t="s">
        <v>0</v>
      </c>
      <c r="H41" s="93">
        <f t="shared" si="1"/>
        <v>0</v>
      </c>
      <c r="I41" s="92" t="s">
        <v>0</v>
      </c>
    </row>
    <row r="42" s="71" customFormat="1" ht="23" customHeight="1" spans="1:9">
      <c r="A42" s="262" t="s">
        <v>577</v>
      </c>
      <c r="B42" s="87">
        <v>196</v>
      </c>
      <c r="C42" s="87" t="s">
        <v>0</v>
      </c>
      <c r="D42" s="258">
        <f t="shared" si="0"/>
        <v>0</v>
      </c>
      <c r="E42" s="83" t="s">
        <v>0</v>
      </c>
      <c r="F42" s="87" t="s">
        <v>0</v>
      </c>
      <c r="G42" s="87" t="s">
        <v>0</v>
      </c>
      <c r="H42" s="93">
        <f t="shared" si="1"/>
        <v>0</v>
      </c>
      <c r="I42" s="92" t="s">
        <v>0</v>
      </c>
    </row>
    <row r="43" s="71" customFormat="1" ht="23" customHeight="1" spans="1:9">
      <c r="A43" s="262" t="s">
        <v>579</v>
      </c>
      <c r="B43" s="87">
        <v>19492</v>
      </c>
      <c r="C43" s="87">
        <v>5753</v>
      </c>
      <c r="D43" s="258">
        <f t="shared" si="0"/>
        <v>0.295146726862302</v>
      </c>
      <c r="E43" s="83" t="s">
        <v>0</v>
      </c>
      <c r="F43" s="87" t="s">
        <v>0</v>
      </c>
      <c r="G43" s="87" t="s">
        <v>0</v>
      </c>
      <c r="H43" s="93">
        <f t="shared" si="1"/>
        <v>0</v>
      </c>
      <c r="I43" s="92" t="s">
        <v>0</v>
      </c>
    </row>
    <row r="44" s="71" customFormat="1" ht="23" customHeight="1" spans="1:9">
      <c r="A44" s="262" t="s">
        <v>581</v>
      </c>
      <c r="B44" s="87">
        <v>3205</v>
      </c>
      <c r="C44" s="87" t="s">
        <v>0</v>
      </c>
      <c r="D44" s="258">
        <f t="shared" si="0"/>
        <v>0</v>
      </c>
      <c r="E44" s="83" t="s">
        <v>0</v>
      </c>
      <c r="F44" s="87" t="s">
        <v>0</v>
      </c>
      <c r="G44" s="87" t="s">
        <v>0</v>
      </c>
      <c r="H44" s="93">
        <f t="shared" si="1"/>
        <v>0</v>
      </c>
      <c r="I44" s="92" t="s">
        <v>0</v>
      </c>
    </row>
    <row r="45" s="71" customFormat="1" ht="23" customHeight="1" spans="1:9">
      <c r="A45" s="262" t="s">
        <v>583</v>
      </c>
      <c r="B45" s="87" t="s">
        <v>0</v>
      </c>
      <c r="C45" s="87" t="s">
        <v>0</v>
      </c>
      <c r="D45" s="258">
        <f t="shared" si="0"/>
        <v>0</v>
      </c>
      <c r="E45" s="83" t="s">
        <v>0</v>
      </c>
      <c r="F45" s="87" t="s">
        <v>0</v>
      </c>
      <c r="G45" s="87" t="s">
        <v>0</v>
      </c>
      <c r="H45" s="93">
        <f t="shared" si="1"/>
        <v>0</v>
      </c>
      <c r="I45" s="92" t="s">
        <v>0</v>
      </c>
    </row>
    <row r="46" s="71" customFormat="1" ht="23" customHeight="1" spans="1:9">
      <c r="A46" s="262" t="s">
        <v>585</v>
      </c>
      <c r="B46" s="87">
        <v>25</v>
      </c>
      <c r="C46" s="87" t="s">
        <v>0</v>
      </c>
      <c r="D46" s="258">
        <f t="shared" si="0"/>
        <v>0</v>
      </c>
      <c r="E46" s="83" t="s">
        <v>0</v>
      </c>
      <c r="F46" s="87" t="s">
        <v>0</v>
      </c>
      <c r="G46" s="87" t="s">
        <v>0</v>
      </c>
      <c r="H46" s="93">
        <f t="shared" si="1"/>
        <v>0</v>
      </c>
      <c r="I46" s="92" t="s">
        <v>0</v>
      </c>
    </row>
    <row r="47" s="71" customFormat="1" ht="23" customHeight="1" spans="1:9">
      <c r="A47" s="262" t="s">
        <v>587</v>
      </c>
      <c r="B47" s="87" t="s">
        <v>0</v>
      </c>
      <c r="C47" s="87" t="s">
        <v>0</v>
      </c>
      <c r="D47" s="258">
        <f t="shared" si="0"/>
        <v>0</v>
      </c>
      <c r="E47" s="83" t="s">
        <v>0</v>
      </c>
      <c r="F47" s="87" t="s">
        <v>0</v>
      </c>
      <c r="G47" s="87" t="s">
        <v>0</v>
      </c>
      <c r="H47" s="93">
        <f t="shared" si="1"/>
        <v>0</v>
      </c>
      <c r="I47" s="92" t="s">
        <v>0</v>
      </c>
    </row>
    <row r="48" s="71" customFormat="1" ht="23" customHeight="1" spans="1:9">
      <c r="A48" s="262" t="s">
        <v>589</v>
      </c>
      <c r="B48" s="87" t="s">
        <v>0</v>
      </c>
      <c r="C48" s="87" t="s">
        <v>0</v>
      </c>
      <c r="D48" s="258">
        <f t="shared" si="0"/>
        <v>0</v>
      </c>
      <c r="E48" s="83" t="s">
        <v>0</v>
      </c>
      <c r="F48" s="87" t="s">
        <v>0</v>
      </c>
      <c r="G48" s="87" t="s">
        <v>0</v>
      </c>
      <c r="H48" s="93">
        <f t="shared" si="1"/>
        <v>0</v>
      </c>
      <c r="I48" s="92" t="s">
        <v>0</v>
      </c>
    </row>
    <row r="49" s="71" customFormat="1" ht="23" customHeight="1" spans="1:9">
      <c r="A49" s="262" t="s">
        <v>591</v>
      </c>
      <c r="B49" s="87">
        <v>926</v>
      </c>
      <c r="C49" s="87">
        <v>2765</v>
      </c>
      <c r="D49" s="258">
        <f t="shared" si="0"/>
        <v>2.98596112311015</v>
      </c>
      <c r="E49" s="83" t="s">
        <v>0</v>
      </c>
      <c r="F49" s="87" t="s">
        <v>0</v>
      </c>
      <c r="G49" s="87" t="s">
        <v>0</v>
      </c>
      <c r="H49" s="93">
        <f t="shared" si="1"/>
        <v>0</v>
      </c>
      <c r="I49" s="92" t="s">
        <v>0</v>
      </c>
    </row>
    <row r="50" s="71" customFormat="1" ht="23" customHeight="1" spans="1:9">
      <c r="A50" s="262" t="s">
        <v>593</v>
      </c>
      <c r="B50" s="87" t="s">
        <v>0</v>
      </c>
      <c r="C50" s="87" t="s">
        <v>0</v>
      </c>
      <c r="D50" s="258">
        <f t="shared" si="0"/>
        <v>0</v>
      </c>
      <c r="E50" s="83" t="s">
        <v>0</v>
      </c>
      <c r="F50" s="87" t="s">
        <v>0</v>
      </c>
      <c r="G50" s="87" t="s">
        <v>0</v>
      </c>
      <c r="H50" s="93">
        <f t="shared" si="1"/>
        <v>0</v>
      </c>
      <c r="I50" s="92" t="s">
        <v>0</v>
      </c>
    </row>
    <row r="51" s="71" customFormat="1" ht="23" customHeight="1" spans="1:9">
      <c r="A51" s="262" t="s">
        <v>595</v>
      </c>
      <c r="B51" s="87">
        <v>490</v>
      </c>
      <c r="C51" s="87" t="s">
        <v>0</v>
      </c>
      <c r="D51" s="258">
        <f t="shared" si="0"/>
        <v>0</v>
      </c>
      <c r="E51" s="83" t="s">
        <v>0</v>
      </c>
      <c r="F51" s="87" t="s">
        <v>0</v>
      </c>
      <c r="G51" s="87" t="s">
        <v>0</v>
      </c>
      <c r="H51" s="93">
        <f t="shared" si="1"/>
        <v>0</v>
      </c>
      <c r="I51" s="92" t="s">
        <v>0</v>
      </c>
    </row>
    <row r="52" s="71" customFormat="1" ht="23" customHeight="1" spans="1:9">
      <c r="A52" s="262" t="s">
        <v>597</v>
      </c>
      <c r="B52" s="87" t="s">
        <v>0</v>
      </c>
      <c r="C52" s="87" t="s">
        <v>0</v>
      </c>
      <c r="D52" s="258">
        <f t="shared" si="0"/>
        <v>0</v>
      </c>
      <c r="E52" s="83" t="s">
        <v>0</v>
      </c>
      <c r="F52" s="87" t="s">
        <v>0</v>
      </c>
      <c r="G52" s="87" t="s">
        <v>0</v>
      </c>
      <c r="H52" s="93">
        <f t="shared" si="1"/>
        <v>0</v>
      </c>
      <c r="I52" s="92" t="s">
        <v>0</v>
      </c>
    </row>
    <row r="53" s="71" customFormat="1" ht="23" customHeight="1" spans="1:9">
      <c r="A53" s="262" t="s">
        <v>599</v>
      </c>
      <c r="B53" s="87">
        <v>6588</v>
      </c>
      <c r="C53" s="87">
        <v>0</v>
      </c>
      <c r="D53" s="258">
        <f t="shared" si="0"/>
        <v>0</v>
      </c>
      <c r="E53" s="83" t="s">
        <v>0</v>
      </c>
      <c r="F53" s="87" t="s">
        <v>0</v>
      </c>
      <c r="G53" s="87" t="s">
        <v>0</v>
      </c>
      <c r="H53" s="93">
        <f t="shared" si="1"/>
        <v>0</v>
      </c>
      <c r="I53" s="92"/>
    </row>
    <row r="54" s="71" customFormat="1" ht="23" customHeight="1" spans="1:9">
      <c r="A54" s="261" t="s">
        <v>601</v>
      </c>
      <c r="B54" s="259">
        <f>SUM(B55:B75)</f>
        <v>26356</v>
      </c>
      <c r="C54" s="259">
        <f>SUM(C55:C75)</f>
        <v>621</v>
      </c>
      <c r="D54" s="258">
        <f t="shared" si="0"/>
        <v>0.0235619972681742</v>
      </c>
      <c r="E54" s="83" t="s">
        <v>0</v>
      </c>
      <c r="F54" s="87" t="s">
        <v>0</v>
      </c>
      <c r="G54" s="87" t="s">
        <v>0</v>
      </c>
      <c r="H54" s="93">
        <f t="shared" si="1"/>
        <v>0</v>
      </c>
      <c r="I54" s="92"/>
    </row>
    <row r="55" s="71" customFormat="1" ht="23" customHeight="1" spans="1:9">
      <c r="A55" s="262" t="s">
        <v>603</v>
      </c>
      <c r="B55" s="87">
        <v>57</v>
      </c>
      <c r="C55" s="87" t="s">
        <v>0</v>
      </c>
      <c r="D55" s="258">
        <f t="shared" si="0"/>
        <v>0</v>
      </c>
      <c r="E55" s="83" t="s">
        <v>0</v>
      </c>
      <c r="F55" s="87" t="s">
        <v>0</v>
      </c>
      <c r="G55" s="87" t="s">
        <v>0</v>
      </c>
      <c r="H55" s="93">
        <f t="shared" si="1"/>
        <v>0</v>
      </c>
      <c r="I55" s="92"/>
    </row>
    <row r="56" s="71" customFormat="1" ht="23" customHeight="1" spans="1:9">
      <c r="A56" s="262" t="s">
        <v>605</v>
      </c>
      <c r="B56" s="87">
        <v>0</v>
      </c>
      <c r="C56" s="87" t="s">
        <v>0</v>
      </c>
      <c r="D56" s="258">
        <f t="shared" si="0"/>
        <v>0</v>
      </c>
      <c r="E56" s="83" t="s">
        <v>0</v>
      </c>
      <c r="F56" s="87" t="s">
        <v>0</v>
      </c>
      <c r="G56" s="87" t="s">
        <v>0</v>
      </c>
      <c r="H56" s="93">
        <f t="shared" si="1"/>
        <v>0</v>
      </c>
      <c r="I56" s="92"/>
    </row>
    <row r="57" s="71" customFormat="1" ht="23" customHeight="1" spans="1:9">
      <c r="A57" s="262" t="s">
        <v>607</v>
      </c>
      <c r="B57" s="87">
        <v>0</v>
      </c>
      <c r="C57" s="87" t="s">
        <v>0</v>
      </c>
      <c r="D57" s="258">
        <f t="shared" si="0"/>
        <v>0</v>
      </c>
      <c r="E57" s="83" t="s">
        <v>0</v>
      </c>
      <c r="F57" s="87" t="s">
        <v>0</v>
      </c>
      <c r="G57" s="87" t="s">
        <v>0</v>
      </c>
      <c r="H57" s="93">
        <f t="shared" si="1"/>
        <v>0</v>
      </c>
      <c r="I57" s="92"/>
    </row>
    <row r="58" s="71" customFormat="1" ht="23" customHeight="1" spans="1:9">
      <c r="A58" s="262" t="s">
        <v>609</v>
      </c>
      <c r="B58" s="87">
        <v>0</v>
      </c>
      <c r="C58" s="87" t="s">
        <v>0</v>
      </c>
      <c r="D58" s="258">
        <f t="shared" si="0"/>
        <v>0</v>
      </c>
      <c r="E58" s="83" t="s">
        <v>0</v>
      </c>
      <c r="F58" s="87" t="s">
        <v>0</v>
      </c>
      <c r="G58" s="87" t="s">
        <v>0</v>
      </c>
      <c r="H58" s="93">
        <f t="shared" si="1"/>
        <v>0</v>
      </c>
      <c r="I58" s="92"/>
    </row>
    <row r="59" s="71" customFormat="1" ht="23" customHeight="1" spans="1:9">
      <c r="A59" s="262" t="s">
        <v>611</v>
      </c>
      <c r="B59" s="87">
        <v>0</v>
      </c>
      <c r="C59" s="87" t="s">
        <v>0</v>
      </c>
      <c r="D59" s="258">
        <f t="shared" si="0"/>
        <v>0</v>
      </c>
      <c r="E59" s="83" t="s">
        <v>0</v>
      </c>
      <c r="F59" s="87" t="s">
        <v>0</v>
      </c>
      <c r="G59" s="87" t="s">
        <v>0</v>
      </c>
      <c r="H59" s="93">
        <f t="shared" si="1"/>
        <v>0</v>
      </c>
      <c r="I59" s="92"/>
    </row>
    <row r="60" s="71" customFormat="1" ht="23" customHeight="1" spans="1:9">
      <c r="A60" s="262" t="s">
        <v>613</v>
      </c>
      <c r="B60" s="87">
        <v>71</v>
      </c>
      <c r="C60" s="87" t="s">
        <v>0</v>
      </c>
      <c r="D60" s="258">
        <f t="shared" si="0"/>
        <v>0</v>
      </c>
      <c r="E60" s="83" t="s">
        <v>0</v>
      </c>
      <c r="F60" s="87" t="s">
        <v>0</v>
      </c>
      <c r="G60" s="87" t="s">
        <v>0</v>
      </c>
      <c r="H60" s="93">
        <f t="shared" si="1"/>
        <v>0</v>
      </c>
      <c r="I60" s="92"/>
    </row>
    <row r="61" s="71" customFormat="1" ht="23" customHeight="1" spans="1:9">
      <c r="A61" s="262" t="s">
        <v>615</v>
      </c>
      <c r="B61" s="87">
        <v>0</v>
      </c>
      <c r="C61" s="87" t="s">
        <v>0</v>
      </c>
      <c r="D61" s="258">
        <f t="shared" si="0"/>
        <v>0</v>
      </c>
      <c r="E61" s="83" t="s">
        <v>0</v>
      </c>
      <c r="F61" s="87" t="s">
        <v>0</v>
      </c>
      <c r="G61" s="87" t="s">
        <v>0</v>
      </c>
      <c r="H61" s="93">
        <f t="shared" si="1"/>
        <v>0</v>
      </c>
      <c r="I61" s="92"/>
    </row>
    <row r="62" s="71" customFormat="1" ht="23" customHeight="1" spans="1:9">
      <c r="A62" s="262" t="s">
        <v>617</v>
      </c>
      <c r="B62" s="87">
        <v>0</v>
      </c>
      <c r="C62" s="87" t="s">
        <v>0</v>
      </c>
      <c r="D62" s="258">
        <f t="shared" si="0"/>
        <v>0</v>
      </c>
      <c r="E62" s="83" t="s">
        <v>0</v>
      </c>
      <c r="F62" s="87" t="s">
        <v>0</v>
      </c>
      <c r="G62" s="87" t="s">
        <v>0</v>
      </c>
      <c r="H62" s="93">
        <f t="shared" si="1"/>
        <v>0</v>
      </c>
      <c r="I62" s="92"/>
    </row>
    <row r="63" s="71" customFormat="1" ht="23" customHeight="1" spans="1:9">
      <c r="A63" s="262" t="s">
        <v>619</v>
      </c>
      <c r="B63" s="87">
        <v>0</v>
      </c>
      <c r="C63" s="87">
        <v>150</v>
      </c>
      <c r="D63" s="258">
        <f t="shared" si="0"/>
        <v>0</v>
      </c>
      <c r="E63" s="83" t="s">
        <v>0</v>
      </c>
      <c r="F63" s="87" t="s">
        <v>0</v>
      </c>
      <c r="G63" s="87" t="s">
        <v>0</v>
      </c>
      <c r="H63" s="93">
        <f t="shared" si="1"/>
        <v>0</v>
      </c>
      <c r="I63" s="92"/>
    </row>
    <row r="64" s="71" customFormat="1" ht="23" customHeight="1" spans="1:9">
      <c r="A64" s="262" t="s">
        <v>621</v>
      </c>
      <c r="B64" s="87">
        <v>0</v>
      </c>
      <c r="C64" s="87" t="s">
        <v>0</v>
      </c>
      <c r="D64" s="258">
        <f t="shared" si="0"/>
        <v>0</v>
      </c>
      <c r="E64" s="83" t="s">
        <v>0</v>
      </c>
      <c r="F64" s="87" t="s">
        <v>0</v>
      </c>
      <c r="G64" s="87" t="s">
        <v>0</v>
      </c>
      <c r="H64" s="93">
        <f t="shared" si="1"/>
        <v>0</v>
      </c>
      <c r="I64" s="92"/>
    </row>
    <row r="65" s="71" customFormat="1" ht="23" customHeight="1" spans="1:9">
      <c r="A65" s="262" t="s">
        <v>623</v>
      </c>
      <c r="B65" s="87">
        <v>20007</v>
      </c>
      <c r="C65" s="87" t="s">
        <v>0</v>
      </c>
      <c r="D65" s="258">
        <f t="shared" si="0"/>
        <v>0</v>
      </c>
      <c r="E65" s="83" t="s">
        <v>0</v>
      </c>
      <c r="F65" s="87" t="s">
        <v>0</v>
      </c>
      <c r="G65" s="87" t="s">
        <v>0</v>
      </c>
      <c r="H65" s="93">
        <f t="shared" si="1"/>
        <v>0</v>
      </c>
      <c r="I65" s="92"/>
    </row>
    <row r="66" s="71" customFormat="1" ht="23" customHeight="1" spans="1:9">
      <c r="A66" s="262" t="s">
        <v>625</v>
      </c>
      <c r="B66" s="87">
        <v>0</v>
      </c>
      <c r="C66" s="87">
        <v>471</v>
      </c>
      <c r="D66" s="258">
        <f t="shared" si="0"/>
        <v>0</v>
      </c>
      <c r="E66" s="83" t="s">
        <v>0</v>
      </c>
      <c r="F66" s="87" t="s">
        <v>0</v>
      </c>
      <c r="G66" s="87" t="s">
        <v>0</v>
      </c>
      <c r="H66" s="93">
        <f t="shared" si="1"/>
        <v>0</v>
      </c>
      <c r="I66" s="92"/>
    </row>
    <row r="67" s="71" customFormat="1" ht="23" customHeight="1" spans="1:9">
      <c r="A67" s="262" t="s">
        <v>627</v>
      </c>
      <c r="B67" s="87">
        <v>0</v>
      </c>
      <c r="C67" s="87" t="s">
        <v>0</v>
      </c>
      <c r="D67" s="258">
        <f t="shared" si="0"/>
        <v>0</v>
      </c>
      <c r="E67" s="83" t="s">
        <v>0</v>
      </c>
      <c r="F67" s="87" t="s">
        <v>0</v>
      </c>
      <c r="G67" s="87" t="s">
        <v>0</v>
      </c>
      <c r="H67" s="93">
        <f t="shared" si="1"/>
        <v>0</v>
      </c>
      <c r="I67" s="92"/>
    </row>
    <row r="68" s="71" customFormat="1" ht="23" customHeight="1" spans="1:9">
      <c r="A68" s="262" t="s">
        <v>629</v>
      </c>
      <c r="B68" s="87">
        <v>2835</v>
      </c>
      <c r="C68" s="87" t="s">
        <v>0</v>
      </c>
      <c r="D68" s="258">
        <f t="shared" si="0"/>
        <v>0</v>
      </c>
      <c r="E68" s="83" t="s">
        <v>0</v>
      </c>
      <c r="F68" s="87" t="s">
        <v>0</v>
      </c>
      <c r="G68" s="87" t="s">
        <v>0</v>
      </c>
      <c r="H68" s="93">
        <f t="shared" si="1"/>
        <v>0</v>
      </c>
      <c r="I68" s="92"/>
    </row>
    <row r="69" s="71" customFormat="1" ht="23" customHeight="1" spans="1:9">
      <c r="A69" s="262" t="s">
        <v>631</v>
      </c>
      <c r="B69" s="87">
        <v>240</v>
      </c>
      <c r="C69" s="87" t="s">
        <v>0</v>
      </c>
      <c r="D69" s="258">
        <f t="shared" ref="D69:D99" si="2">IF(ISERROR(C69/B69),,C69/B69)</f>
        <v>0</v>
      </c>
      <c r="E69" s="83" t="s">
        <v>0</v>
      </c>
      <c r="F69" s="87" t="s">
        <v>0</v>
      </c>
      <c r="G69" s="87" t="s">
        <v>0</v>
      </c>
      <c r="H69" s="93">
        <f t="shared" ref="H69:H99" si="3">IF(ISERROR(G69/F69),,G69/F69)</f>
        <v>0</v>
      </c>
      <c r="I69" s="92"/>
    </row>
    <row r="70" s="71" customFormat="1" ht="23" customHeight="1" spans="1:9">
      <c r="A70" s="262" t="s">
        <v>633</v>
      </c>
      <c r="B70" s="87">
        <v>0</v>
      </c>
      <c r="C70" s="87" t="s">
        <v>0</v>
      </c>
      <c r="D70" s="258">
        <f t="shared" si="2"/>
        <v>0</v>
      </c>
      <c r="E70" s="83" t="s">
        <v>0</v>
      </c>
      <c r="F70" s="87" t="s">
        <v>0</v>
      </c>
      <c r="G70" s="87" t="s">
        <v>0</v>
      </c>
      <c r="H70" s="93">
        <f t="shared" si="3"/>
        <v>0</v>
      </c>
      <c r="I70" s="92"/>
    </row>
    <row r="71" s="71" customFormat="1" ht="23" customHeight="1" spans="1:9">
      <c r="A71" s="262" t="s">
        <v>635</v>
      </c>
      <c r="B71" s="87">
        <v>0</v>
      </c>
      <c r="C71" s="87" t="s">
        <v>0</v>
      </c>
      <c r="D71" s="258">
        <f t="shared" si="2"/>
        <v>0</v>
      </c>
      <c r="E71" s="83" t="s">
        <v>0</v>
      </c>
      <c r="F71" s="87" t="s">
        <v>0</v>
      </c>
      <c r="G71" s="87" t="s">
        <v>0</v>
      </c>
      <c r="H71" s="93">
        <f t="shared" si="3"/>
        <v>0</v>
      </c>
      <c r="I71" s="92"/>
    </row>
    <row r="72" s="71" customFormat="1" ht="23" customHeight="1" spans="1:9">
      <c r="A72" s="262" t="s">
        <v>637</v>
      </c>
      <c r="B72" s="87">
        <v>0</v>
      </c>
      <c r="C72" s="87" t="s">
        <v>0</v>
      </c>
      <c r="D72" s="258">
        <f t="shared" si="2"/>
        <v>0</v>
      </c>
      <c r="E72" s="83" t="s">
        <v>0</v>
      </c>
      <c r="F72" s="87" t="s">
        <v>0</v>
      </c>
      <c r="G72" s="87" t="s">
        <v>0</v>
      </c>
      <c r="H72" s="93">
        <f t="shared" si="3"/>
        <v>0</v>
      </c>
      <c r="I72" s="92"/>
    </row>
    <row r="73" s="71" customFormat="1" ht="23" customHeight="1" spans="1:9">
      <c r="A73" s="262" t="s">
        <v>639</v>
      </c>
      <c r="B73" s="87">
        <v>5</v>
      </c>
      <c r="C73" s="87"/>
      <c r="D73" s="258">
        <f t="shared" si="2"/>
        <v>0</v>
      </c>
      <c r="E73" s="83" t="s">
        <v>0</v>
      </c>
      <c r="F73" s="87" t="s">
        <v>0</v>
      </c>
      <c r="G73" s="87" t="s">
        <v>0</v>
      </c>
      <c r="H73" s="93">
        <f t="shared" si="3"/>
        <v>0</v>
      </c>
      <c r="I73" s="92"/>
    </row>
    <row r="74" s="71" customFormat="1" ht="23" customHeight="1" spans="1:9">
      <c r="A74" s="262" t="s">
        <v>641</v>
      </c>
      <c r="B74" s="87">
        <v>3141</v>
      </c>
      <c r="C74" s="87"/>
      <c r="D74" s="258">
        <f t="shared" si="2"/>
        <v>0</v>
      </c>
      <c r="E74" s="83" t="s">
        <v>0</v>
      </c>
      <c r="F74" s="87" t="s">
        <v>0</v>
      </c>
      <c r="G74" s="87" t="s">
        <v>0</v>
      </c>
      <c r="H74" s="93">
        <f t="shared" si="3"/>
        <v>0</v>
      </c>
      <c r="I74" s="92"/>
    </row>
    <row r="75" s="71" customFormat="1" ht="23" customHeight="1" spans="1:9">
      <c r="A75" s="262" t="s">
        <v>102</v>
      </c>
      <c r="B75" s="87">
        <v>0</v>
      </c>
      <c r="C75" s="87"/>
      <c r="D75" s="258">
        <f t="shared" si="2"/>
        <v>0</v>
      </c>
      <c r="E75" s="83" t="s">
        <v>0</v>
      </c>
      <c r="F75" s="87" t="s">
        <v>0</v>
      </c>
      <c r="G75" s="87" t="s">
        <v>0</v>
      </c>
      <c r="H75" s="93">
        <f t="shared" si="3"/>
        <v>0</v>
      </c>
      <c r="I75" s="92"/>
    </row>
    <row r="76" s="71" customFormat="1" ht="23" customHeight="1" spans="1:9">
      <c r="A76" s="83" t="s">
        <v>0</v>
      </c>
      <c r="B76" s="87"/>
      <c r="C76" s="87"/>
      <c r="D76" s="258">
        <f t="shared" si="2"/>
        <v>0</v>
      </c>
      <c r="E76" s="83" t="s">
        <v>0</v>
      </c>
      <c r="F76" s="87" t="s">
        <v>0</v>
      </c>
      <c r="G76" s="87" t="s">
        <v>0</v>
      </c>
      <c r="H76" s="93">
        <f t="shared" si="3"/>
        <v>0</v>
      </c>
      <c r="I76" s="92"/>
    </row>
    <row r="77" s="71" customFormat="1" ht="23" customHeight="1" spans="1:9">
      <c r="A77" s="83" t="s">
        <v>0</v>
      </c>
      <c r="B77" s="87"/>
      <c r="C77" s="87"/>
      <c r="D77" s="258">
        <f t="shared" si="2"/>
        <v>0</v>
      </c>
      <c r="E77" s="83" t="s">
        <v>0</v>
      </c>
      <c r="F77" s="87" t="s">
        <v>0</v>
      </c>
      <c r="G77" s="87" t="s">
        <v>0</v>
      </c>
      <c r="H77" s="93">
        <f t="shared" si="3"/>
        <v>0</v>
      </c>
      <c r="I77" s="92"/>
    </row>
    <row r="78" s="71" customFormat="1" ht="23" customHeight="1" spans="1:9">
      <c r="A78" s="83" t="s">
        <v>0</v>
      </c>
      <c r="B78" s="87"/>
      <c r="C78" s="87"/>
      <c r="D78" s="258">
        <f t="shared" si="2"/>
        <v>0</v>
      </c>
      <c r="E78" s="83" t="s">
        <v>0</v>
      </c>
      <c r="F78" s="87" t="s">
        <v>0</v>
      </c>
      <c r="G78" s="87" t="s">
        <v>0</v>
      </c>
      <c r="H78" s="93">
        <f t="shared" si="3"/>
        <v>0</v>
      </c>
      <c r="I78" s="92" t="s">
        <v>0</v>
      </c>
    </row>
    <row r="79" s="71" customFormat="1" ht="23" customHeight="1" spans="1:9">
      <c r="A79" s="86" t="s">
        <v>766</v>
      </c>
      <c r="B79" s="85">
        <f>SUM(B80:B81)</f>
        <v>0</v>
      </c>
      <c r="C79" s="85">
        <f>SUM(C80:C81)</f>
        <v>0</v>
      </c>
      <c r="D79" s="258">
        <f t="shared" si="2"/>
        <v>0</v>
      </c>
      <c r="E79" s="83" t="s">
        <v>0</v>
      </c>
      <c r="F79" s="87" t="s">
        <v>0</v>
      </c>
      <c r="G79" s="87" t="s">
        <v>0</v>
      </c>
      <c r="H79" s="93">
        <f t="shared" si="3"/>
        <v>0</v>
      </c>
      <c r="I79" s="92" t="s">
        <v>0</v>
      </c>
    </row>
    <row r="80" s="71" customFormat="1" ht="23" customHeight="1" spans="1:9">
      <c r="A80" s="115" t="s">
        <v>648</v>
      </c>
      <c r="B80" s="87">
        <v>0</v>
      </c>
      <c r="C80" s="87">
        <v>0</v>
      </c>
      <c r="D80" s="258">
        <f t="shared" si="2"/>
        <v>0</v>
      </c>
      <c r="E80" s="83" t="s">
        <v>0</v>
      </c>
      <c r="F80" s="87" t="s">
        <v>0</v>
      </c>
      <c r="G80" s="87" t="s">
        <v>0</v>
      </c>
      <c r="H80" s="93">
        <f t="shared" si="3"/>
        <v>0</v>
      </c>
      <c r="I80" s="92" t="s">
        <v>0</v>
      </c>
    </row>
    <row r="81" s="71" customFormat="1" ht="23" customHeight="1" spans="1:9">
      <c r="A81" s="115" t="s">
        <v>652</v>
      </c>
      <c r="B81" s="87">
        <v>0</v>
      </c>
      <c r="C81" s="87">
        <v>0</v>
      </c>
      <c r="D81" s="258">
        <f t="shared" si="2"/>
        <v>0</v>
      </c>
      <c r="E81" s="83" t="s">
        <v>0</v>
      </c>
      <c r="F81" s="87" t="s">
        <v>0</v>
      </c>
      <c r="G81" s="87" t="s">
        <v>0</v>
      </c>
      <c r="H81" s="93">
        <f t="shared" si="3"/>
        <v>0</v>
      </c>
      <c r="I81" s="92" t="s">
        <v>0</v>
      </c>
    </row>
    <row r="82" s="71" customFormat="1" ht="23" customHeight="1" spans="1:9">
      <c r="A82" s="86" t="s">
        <v>767</v>
      </c>
      <c r="B82" s="87">
        <v>0</v>
      </c>
      <c r="C82" s="87">
        <v>0</v>
      </c>
      <c r="D82" s="258">
        <f t="shared" si="2"/>
        <v>0</v>
      </c>
      <c r="E82" s="83" t="s">
        <v>0</v>
      </c>
      <c r="F82" s="87" t="s">
        <v>0</v>
      </c>
      <c r="G82" s="87" t="s">
        <v>0</v>
      </c>
      <c r="H82" s="93">
        <f t="shared" si="3"/>
        <v>0</v>
      </c>
      <c r="I82" s="92" t="s">
        <v>0</v>
      </c>
    </row>
    <row r="83" s="71" customFormat="1" ht="23" customHeight="1" spans="1:9">
      <c r="A83" s="86" t="s">
        <v>656</v>
      </c>
      <c r="B83" s="104">
        <v>27678</v>
      </c>
      <c r="C83" s="104">
        <v>8355</v>
      </c>
      <c r="D83" s="258">
        <f t="shared" si="2"/>
        <v>0.301864296553219</v>
      </c>
      <c r="E83" s="83" t="s">
        <v>0</v>
      </c>
      <c r="F83" s="87" t="s">
        <v>0</v>
      </c>
      <c r="G83" s="87" t="s">
        <v>0</v>
      </c>
      <c r="H83" s="93">
        <f t="shared" si="3"/>
        <v>0</v>
      </c>
      <c r="I83" s="92" t="s">
        <v>0</v>
      </c>
    </row>
    <row r="84" s="71" customFormat="1" ht="23" customHeight="1" spans="1:9">
      <c r="A84" s="86" t="s">
        <v>668</v>
      </c>
      <c r="B84" s="104">
        <f>SUM(B85,B87:B88)</f>
        <v>15149</v>
      </c>
      <c r="C84" s="85">
        <f>SUM(C85,C87:C88)</f>
        <v>0</v>
      </c>
      <c r="D84" s="258">
        <f t="shared" si="2"/>
        <v>0</v>
      </c>
      <c r="E84" s="83" t="s">
        <v>0</v>
      </c>
      <c r="F84" s="87" t="s">
        <v>0</v>
      </c>
      <c r="G84" s="87" t="s">
        <v>0</v>
      </c>
      <c r="H84" s="93">
        <f t="shared" si="3"/>
        <v>0</v>
      </c>
      <c r="I84" s="92" t="s">
        <v>0</v>
      </c>
    </row>
    <row r="85" s="71" customFormat="1" ht="23" customHeight="1" spans="1:9">
      <c r="A85" s="115" t="s">
        <v>768</v>
      </c>
      <c r="B85" s="87">
        <v>11891</v>
      </c>
      <c r="C85" s="87">
        <v>0</v>
      </c>
      <c r="D85" s="258">
        <f t="shared" si="2"/>
        <v>0</v>
      </c>
      <c r="E85" s="86" t="s">
        <v>507</v>
      </c>
      <c r="F85" s="87">
        <v>0</v>
      </c>
      <c r="G85" s="87">
        <v>0</v>
      </c>
      <c r="H85" s="93">
        <f t="shared" si="3"/>
        <v>0</v>
      </c>
      <c r="I85" s="92" t="s">
        <v>0</v>
      </c>
    </row>
    <row r="86" s="71" customFormat="1" ht="23" customHeight="1" spans="1:9">
      <c r="A86" s="262" t="s">
        <v>769</v>
      </c>
      <c r="B86" s="87">
        <v>0</v>
      </c>
      <c r="C86" s="87">
        <v>0</v>
      </c>
      <c r="D86" s="258">
        <f t="shared" si="2"/>
        <v>0</v>
      </c>
      <c r="E86" s="86" t="s">
        <v>658</v>
      </c>
      <c r="F86" s="87">
        <v>8678</v>
      </c>
      <c r="G86" s="87">
        <v>0</v>
      </c>
      <c r="H86" s="93">
        <f t="shared" si="3"/>
        <v>0</v>
      </c>
      <c r="I86" s="92" t="s">
        <v>0</v>
      </c>
    </row>
    <row r="87" s="71" customFormat="1" ht="23" customHeight="1" spans="1:9">
      <c r="A87" s="115" t="s">
        <v>770</v>
      </c>
      <c r="B87" s="87">
        <v>3258</v>
      </c>
      <c r="C87" s="87">
        <v>0</v>
      </c>
      <c r="D87" s="258">
        <f t="shared" si="2"/>
        <v>0</v>
      </c>
      <c r="E87" s="86" t="s">
        <v>690</v>
      </c>
      <c r="F87" s="104">
        <v>4000</v>
      </c>
      <c r="G87" s="87">
        <v>0</v>
      </c>
      <c r="H87" s="93">
        <f t="shared" si="3"/>
        <v>0</v>
      </c>
      <c r="I87" s="92" t="s">
        <v>0</v>
      </c>
    </row>
    <row r="88" s="71" customFormat="1" ht="23" customHeight="1" spans="1:9">
      <c r="A88" s="115" t="s">
        <v>771</v>
      </c>
      <c r="B88" s="87">
        <v>0</v>
      </c>
      <c r="C88" s="87">
        <v>0</v>
      </c>
      <c r="D88" s="258">
        <f t="shared" si="2"/>
        <v>0</v>
      </c>
      <c r="E88" s="86" t="s">
        <v>694</v>
      </c>
      <c r="F88" s="87">
        <v>0</v>
      </c>
      <c r="G88" s="87">
        <v>0</v>
      </c>
      <c r="H88" s="93">
        <f t="shared" si="3"/>
        <v>0</v>
      </c>
      <c r="I88" s="92" t="s">
        <v>0</v>
      </c>
    </row>
    <row r="89" s="71" customFormat="1" ht="23" customHeight="1" spans="1:9">
      <c r="A89" s="86" t="s">
        <v>772</v>
      </c>
      <c r="B89" s="104"/>
      <c r="C89" s="87">
        <v>0</v>
      </c>
      <c r="D89" s="258">
        <f t="shared" si="2"/>
        <v>0</v>
      </c>
      <c r="E89" s="86" t="s">
        <v>734</v>
      </c>
      <c r="F89" s="104"/>
      <c r="G89" s="104">
        <v>1200</v>
      </c>
      <c r="H89" s="93">
        <f t="shared" si="3"/>
        <v>0</v>
      </c>
      <c r="I89" s="92" t="s">
        <v>0</v>
      </c>
    </row>
    <row r="90" s="71" customFormat="1" ht="23" customHeight="1" spans="1:9">
      <c r="A90" s="86" t="s">
        <v>692</v>
      </c>
      <c r="B90" s="104">
        <v>72819</v>
      </c>
      <c r="C90" s="87">
        <v>0</v>
      </c>
      <c r="D90" s="258">
        <f t="shared" si="2"/>
        <v>0</v>
      </c>
      <c r="E90" s="86" t="s">
        <v>773</v>
      </c>
      <c r="F90" s="87">
        <v>56533</v>
      </c>
      <c r="G90" s="87">
        <v>0</v>
      </c>
      <c r="H90" s="93">
        <f t="shared" si="3"/>
        <v>0</v>
      </c>
      <c r="I90" s="92" t="s">
        <v>0</v>
      </c>
    </row>
    <row r="91" s="71" customFormat="1" ht="23" customHeight="1" spans="1:9">
      <c r="A91" s="265" t="s">
        <v>716</v>
      </c>
      <c r="B91" s="114">
        <f t="shared" ref="B91:G91" si="4">SUM(B92:B95)</f>
        <v>0</v>
      </c>
      <c r="C91" s="114">
        <f t="shared" si="4"/>
        <v>0</v>
      </c>
      <c r="D91" s="258">
        <f t="shared" si="2"/>
        <v>0</v>
      </c>
      <c r="E91" s="265" t="s">
        <v>698</v>
      </c>
      <c r="F91" s="114">
        <f t="shared" si="4"/>
        <v>0</v>
      </c>
      <c r="G91" s="114">
        <f t="shared" si="4"/>
        <v>0</v>
      </c>
      <c r="H91" s="93">
        <f t="shared" si="3"/>
        <v>0</v>
      </c>
      <c r="I91" s="92" t="s">
        <v>0</v>
      </c>
    </row>
    <row r="92" s="71" customFormat="1" ht="23" customHeight="1" spans="1:9">
      <c r="A92" s="266" t="s">
        <v>774</v>
      </c>
      <c r="B92" s="87">
        <v>0</v>
      </c>
      <c r="C92" s="87">
        <v>0</v>
      </c>
      <c r="D92" s="258">
        <f t="shared" si="2"/>
        <v>0</v>
      </c>
      <c r="E92" s="266" t="s">
        <v>775</v>
      </c>
      <c r="F92" s="87">
        <v>0</v>
      </c>
      <c r="G92" s="87">
        <v>0</v>
      </c>
      <c r="H92" s="93">
        <f t="shared" si="3"/>
        <v>0</v>
      </c>
      <c r="I92" s="92"/>
    </row>
    <row r="93" s="71" customFormat="1" ht="23" customHeight="1" spans="1:9">
      <c r="A93" s="266" t="s">
        <v>776</v>
      </c>
      <c r="B93" s="87">
        <v>0</v>
      </c>
      <c r="C93" s="87">
        <v>0</v>
      </c>
      <c r="D93" s="258">
        <f t="shared" si="2"/>
        <v>0</v>
      </c>
      <c r="E93" s="266" t="s">
        <v>777</v>
      </c>
      <c r="F93" s="87">
        <v>0</v>
      </c>
      <c r="G93" s="87">
        <v>0</v>
      </c>
      <c r="H93" s="93">
        <f t="shared" si="3"/>
        <v>0</v>
      </c>
      <c r="I93" s="92"/>
    </row>
    <row r="94" s="71" customFormat="1" ht="23" customHeight="1" spans="1:9">
      <c r="A94" s="266" t="s">
        <v>778</v>
      </c>
      <c r="B94" s="87">
        <v>0</v>
      </c>
      <c r="C94" s="87">
        <v>0</v>
      </c>
      <c r="D94" s="258">
        <f t="shared" si="2"/>
        <v>0</v>
      </c>
      <c r="E94" s="266" t="s">
        <v>779</v>
      </c>
      <c r="F94" s="87">
        <v>0</v>
      </c>
      <c r="G94" s="87">
        <v>0</v>
      </c>
      <c r="H94" s="93">
        <f t="shared" si="3"/>
        <v>0</v>
      </c>
      <c r="I94" s="92"/>
    </row>
    <row r="95" s="71" customFormat="1" ht="23" customHeight="1" spans="1:9">
      <c r="A95" s="266" t="s">
        <v>780</v>
      </c>
      <c r="B95" s="87">
        <v>0</v>
      </c>
      <c r="C95" s="87">
        <v>0</v>
      </c>
      <c r="D95" s="258">
        <f t="shared" si="2"/>
        <v>0</v>
      </c>
      <c r="E95" s="266" t="s">
        <v>781</v>
      </c>
      <c r="F95" s="87">
        <v>0</v>
      </c>
      <c r="G95" s="87">
        <v>0</v>
      </c>
      <c r="H95" s="93">
        <f t="shared" si="3"/>
        <v>0</v>
      </c>
      <c r="I95" s="92"/>
    </row>
    <row r="96" s="71" customFormat="1" ht="23" customHeight="1" spans="1:9">
      <c r="A96" s="86" t="s">
        <v>712</v>
      </c>
      <c r="B96" s="104">
        <v>10000</v>
      </c>
      <c r="C96" s="104">
        <v>10000</v>
      </c>
      <c r="D96" s="258">
        <f t="shared" si="2"/>
        <v>1</v>
      </c>
      <c r="E96" s="86" t="s">
        <v>782</v>
      </c>
      <c r="F96" s="87">
        <v>0</v>
      </c>
      <c r="G96" s="87">
        <v>0</v>
      </c>
      <c r="H96" s="93">
        <f t="shared" si="3"/>
        <v>0</v>
      </c>
      <c r="I96" s="92" t="s">
        <v>0</v>
      </c>
    </row>
    <row r="97" s="71" customFormat="1" ht="23" customHeight="1" spans="1:9">
      <c r="A97" s="86" t="s">
        <v>783</v>
      </c>
      <c r="B97" s="87">
        <v>0</v>
      </c>
      <c r="C97" s="87">
        <v>0</v>
      </c>
      <c r="D97" s="258">
        <f t="shared" si="2"/>
        <v>0</v>
      </c>
      <c r="E97" s="86" t="s">
        <v>784</v>
      </c>
      <c r="F97" s="87">
        <v>0</v>
      </c>
      <c r="G97" s="87">
        <v>0</v>
      </c>
      <c r="H97" s="93">
        <f t="shared" si="3"/>
        <v>0</v>
      </c>
      <c r="I97" s="92" t="s">
        <v>0</v>
      </c>
    </row>
    <row r="98" s="71" customFormat="1" ht="23" customHeight="1" spans="1:9">
      <c r="A98" s="86" t="s">
        <v>785</v>
      </c>
      <c r="B98" s="87">
        <v>0</v>
      </c>
      <c r="C98" s="87">
        <v>0</v>
      </c>
      <c r="D98" s="258">
        <f t="shared" si="2"/>
        <v>0</v>
      </c>
      <c r="E98" s="86" t="s">
        <v>664</v>
      </c>
      <c r="F98" s="104">
        <v>23037</v>
      </c>
      <c r="G98" s="87">
        <v>0</v>
      </c>
      <c r="H98" s="93">
        <f t="shared" si="3"/>
        <v>0</v>
      </c>
      <c r="I98" s="92" t="s">
        <v>0</v>
      </c>
    </row>
    <row r="99" s="71" customFormat="1" ht="23" customHeight="1" spans="1:9">
      <c r="A99" s="113" t="s">
        <v>751</v>
      </c>
      <c r="B99" s="203">
        <f t="shared" ref="B99:G99" si="5">SUM(B8:B9)</f>
        <v>523906</v>
      </c>
      <c r="C99" s="259">
        <f t="shared" si="5"/>
        <v>341214</v>
      </c>
      <c r="D99" s="258">
        <f t="shared" si="2"/>
        <v>0.65128858993789</v>
      </c>
      <c r="E99" s="113" t="s">
        <v>752</v>
      </c>
      <c r="F99" s="259">
        <f t="shared" si="5"/>
        <v>523906</v>
      </c>
      <c r="G99" s="259">
        <f t="shared" si="5"/>
        <v>341214</v>
      </c>
      <c r="H99" s="93">
        <f t="shared" si="3"/>
        <v>0.65128858993789</v>
      </c>
      <c r="I99" s="92" t="s">
        <v>0</v>
      </c>
    </row>
    <row r="100" s="71" customFormat="1" ht="23" customHeight="1" spans="1:9">
      <c r="A100" s="75" t="s">
        <v>0</v>
      </c>
      <c r="B100" s="75" t="s">
        <v>0</v>
      </c>
      <c r="C100" s="75" t="s">
        <v>0</v>
      </c>
      <c r="D100" s="75" t="s">
        <v>0</v>
      </c>
      <c r="E100" s="109" t="s">
        <v>0</v>
      </c>
      <c r="F100" s="75" t="s">
        <v>0</v>
      </c>
      <c r="G100" s="75" t="s">
        <v>0</v>
      </c>
      <c r="H100" s="75" t="s">
        <v>0</v>
      </c>
      <c r="I100" s="92" t="s">
        <v>0</v>
      </c>
    </row>
    <row r="101" s="71" customFormat="1" ht="23" customHeight="1" spans="1:9">
      <c r="A101" s="75" t="s">
        <v>0</v>
      </c>
      <c r="B101" s="75" t="s">
        <v>0</v>
      </c>
      <c r="C101" s="75" t="s">
        <v>0</v>
      </c>
      <c r="D101" s="75" t="s">
        <v>0</v>
      </c>
      <c r="E101" s="109" t="s">
        <v>0</v>
      </c>
      <c r="F101" s="75" t="s">
        <v>0</v>
      </c>
      <c r="G101" s="75" t="s">
        <v>0</v>
      </c>
      <c r="H101" s="75" t="s">
        <v>0</v>
      </c>
      <c r="I101" s="92" t="s">
        <v>0</v>
      </c>
    </row>
    <row r="102" s="71" customFormat="1" ht="23" customHeight="1" spans="1:9">
      <c r="A102" s="75" t="s">
        <v>0</v>
      </c>
      <c r="B102" s="75" t="s">
        <v>0</v>
      </c>
      <c r="C102" s="75" t="s">
        <v>0</v>
      </c>
      <c r="D102" s="75" t="s">
        <v>0</v>
      </c>
      <c r="E102" s="109" t="s">
        <v>0</v>
      </c>
      <c r="F102" s="75" t="s">
        <v>0</v>
      </c>
      <c r="G102" s="75" t="s">
        <v>0</v>
      </c>
      <c r="H102" s="75" t="s">
        <v>0</v>
      </c>
      <c r="I102" s="92" t="s">
        <v>0</v>
      </c>
    </row>
    <row r="103" s="71" customFormat="1" ht="23" customHeight="1" spans="1:9">
      <c r="A103" s="75" t="s">
        <v>0</v>
      </c>
      <c r="B103" s="75" t="s">
        <v>0</v>
      </c>
      <c r="C103" s="75" t="s">
        <v>0</v>
      </c>
      <c r="D103" s="75" t="s">
        <v>0</v>
      </c>
      <c r="E103" s="109" t="s">
        <v>0</v>
      </c>
      <c r="F103" s="75" t="s">
        <v>0</v>
      </c>
      <c r="G103" s="75" t="s">
        <v>0</v>
      </c>
      <c r="H103" s="75" t="s">
        <v>0</v>
      </c>
      <c r="I103" s="92" t="s">
        <v>0</v>
      </c>
    </row>
    <row r="104" s="71" customFormat="1" ht="23" customHeight="1" spans="1:9">
      <c r="A104" s="75" t="s">
        <v>0</v>
      </c>
      <c r="B104" s="75" t="s">
        <v>0</v>
      </c>
      <c r="C104" s="75" t="s">
        <v>0</v>
      </c>
      <c r="D104" s="75" t="s">
        <v>0</v>
      </c>
      <c r="E104" s="109" t="s">
        <v>0</v>
      </c>
      <c r="F104" s="75" t="s">
        <v>0</v>
      </c>
      <c r="G104" s="75" t="s">
        <v>0</v>
      </c>
      <c r="H104" s="75" t="s">
        <v>0</v>
      </c>
      <c r="I104" s="92" t="s">
        <v>0</v>
      </c>
    </row>
    <row r="105" s="71" customFormat="1" ht="23" customHeight="1" spans="1:9">
      <c r="A105" s="75" t="s">
        <v>0</v>
      </c>
      <c r="B105" s="75" t="s">
        <v>0</v>
      </c>
      <c r="C105" s="75" t="s">
        <v>0</v>
      </c>
      <c r="D105" s="75" t="s">
        <v>0</v>
      </c>
      <c r="E105" s="109" t="s">
        <v>0</v>
      </c>
      <c r="F105" s="75" t="s">
        <v>0</v>
      </c>
      <c r="G105" s="75" t="s">
        <v>0</v>
      </c>
      <c r="H105" s="75" t="s">
        <v>0</v>
      </c>
      <c r="I105" s="92" t="s">
        <v>0</v>
      </c>
    </row>
    <row r="106" s="71" customFormat="1" ht="23" customHeight="1" spans="1:9">
      <c r="A106" s="75" t="s">
        <v>0</v>
      </c>
      <c r="B106" s="75" t="s">
        <v>0</v>
      </c>
      <c r="C106" s="75" t="s">
        <v>0</v>
      </c>
      <c r="D106" s="75" t="s">
        <v>0</v>
      </c>
      <c r="E106" s="109" t="s">
        <v>0</v>
      </c>
      <c r="F106" s="75" t="s">
        <v>0</v>
      </c>
      <c r="G106" s="75" t="s">
        <v>0</v>
      </c>
      <c r="H106" s="75" t="s">
        <v>0</v>
      </c>
      <c r="I106" s="92" t="s">
        <v>0</v>
      </c>
    </row>
    <row r="107" s="71" customFormat="1" ht="23" customHeight="1" spans="1:9">
      <c r="A107" s="75" t="s">
        <v>0</v>
      </c>
      <c r="B107" s="75" t="s">
        <v>0</v>
      </c>
      <c r="C107" s="75" t="s">
        <v>0</v>
      </c>
      <c r="D107" s="75" t="s">
        <v>0</v>
      </c>
      <c r="E107" s="109" t="s">
        <v>0</v>
      </c>
      <c r="F107" s="75" t="s">
        <v>0</v>
      </c>
      <c r="G107" s="75" t="s">
        <v>0</v>
      </c>
      <c r="H107" s="75" t="s">
        <v>0</v>
      </c>
      <c r="I107" s="92" t="s">
        <v>0</v>
      </c>
    </row>
    <row r="108" s="71" customFormat="1" ht="23" customHeight="1" spans="1:9">
      <c r="A108" s="75" t="s">
        <v>0</v>
      </c>
      <c r="B108" s="75" t="s">
        <v>0</v>
      </c>
      <c r="C108" s="75" t="s">
        <v>0</v>
      </c>
      <c r="D108" s="75" t="s">
        <v>0</v>
      </c>
      <c r="E108" s="109" t="s">
        <v>0</v>
      </c>
      <c r="F108" s="75" t="s">
        <v>0</v>
      </c>
      <c r="G108" s="75" t="s">
        <v>0</v>
      </c>
      <c r="H108" s="75" t="s">
        <v>0</v>
      </c>
      <c r="I108" s="92" t="s">
        <v>0</v>
      </c>
    </row>
    <row r="109" s="71" customFormat="1" ht="23" customHeight="1" spans="1:9">
      <c r="A109" s="75" t="s">
        <v>0</v>
      </c>
      <c r="B109" s="75" t="s">
        <v>0</v>
      </c>
      <c r="C109" s="75" t="s">
        <v>0</v>
      </c>
      <c r="D109" s="75" t="s">
        <v>0</v>
      </c>
      <c r="E109" s="109" t="s">
        <v>0</v>
      </c>
      <c r="F109" s="75" t="s">
        <v>0</v>
      </c>
      <c r="G109" s="75" t="s">
        <v>0</v>
      </c>
      <c r="H109" s="75" t="s">
        <v>0</v>
      </c>
      <c r="I109" s="92" t="s">
        <v>0</v>
      </c>
    </row>
    <row r="110" s="71" customFormat="1" ht="23" customHeight="1" spans="1:9">
      <c r="A110" s="75" t="s">
        <v>0</v>
      </c>
      <c r="B110" s="75" t="s">
        <v>0</v>
      </c>
      <c r="C110" s="75" t="s">
        <v>0</v>
      </c>
      <c r="D110" s="75" t="s">
        <v>0</v>
      </c>
      <c r="E110" s="109" t="s">
        <v>0</v>
      </c>
      <c r="F110" s="75" t="s">
        <v>0</v>
      </c>
      <c r="G110" s="75" t="s">
        <v>0</v>
      </c>
      <c r="H110" s="75" t="s">
        <v>0</v>
      </c>
      <c r="I110" s="92" t="s">
        <v>0</v>
      </c>
    </row>
    <row r="111" s="71" customFormat="1" ht="23" customHeight="1" spans="1:9">
      <c r="A111" s="75" t="s">
        <v>0</v>
      </c>
      <c r="B111" s="75" t="s">
        <v>0</v>
      </c>
      <c r="C111" s="75" t="s">
        <v>0</v>
      </c>
      <c r="D111" s="75" t="s">
        <v>0</v>
      </c>
      <c r="E111" s="109" t="s">
        <v>0</v>
      </c>
      <c r="F111" s="75" t="s">
        <v>0</v>
      </c>
      <c r="G111" s="75" t="s">
        <v>0</v>
      </c>
      <c r="H111" s="75" t="s">
        <v>0</v>
      </c>
      <c r="I111" s="92" t="s">
        <v>0</v>
      </c>
    </row>
    <row r="112" s="71" customFormat="1" ht="23" customHeight="1" spans="1:9">
      <c r="A112" s="75" t="s">
        <v>0</v>
      </c>
      <c r="B112" s="75" t="s">
        <v>0</v>
      </c>
      <c r="C112" s="75" t="s">
        <v>0</v>
      </c>
      <c r="D112" s="75" t="s">
        <v>0</v>
      </c>
      <c r="E112" s="109" t="s">
        <v>0</v>
      </c>
      <c r="F112" s="75" t="s">
        <v>0</v>
      </c>
      <c r="G112" s="75" t="s">
        <v>0</v>
      </c>
      <c r="H112" s="75" t="s">
        <v>0</v>
      </c>
      <c r="I112" s="92" t="s">
        <v>0</v>
      </c>
    </row>
    <row r="113" s="71" customFormat="1" ht="23" customHeight="1" spans="1:9">
      <c r="A113" s="75" t="s">
        <v>0</v>
      </c>
      <c r="B113" s="75" t="s">
        <v>0</v>
      </c>
      <c r="C113" s="75" t="s">
        <v>0</v>
      </c>
      <c r="D113" s="75" t="s">
        <v>0</v>
      </c>
      <c r="E113" s="109" t="s">
        <v>0</v>
      </c>
      <c r="F113" s="75" t="s">
        <v>0</v>
      </c>
      <c r="G113" s="75" t="s">
        <v>0</v>
      </c>
      <c r="H113" s="75" t="s">
        <v>0</v>
      </c>
      <c r="I113" s="92" t="s">
        <v>0</v>
      </c>
    </row>
    <row r="114" s="71" customFormat="1" ht="23" customHeight="1" spans="1:9">
      <c r="A114" s="75" t="s">
        <v>0</v>
      </c>
      <c r="B114" s="75" t="s">
        <v>0</v>
      </c>
      <c r="C114" s="75" t="s">
        <v>0</v>
      </c>
      <c r="D114" s="75" t="s">
        <v>0</v>
      </c>
      <c r="E114" s="109" t="s">
        <v>0</v>
      </c>
      <c r="F114" s="75" t="s">
        <v>0</v>
      </c>
      <c r="G114" s="75" t="s">
        <v>0</v>
      </c>
      <c r="H114" s="75" t="s">
        <v>0</v>
      </c>
      <c r="I114" s="92" t="s">
        <v>0</v>
      </c>
    </row>
    <row r="115" s="71" customFormat="1" ht="23" customHeight="1" spans="1:9">
      <c r="A115" s="75" t="s">
        <v>0</v>
      </c>
      <c r="B115" s="75" t="s">
        <v>0</v>
      </c>
      <c r="C115" s="75" t="s">
        <v>0</v>
      </c>
      <c r="D115" s="75" t="s">
        <v>0</v>
      </c>
      <c r="E115" s="109" t="s">
        <v>0</v>
      </c>
      <c r="F115" s="75" t="s">
        <v>0</v>
      </c>
      <c r="G115" s="75" t="s">
        <v>0</v>
      </c>
      <c r="H115" s="75" t="s">
        <v>0</v>
      </c>
      <c r="I115" s="92" t="s">
        <v>0</v>
      </c>
    </row>
    <row r="116" s="71" customFormat="1" ht="23" customHeight="1" spans="1:9">
      <c r="A116" s="75" t="s">
        <v>0</v>
      </c>
      <c r="B116" s="75" t="s">
        <v>0</v>
      </c>
      <c r="C116" s="75" t="s">
        <v>0</v>
      </c>
      <c r="D116" s="75" t="s">
        <v>0</v>
      </c>
      <c r="E116" s="109" t="s">
        <v>0</v>
      </c>
      <c r="F116" s="75" t="s">
        <v>0</v>
      </c>
      <c r="G116" s="75" t="s">
        <v>0</v>
      </c>
      <c r="H116" s="75" t="s">
        <v>0</v>
      </c>
      <c r="I116" s="92" t="s">
        <v>0</v>
      </c>
    </row>
    <row r="117" s="71" customFormat="1" ht="23" customHeight="1" spans="1:9">
      <c r="A117" s="75" t="s">
        <v>0</v>
      </c>
      <c r="B117" s="75" t="s">
        <v>0</v>
      </c>
      <c r="C117" s="75" t="s">
        <v>0</v>
      </c>
      <c r="D117" s="75" t="s">
        <v>0</v>
      </c>
      <c r="E117" s="109" t="s">
        <v>0</v>
      </c>
      <c r="F117" s="75" t="s">
        <v>0</v>
      </c>
      <c r="G117" s="75" t="s">
        <v>0</v>
      </c>
      <c r="H117" s="75" t="s">
        <v>0</v>
      </c>
      <c r="I117" s="92" t="s">
        <v>0</v>
      </c>
    </row>
    <row r="118" s="71" customFormat="1" ht="23" customHeight="1" spans="1:9">
      <c r="A118" s="75" t="s">
        <v>0</v>
      </c>
      <c r="B118" s="75" t="s">
        <v>0</v>
      </c>
      <c r="C118" s="75" t="s">
        <v>0</v>
      </c>
      <c r="D118" s="75" t="s">
        <v>0</v>
      </c>
      <c r="E118" s="109" t="s">
        <v>0</v>
      </c>
      <c r="F118" s="75" t="s">
        <v>0</v>
      </c>
      <c r="G118" s="75" t="s">
        <v>0</v>
      </c>
      <c r="H118" s="75" t="s">
        <v>0</v>
      </c>
      <c r="I118" s="92" t="s">
        <v>0</v>
      </c>
    </row>
  </sheetData>
  <sheetProtection formatCells="0" formatColumns="0" formatRows="0" insertHyperlinks="0" sort="0" autoFilter="0" pivotTables="0"/>
  <mergeCells count="9">
    <mergeCell ref="A2:H2"/>
    <mergeCell ref="A4:D4"/>
    <mergeCell ref="E4:H4"/>
    <mergeCell ref="C5:D5"/>
    <mergeCell ref="G5:H5"/>
    <mergeCell ref="A5:A6"/>
    <mergeCell ref="B5:B6"/>
    <mergeCell ref="E5:E6"/>
    <mergeCell ref="F5:F6"/>
  </mergeCells>
  <printOptions horizontalCentered="1"/>
  <pageMargins left="0.46875" right="0.46875" top="0.588888888888889" bottom="0.46875" header="0.309027777777778" footer="0.309027777777778"/>
  <pageSetup paperSize="9" orientation="landscape" horizontalDpi="600" vertic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tint="0.8"/>
  </sheetPr>
  <dimension ref="A1:J95"/>
  <sheetViews>
    <sheetView showGridLines="0" showZeros="0" zoomScale="85" zoomScaleNormal="85" topLeftCell="B1" workbookViewId="0">
      <pane ySplit="5" topLeftCell="A6" activePane="bottomLeft" state="frozen"/>
      <selection/>
      <selection pane="bottomLeft" activeCell="G6" sqref="G6"/>
    </sheetView>
  </sheetViews>
  <sheetFormatPr defaultColWidth="9" defaultRowHeight="14.25"/>
  <cols>
    <col min="1" max="1" width="9" style="218" hidden="1" customWidth="1"/>
    <col min="2" max="2" width="43.625" style="217" customWidth="1"/>
    <col min="3" max="3" width="15.375" style="219" customWidth="1"/>
    <col min="4" max="5" width="16.625" style="220" customWidth="1"/>
    <col min="6" max="6" width="20.125" style="217" customWidth="1"/>
    <col min="7" max="7" width="15.875" style="221"/>
    <col min="8" max="8" width="16.625" style="221" customWidth="1"/>
    <col min="9" max="9" width="15.4416666666667" style="217" customWidth="1"/>
    <col min="10" max="256" width="9" style="217"/>
    <col min="257" max="16384" width="9" style="1"/>
  </cols>
  <sheetData>
    <row r="1" ht="34.5" customHeight="1" spans="2:3">
      <c r="B1" s="222" t="s">
        <v>786</v>
      </c>
      <c r="C1" s="223"/>
    </row>
    <row r="2" s="216" customFormat="1" ht="32.25" customHeight="1" spans="1:9">
      <c r="A2" s="224"/>
      <c r="B2" s="225" t="s">
        <v>787</v>
      </c>
      <c r="C2" s="225"/>
      <c r="D2" s="225"/>
      <c r="E2" s="225"/>
      <c r="F2" s="225"/>
      <c r="G2" s="225"/>
      <c r="H2" s="225"/>
      <c r="I2" s="225"/>
    </row>
    <row r="3" ht="20.25" customHeight="1" spans="2:8">
      <c r="B3" s="226"/>
      <c r="C3" s="223"/>
      <c r="H3" s="227" t="s">
        <v>40</v>
      </c>
    </row>
    <row r="4" ht="31.5" customHeight="1" spans="1:9">
      <c r="A4" s="218">
        <f t="shared" ref="A4:A45" si="0">ROW()</f>
        <v>4</v>
      </c>
      <c r="B4" s="228" t="s">
        <v>788</v>
      </c>
      <c r="C4" s="229"/>
      <c r="D4" s="229"/>
      <c r="E4" s="230"/>
      <c r="F4" s="231" t="s">
        <v>789</v>
      </c>
      <c r="G4" s="231"/>
      <c r="H4" s="231"/>
      <c r="I4" s="231"/>
    </row>
    <row r="5" ht="43.5" customHeight="1" spans="1:9">
      <c r="A5" s="218" t="s">
        <v>790</v>
      </c>
      <c r="B5" s="231" t="s">
        <v>791</v>
      </c>
      <c r="C5" s="232" t="s">
        <v>792</v>
      </c>
      <c r="D5" s="233" t="s">
        <v>114</v>
      </c>
      <c r="E5" s="234" t="s">
        <v>47</v>
      </c>
      <c r="F5" s="231" t="s">
        <v>793</v>
      </c>
      <c r="G5" s="232" t="s">
        <v>792</v>
      </c>
      <c r="H5" s="233" t="s">
        <v>114</v>
      </c>
      <c r="I5" s="247" t="s">
        <v>47</v>
      </c>
    </row>
    <row r="6" ht="20.1" customHeight="1" spans="1:9">
      <c r="A6" s="218">
        <f t="shared" si="0"/>
        <v>6</v>
      </c>
      <c r="B6" s="235" t="s">
        <v>503</v>
      </c>
      <c r="C6" s="236">
        <f>SUM(C7,C76,C79:C81,C86:C88,C93:C95)</f>
        <v>385082</v>
      </c>
      <c r="D6" s="236">
        <f>SUM(D7,D76,D79:D81,D86:D88,D93:D95)</f>
        <v>187065</v>
      </c>
      <c r="E6" s="237">
        <f t="shared" ref="E6:E69" si="1">IF(ISERROR(D6/C6),,D6/C6)</f>
        <v>0.485779652126041</v>
      </c>
      <c r="F6" s="238" t="s">
        <v>505</v>
      </c>
      <c r="G6" s="239">
        <f>SUM(G7,G82:G88,G93:G95)</f>
        <v>107415</v>
      </c>
      <c r="H6" s="239">
        <f>SUM(H7,H82:H88,H93:H95)</f>
        <v>32902</v>
      </c>
      <c r="I6" s="248">
        <f t="shared" ref="I6:I69" si="2">IF(ISERROR(H6/G6),,H6/G6)</f>
        <v>0.306307312758926</v>
      </c>
    </row>
    <row r="7" ht="20.1" customHeight="1" spans="1:9">
      <c r="A7" s="218">
        <f t="shared" si="0"/>
        <v>7</v>
      </c>
      <c r="B7" s="240" t="s">
        <v>506</v>
      </c>
      <c r="C7" s="241">
        <f>SUM(C8,C15,C51)</f>
        <v>259251</v>
      </c>
      <c r="D7" s="241">
        <f>SUM(D8,D15,D51)</f>
        <v>152522</v>
      </c>
      <c r="E7" s="237">
        <f t="shared" si="1"/>
        <v>0.58831788498405</v>
      </c>
      <c r="F7" s="242" t="s">
        <v>763</v>
      </c>
      <c r="G7" s="243">
        <f>SUM(G8:G9)</f>
        <v>13671</v>
      </c>
      <c r="H7" s="243">
        <f>SUM(H8:H9)</f>
        <v>17010</v>
      </c>
      <c r="I7" s="248">
        <f t="shared" si="2"/>
        <v>1.24423963133641</v>
      </c>
    </row>
    <row r="8" s="217" customFormat="1" ht="20.1" customHeight="1" spans="1:9">
      <c r="A8" s="218">
        <f t="shared" si="0"/>
        <v>8</v>
      </c>
      <c r="B8" s="177" t="s">
        <v>509</v>
      </c>
      <c r="C8" s="236">
        <f>SUM(C9:C14)</f>
        <v>9428</v>
      </c>
      <c r="D8" s="236">
        <f>SUM(D9:D14)</f>
        <v>9428</v>
      </c>
      <c r="E8" s="237">
        <f t="shared" si="1"/>
        <v>1</v>
      </c>
      <c r="F8" s="244" t="s">
        <v>650</v>
      </c>
      <c r="G8" s="243">
        <v>6408</v>
      </c>
      <c r="H8" s="243">
        <v>6408</v>
      </c>
      <c r="I8" s="248">
        <f t="shared" si="2"/>
        <v>1</v>
      </c>
    </row>
    <row r="9" ht="20.1" customHeight="1" spans="1:9">
      <c r="A9" s="218">
        <f t="shared" si="0"/>
        <v>9</v>
      </c>
      <c r="B9" s="178" t="s">
        <v>513</v>
      </c>
      <c r="C9" s="241">
        <v>791</v>
      </c>
      <c r="D9" s="241">
        <v>791</v>
      </c>
      <c r="E9" s="237">
        <f t="shared" si="1"/>
        <v>1</v>
      </c>
      <c r="F9" s="245" t="s">
        <v>654</v>
      </c>
      <c r="G9" s="243">
        <v>7263</v>
      </c>
      <c r="H9" s="243">
        <v>10602</v>
      </c>
      <c r="I9" s="248">
        <f t="shared" si="2"/>
        <v>1.45972738537794</v>
      </c>
    </row>
    <row r="10" ht="20.1" customHeight="1" spans="1:9">
      <c r="A10" s="218">
        <f t="shared" si="0"/>
        <v>10</v>
      </c>
      <c r="B10" s="178" t="s">
        <v>517</v>
      </c>
      <c r="C10" s="241">
        <v>314</v>
      </c>
      <c r="D10" s="241">
        <v>314</v>
      </c>
      <c r="E10" s="237">
        <f t="shared" si="1"/>
        <v>1</v>
      </c>
      <c r="F10" s="246" t="s">
        <v>0</v>
      </c>
      <c r="G10" s="241" t="s">
        <v>0</v>
      </c>
      <c r="H10" s="241" t="s">
        <v>0</v>
      </c>
      <c r="I10" s="249">
        <f t="shared" si="2"/>
        <v>0</v>
      </c>
    </row>
    <row r="11" ht="20.1" customHeight="1" spans="1:9">
      <c r="A11" s="218">
        <f t="shared" si="0"/>
        <v>11</v>
      </c>
      <c r="B11" s="178" t="s">
        <v>521</v>
      </c>
      <c r="C11" s="241">
        <v>2336</v>
      </c>
      <c r="D11" s="241">
        <v>2336</v>
      </c>
      <c r="E11" s="237">
        <f t="shared" si="1"/>
        <v>1</v>
      </c>
      <c r="F11" s="246" t="s">
        <v>0</v>
      </c>
      <c r="G11" s="241" t="s">
        <v>0</v>
      </c>
      <c r="H11" s="241" t="s">
        <v>0</v>
      </c>
      <c r="I11" s="249">
        <f t="shared" si="2"/>
        <v>0</v>
      </c>
    </row>
    <row r="12" ht="20.1" customHeight="1" spans="1:9">
      <c r="A12" s="218">
        <f t="shared" si="0"/>
        <v>12</v>
      </c>
      <c r="B12" s="178" t="s">
        <v>523</v>
      </c>
      <c r="C12" s="241">
        <v>1</v>
      </c>
      <c r="D12" s="241">
        <v>1</v>
      </c>
      <c r="E12" s="237">
        <f t="shared" si="1"/>
        <v>1</v>
      </c>
      <c r="F12" s="246" t="s">
        <v>0</v>
      </c>
      <c r="G12" s="241" t="s">
        <v>0</v>
      </c>
      <c r="H12" s="241" t="s">
        <v>0</v>
      </c>
      <c r="I12" s="249">
        <f t="shared" si="2"/>
        <v>0</v>
      </c>
    </row>
    <row r="13" ht="20.1" customHeight="1" spans="1:9">
      <c r="A13" s="218">
        <f t="shared" si="0"/>
        <v>13</v>
      </c>
      <c r="B13" s="178" t="s">
        <v>764</v>
      </c>
      <c r="C13" s="241">
        <v>5986</v>
      </c>
      <c r="D13" s="241">
        <v>5986</v>
      </c>
      <c r="E13" s="237">
        <f t="shared" si="1"/>
        <v>1</v>
      </c>
      <c r="F13" s="246" t="s">
        <v>0</v>
      </c>
      <c r="G13" s="241" t="s">
        <v>0</v>
      </c>
      <c r="H13" s="241" t="s">
        <v>0</v>
      </c>
      <c r="I13" s="249">
        <f t="shared" si="2"/>
        <v>0</v>
      </c>
    </row>
    <row r="14" ht="20.1" customHeight="1" spans="1:9">
      <c r="A14" s="218">
        <f t="shared" si="0"/>
        <v>14</v>
      </c>
      <c r="B14" s="178" t="s">
        <v>527</v>
      </c>
      <c r="C14" s="241">
        <v>0</v>
      </c>
      <c r="D14" s="241">
        <v>0</v>
      </c>
      <c r="E14" s="237">
        <f t="shared" si="1"/>
        <v>0</v>
      </c>
      <c r="F14" s="246" t="s">
        <v>0</v>
      </c>
      <c r="G14" s="241" t="s">
        <v>0</v>
      </c>
      <c r="H14" s="241" t="s">
        <v>0</v>
      </c>
      <c r="I14" s="249">
        <f t="shared" si="2"/>
        <v>0</v>
      </c>
    </row>
    <row r="15" ht="20.1" customHeight="1" spans="1:9">
      <c r="A15" s="218">
        <f t="shared" si="0"/>
        <v>15</v>
      </c>
      <c r="B15" s="177" t="s">
        <v>529</v>
      </c>
      <c r="C15" s="236">
        <f>SUM(C16:C50)</f>
        <v>207669</v>
      </c>
      <c r="D15" s="236">
        <f>SUM(D16:D50)</f>
        <v>142473</v>
      </c>
      <c r="E15" s="237">
        <f t="shared" si="1"/>
        <v>0.6860581020759</v>
      </c>
      <c r="F15" s="246" t="s">
        <v>0</v>
      </c>
      <c r="G15" s="241" t="s">
        <v>0</v>
      </c>
      <c r="H15" s="241" t="s">
        <v>0</v>
      </c>
      <c r="I15" s="249">
        <f t="shared" si="2"/>
        <v>0</v>
      </c>
    </row>
    <row r="16" ht="20.1" customHeight="1" spans="1:9">
      <c r="A16" s="218">
        <f t="shared" si="0"/>
        <v>16</v>
      </c>
      <c r="B16" s="178" t="s">
        <v>531</v>
      </c>
      <c r="C16" s="241" t="str">
        <f>VLOOKUP(B16,'公共预算收支平衡表-全辖'!B:D,2,FALSE)</f>
        <v/>
      </c>
      <c r="D16" s="241" t="str">
        <f>VLOOKUP(B16,'公共预算收支平衡表-全辖'!B:D,3,FALSE)</f>
        <v/>
      </c>
      <c r="E16" s="237">
        <f t="shared" si="1"/>
        <v>0</v>
      </c>
      <c r="F16" s="246" t="s">
        <v>0</v>
      </c>
      <c r="G16" s="241" t="s">
        <v>0</v>
      </c>
      <c r="H16" s="241" t="s">
        <v>0</v>
      </c>
      <c r="I16" s="249">
        <f t="shared" si="2"/>
        <v>0</v>
      </c>
    </row>
    <row r="17" ht="20.1" customHeight="1" spans="1:9">
      <c r="A17" s="218">
        <f t="shared" si="0"/>
        <v>17</v>
      </c>
      <c r="B17" s="178" t="s">
        <v>533</v>
      </c>
      <c r="C17" s="241">
        <v>33152</v>
      </c>
      <c r="D17" s="241">
        <v>28138</v>
      </c>
      <c r="E17" s="237">
        <f t="shared" si="1"/>
        <v>0.848757239382239</v>
      </c>
      <c r="F17" s="246" t="s">
        <v>0</v>
      </c>
      <c r="G17" s="241" t="s">
        <v>0</v>
      </c>
      <c r="H17" s="241" t="s">
        <v>0</v>
      </c>
      <c r="I17" s="249">
        <f t="shared" si="2"/>
        <v>0</v>
      </c>
    </row>
    <row r="18" ht="20.1" customHeight="1" spans="1:9">
      <c r="A18" s="218">
        <f t="shared" si="0"/>
        <v>18</v>
      </c>
      <c r="B18" s="178" t="s">
        <v>535</v>
      </c>
      <c r="C18" s="241">
        <v>24583</v>
      </c>
      <c r="D18" s="241">
        <v>21337</v>
      </c>
      <c r="E18" s="237">
        <f t="shared" si="1"/>
        <v>0.867957531627548</v>
      </c>
      <c r="F18" s="246" t="s">
        <v>0</v>
      </c>
      <c r="G18" s="241" t="s">
        <v>0</v>
      </c>
      <c r="H18" s="241" t="s">
        <v>0</v>
      </c>
      <c r="I18" s="249">
        <f t="shared" si="2"/>
        <v>0</v>
      </c>
    </row>
    <row r="19" ht="20.1" customHeight="1" spans="1:9">
      <c r="A19" s="218">
        <f t="shared" si="0"/>
        <v>19</v>
      </c>
      <c r="B19" s="178" t="s">
        <v>537</v>
      </c>
      <c r="C19" s="241">
        <v>5978</v>
      </c>
      <c r="D19" s="241">
        <v>172</v>
      </c>
      <c r="E19" s="237">
        <f t="shared" si="1"/>
        <v>0.0287721646035463</v>
      </c>
      <c r="F19" s="246" t="s">
        <v>0</v>
      </c>
      <c r="G19" s="241" t="s">
        <v>0</v>
      </c>
      <c r="H19" s="241" t="s">
        <v>0</v>
      </c>
      <c r="I19" s="249">
        <f t="shared" si="2"/>
        <v>0</v>
      </c>
    </row>
    <row r="20" ht="20.1" customHeight="1" spans="1:9">
      <c r="A20" s="218">
        <f t="shared" si="0"/>
        <v>20</v>
      </c>
      <c r="B20" s="178" t="s">
        <v>539</v>
      </c>
      <c r="C20" s="241" t="s">
        <v>0</v>
      </c>
      <c r="D20" s="241" t="s">
        <v>0</v>
      </c>
      <c r="E20" s="237">
        <f t="shared" si="1"/>
        <v>0</v>
      </c>
      <c r="F20" s="246" t="s">
        <v>0</v>
      </c>
      <c r="G20" s="241" t="s">
        <v>0</v>
      </c>
      <c r="H20" s="241" t="s">
        <v>0</v>
      </c>
      <c r="I20" s="249">
        <f t="shared" si="2"/>
        <v>0</v>
      </c>
    </row>
    <row r="21" ht="20.1" customHeight="1" spans="1:9">
      <c r="A21" s="218">
        <f t="shared" si="0"/>
        <v>21</v>
      </c>
      <c r="B21" s="178" t="s">
        <v>541</v>
      </c>
      <c r="C21" s="241" t="s">
        <v>0</v>
      </c>
      <c r="D21" s="241" t="s">
        <v>0</v>
      </c>
      <c r="E21" s="237">
        <f t="shared" si="1"/>
        <v>0</v>
      </c>
      <c r="F21" s="246" t="s">
        <v>0</v>
      </c>
      <c r="G21" s="241" t="s">
        <v>0</v>
      </c>
      <c r="H21" s="241" t="s">
        <v>0</v>
      </c>
      <c r="I21" s="249">
        <f t="shared" si="2"/>
        <v>0</v>
      </c>
    </row>
    <row r="22" ht="20.1" customHeight="1" spans="1:9">
      <c r="A22" s="218">
        <f t="shared" si="0"/>
        <v>22</v>
      </c>
      <c r="B22" s="178" t="s">
        <v>543</v>
      </c>
      <c r="C22" s="241">
        <v>930</v>
      </c>
      <c r="D22" s="241">
        <v>408</v>
      </c>
      <c r="E22" s="237">
        <f t="shared" si="1"/>
        <v>0.438709677419355</v>
      </c>
      <c r="F22" s="246" t="s">
        <v>0</v>
      </c>
      <c r="G22" s="241" t="s">
        <v>0</v>
      </c>
      <c r="H22" s="241" t="s">
        <v>0</v>
      </c>
      <c r="I22" s="249">
        <f t="shared" si="2"/>
        <v>0</v>
      </c>
    </row>
    <row r="23" ht="20.1" customHeight="1" spans="1:9">
      <c r="A23" s="218">
        <f t="shared" si="0"/>
        <v>23</v>
      </c>
      <c r="B23" s="178" t="s">
        <v>545</v>
      </c>
      <c r="C23" s="241">
        <v>4532</v>
      </c>
      <c r="D23" s="241">
        <v>4189</v>
      </c>
      <c r="E23" s="237">
        <f t="shared" si="1"/>
        <v>0.924315975286849</v>
      </c>
      <c r="F23" s="246" t="s">
        <v>0</v>
      </c>
      <c r="G23" s="241" t="s">
        <v>0</v>
      </c>
      <c r="H23" s="241" t="s">
        <v>0</v>
      </c>
      <c r="I23" s="249">
        <f t="shared" si="2"/>
        <v>0</v>
      </c>
    </row>
    <row r="24" ht="20.1" customHeight="1" spans="1:9">
      <c r="A24" s="218">
        <f t="shared" si="0"/>
        <v>24</v>
      </c>
      <c r="B24" s="178" t="s">
        <v>547</v>
      </c>
      <c r="C24" s="241">
        <v>36644</v>
      </c>
      <c r="D24" s="241">
        <v>37296</v>
      </c>
      <c r="E24" s="237">
        <f t="shared" si="1"/>
        <v>1.01779281737802</v>
      </c>
      <c r="F24" s="246" t="s">
        <v>0</v>
      </c>
      <c r="G24" s="241" t="s">
        <v>0</v>
      </c>
      <c r="H24" s="241" t="s">
        <v>0</v>
      </c>
      <c r="I24" s="249">
        <f t="shared" si="2"/>
        <v>0</v>
      </c>
    </row>
    <row r="25" ht="20.1" customHeight="1" spans="1:9">
      <c r="A25" s="218">
        <f t="shared" si="0"/>
        <v>25</v>
      </c>
      <c r="B25" s="178" t="s">
        <v>549</v>
      </c>
      <c r="C25" s="241" t="s">
        <v>0</v>
      </c>
      <c r="D25" s="241" t="s">
        <v>0</v>
      </c>
      <c r="E25" s="237">
        <f t="shared" si="1"/>
        <v>0</v>
      </c>
      <c r="F25" s="246" t="s">
        <v>0</v>
      </c>
      <c r="G25" s="241" t="s">
        <v>0</v>
      </c>
      <c r="H25" s="241" t="s">
        <v>0</v>
      </c>
      <c r="I25" s="249">
        <f t="shared" si="2"/>
        <v>0</v>
      </c>
    </row>
    <row r="26" ht="20.1" customHeight="1" spans="1:9">
      <c r="A26" s="218">
        <f t="shared" si="0"/>
        <v>26</v>
      </c>
      <c r="B26" s="178" t="s">
        <v>551</v>
      </c>
      <c r="C26" s="241">
        <v>5791</v>
      </c>
      <c r="D26" s="241">
        <v>5791</v>
      </c>
      <c r="E26" s="237">
        <f t="shared" si="1"/>
        <v>1</v>
      </c>
      <c r="F26" s="246" t="s">
        <v>0</v>
      </c>
      <c r="G26" s="241" t="s">
        <v>0</v>
      </c>
      <c r="H26" s="241" t="s">
        <v>0</v>
      </c>
      <c r="I26" s="249">
        <f t="shared" si="2"/>
        <v>0</v>
      </c>
    </row>
    <row r="27" ht="20.1" customHeight="1" spans="1:9">
      <c r="A27" s="218">
        <f t="shared" si="0"/>
        <v>27</v>
      </c>
      <c r="B27" s="178" t="s">
        <v>553</v>
      </c>
      <c r="C27" s="241" t="s">
        <v>0</v>
      </c>
      <c r="D27" s="241" t="s">
        <v>0</v>
      </c>
      <c r="E27" s="237">
        <f t="shared" si="1"/>
        <v>0</v>
      </c>
      <c r="F27" s="246" t="s">
        <v>0</v>
      </c>
      <c r="G27" s="241" t="s">
        <v>0</v>
      </c>
      <c r="H27" s="241" t="s">
        <v>0</v>
      </c>
      <c r="I27" s="249">
        <f t="shared" si="2"/>
        <v>0</v>
      </c>
    </row>
    <row r="28" ht="20.1" customHeight="1" spans="1:9">
      <c r="A28" s="218">
        <f t="shared" si="0"/>
        <v>28</v>
      </c>
      <c r="B28" s="180" t="s">
        <v>555</v>
      </c>
      <c r="C28" s="241">
        <v>7102</v>
      </c>
      <c r="D28" s="241">
        <v>4272</v>
      </c>
      <c r="E28" s="237">
        <f t="shared" si="1"/>
        <v>0.601520698394818</v>
      </c>
      <c r="F28" s="246" t="s">
        <v>0</v>
      </c>
      <c r="G28" s="241" t="s">
        <v>0</v>
      </c>
      <c r="H28" s="241" t="s">
        <v>0</v>
      </c>
      <c r="I28" s="249">
        <f t="shared" si="2"/>
        <v>0</v>
      </c>
    </row>
    <row r="29" ht="20.1" customHeight="1" spans="1:9">
      <c r="A29" s="218">
        <f t="shared" si="0"/>
        <v>29</v>
      </c>
      <c r="B29" s="178" t="s">
        <v>557</v>
      </c>
      <c r="C29" s="241">
        <v>40</v>
      </c>
      <c r="D29" s="241" t="s">
        <v>0</v>
      </c>
      <c r="E29" s="237">
        <f t="shared" si="1"/>
        <v>0</v>
      </c>
      <c r="F29" s="246" t="s">
        <v>0</v>
      </c>
      <c r="G29" s="241" t="s">
        <v>0</v>
      </c>
      <c r="H29" s="241" t="s">
        <v>0</v>
      </c>
      <c r="I29" s="249">
        <f t="shared" si="2"/>
        <v>0</v>
      </c>
    </row>
    <row r="30" ht="20.1" customHeight="1" spans="1:9">
      <c r="A30" s="218">
        <f t="shared" si="0"/>
        <v>30</v>
      </c>
      <c r="B30" s="178" t="s">
        <v>559</v>
      </c>
      <c r="C30" s="241" t="s">
        <v>0</v>
      </c>
      <c r="D30" s="241" t="s">
        <v>0</v>
      </c>
      <c r="E30" s="237">
        <f t="shared" si="1"/>
        <v>0</v>
      </c>
      <c r="F30" s="246" t="s">
        <v>0</v>
      </c>
      <c r="G30" s="241" t="s">
        <v>0</v>
      </c>
      <c r="H30" s="241" t="s">
        <v>0</v>
      </c>
      <c r="I30" s="249">
        <f t="shared" si="2"/>
        <v>0</v>
      </c>
    </row>
    <row r="31" ht="20.1" customHeight="1" spans="1:9">
      <c r="A31" s="218">
        <f t="shared" si="0"/>
        <v>31</v>
      </c>
      <c r="B31" s="178" t="s">
        <v>561</v>
      </c>
      <c r="C31" s="241" t="s">
        <v>0</v>
      </c>
      <c r="D31" s="241" t="s">
        <v>0</v>
      </c>
      <c r="E31" s="237">
        <f t="shared" si="1"/>
        <v>0</v>
      </c>
      <c r="F31" s="246" t="s">
        <v>0</v>
      </c>
      <c r="G31" s="241" t="s">
        <v>0</v>
      </c>
      <c r="H31" s="241" t="s">
        <v>0</v>
      </c>
      <c r="I31" s="249">
        <f t="shared" si="2"/>
        <v>0</v>
      </c>
    </row>
    <row r="32" ht="20.1" customHeight="1" spans="1:9">
      <c r="A32" s="218">
        <f t="shared" si="0"/>
        <v>32</v>
      </c>
      <c r="B32" s="178" t="s">
        <v>563</v>
      </c>
      <c r="C32" s="241">
        <v>1712</v>
      </c>
      <c r="D32" s="241">
        <v>1387</v>
      </c>
      <c r="E32" s="237">
        <f t="shared" si="1"/>
        <v>0.810163551401869</v>
      </c>
      <c r="F32" s="246" t="s">
        <v>0</v>
      </c>
      <c r="G32" s="241" t="s">
        <v>0</v>
      </c>
      <c r="H32" s="241" t="s">
        <v>0</v>
      </c>
      <c r="I32" s="249">
        <f t="shared" si="2"/>
        <v>0</v>
      </c>
    </row>
    <row r="33" ht="20.1" customHeight="1" spans="1:9">
      <c r="A33" s="218">
        <f t="shared" si="0"/>
        <v>33</v>
      </c>
      <c r="B33" s="178" t="s">
        <v>565</v>
      </c>
      <c r="C33" s="241">
        <v>20457</v>
      </c>
      <c r="D33" s="241">
        <v>12098</v>
      </c>
      <c r="E33" s="237">
        <f t="shared" si="1"/>
        <v>0.591386811360414</v>
      </c>
      <c r="F33" s="246" t="s">
        <v>0</v>
      </c>
      <c r="G33" s="241" t="s">
        <v>0</v>
      </c>
      <c r="H33" s="241" t="s">
        <v>0</v>
      </c>
      <c r="I33" s="249">
        <f t="shared" si="2"/>
        <v>0</v>
      </c>
    </row>
    <row r="34" ht="20.1" customHeight="1" spans="1:9">
      <c r="A34" s="218">
        <f t="shared" si="0"/>
        <v>34</v>
      </c>
      <c r="B34" s="178" t="s">
        <v>567</v>
      </c>
      <c r="C34" s="241">
        <v>32</v>
      </c>
      <c r="D34" s="241" t="s">
        <v>0</v>
      </c>
      <c r="E34" s="237">
        <f t="shared" si="1"/>
        <v>0</v>
      </c>
      <c r="F34" s="246" t="s">
        <v>0</v>
      </c>
      <c r="G34" s="241" t="s">
        <v>0</v>
      </c>
      <c r="H34" s="241" t="s">
        <v>0</v>
      </c>
      <c r="I34" s="249">
        <f t="shared" si="2"/>
        <v>0</v>
      </c>
    </row>
    <row r="35" ht="20.1" customHeight="1" spans="1:9">
      <c r="A35" s="218">
        <f t="shared" si="0"/>
        <v>35</v>
      </c>
      <c r="B35" s="178" t="s">
        <v>569</v>
      </c>
      <c r="C35" s="241">
        <v>1030</v>
      </c>
      <c r="D35" s="241" t="s">
        <v>0</v>
      </c>
      <c r="E35" s="237">
        <f t="shared" si="1"/>
        <v>0</v>
      </c>
      <c r="F35" s="246" t="s">
        <v>0</v>
      </c>
      <c r="G35" s="241" t="s">
        <v>0</v>
      </c>
      <c r="H35" s="241" t="s">
        <v>0</v>
      </c>
      <c r="I35" s="249">
        <f t="shared" si="2"/>
        <v>0</v>
      </c>
    </row>
    <row r="36" ht="20.1" customHeight="1" spans="1:9">
      <c r="A36" s="218">
        <f t="shared" si="0"/>
        <v>36</v>
      </c>
      <c r="B36" s="178" t="s">
        <v>571</v>
      </c>
      <c r="C36" s="241">
        <v>25849</v>
      </c>
      <c r="D36" s="241">
        <v>13359</v>
      </c>
      <c r="E36" s="237">
        <f t="shared" si="1"/>
        <v>0.516809160895973</v>
      </c>
      <c r="F36" s="246" t="s">
        <v>0</v>
      </c>
      <c r="G36" s="241" t="s">
        <v>0</v>
      </c>
      <c r="H36" s="241" t="s">
        <v>0</v>
      </c>
      <c r="I36" s="249">
        <f t="shared" si="2"/>
        <v>0</v>
      </c>
    </row>
    <row r="37" ht="20.1" customHeight="1" spans="1:9">
      <c r="A37" s="218">
        <f t="shared" si="0"/>
        <v>37</v>
      </c>
      <c r="B37" s="178" t="s">
        <v>573</v>
      </c>
      <c r="C37" s="241">
        <v>8626</v>
      </c>
      <c r="D37" s="241">
        <v>5253</v>
      </c>
      <c r="E37" s="237">
        <f t="shared" si="1"/>
        <v>0.60897287271041</v>
      </c>
      <c r="F37" s="246" t="s">
        <v>0</v>
      </c>
      <c r="G37" s="241" t="s">
        <v>0</v>
      </c>
      <c r="H37" s="241" t="s">
        <v>0</v>
      </c>
      <c r="I37" s="249">
        <f t="shared" si="2"/>
        <v>0</v>
      </c>
    </row>
    <row r="38" ht="20.1" customHeight="1" spans="1:9">
      <c r="A38" s="218">
        <f t="shared" si="0"/>
        <v>38</v>
      </c>
      <c r="B38" s="178" t="s">
        <v>575</v>
      </c>
      <c r="C38" s="241">
        <v>289</v>
      </c>
      <c r="D38" s="241">
        <v>255</v>
      </c>
      <c r="E38" s="237">
        <f t="shared" si="1"/>
        <v>0.882352941176471</v>
      </c>
      <c r="F38" s="246" t="s">
        <v>0</v>
      </c>
      <c r="G38" s="241" t="s">
        <v>0</v>
      </c>
      <c r="H38" s="241" t="s">
        <v>0</v>
      </c>
      <c r="I38" s="249">
        <f t="shared" si="2"/>
        <v>0</v>
      </c>
    </row>
    <row r="39" ht="20.1" customHeight="1" spans="1:9">
      <c r="A39" s="218">
        <f t="shared" si="0"/>
        <v>39</v>
      </c>
      <c r="B39" s="178" t="s">
        <v>577</v>
      </c>
      <c r="C39" s="241">
        <v>196</v>
      </c>
      <c r="D39" s="241" t="s">
        <v>0</v>
      </c>
      <c r="E39" s="237">
        <f t="shared" si="1"/>
        <v>0</v>
      </c>
      <c r="F39" s="246" t="s">
        <v>0</v>
      </c>
      <c r="G39" s="241" t="s">
        <v>0</v>
      </c>
      <c r="H39" s="241" t="s">
        <v>0</v>
      </c>
      <c r="I39" s="249">
        <f t="shared" si="2"/>
        <v>0</v>
      </c>
    </row>
    <row r="40" ht="20.1" customHeight="1" spans="1:9">
      <c r="A40" s="218">
        <f t="shared" si="0"/>
        <v>40</v>
      </c>
      <c r="B40" s="178" t="s">
        <v>579</v>
      </c>
      <c r="C40" s="241">
        <v>19492</v>
      </c>
      <c r="D40" s="241">
        <v>5753</v>
      </c>
      <c r="E40" s="237">
        <f t="shared" si="1"/>
        <v>0.295146726862302</v>
      </c>
      <c r="F40" s="246" t="s">
        <v>0</v>
      </c>
      <c r="G40" s="241" t="s">
        <v>0</v>
      </c>
      <c r="H40" s="241" t="s">
        <v>0</v>
      </c>
      <c r="I40" s="249">
        <f t="shared" si="2"/>
        <v>0</v>
      </c>
    </row>
    <row r="41" ht="20.1" customHeight="1" spans="1:9">
      <c r="A41" s="218">
        <f t="shared" si="0"/>
        <v>41</v>
      </c>
      <c r="B41" s="178" t="s">
        <v>581</v>
      </c>
      <c r="C41" s="241">
        <v>3205</v>
      </c>
      <c r="D41" s="241" t="s">
        <v>0</v>
      </c>
      <c r="E41" s="237">
        <f t="shared" si="1"/>
        <v>0</v>
      </c>
      <c r="F41" s="246" t="s">
        <v>0</v>
      </c>
      <c r="G41" s="241" t="s">
        <v>0</v>
      </c>
      <c r="H41" s="241" t="s">
        <v>0</v>
      </c>
      <c r="I41" s="249">
        <f t="shared" si="2"/>
        <v>0</v>
      </c>
    </row>
    <row r="42" ht="20.1" customHeight="1" spans="1:9">
      <c r="A42" s="218">
        <f t="shared" si="0"/>
        <v>42</v>
      </c>
      <c r="B42" s="178" t="s">
        <v>583</v>
      </c>
      <c r="C42" s="241" t="s">
        <v>0</v>
      </c>
      <c r="D42" s="241" t="s">
        <v>0</v>
      </c>
      <c r="E42" s="237">
        <f t="shared" si="1"/>
        <v>0</v>
      </c>
      <c r="F42" s="246" t="s">
        <v>0</v>
      </c>
      <c r="G42" s="241" t="s">
        <v>0</v>
      </c>
      <c r="H42" s="241" t="s">
        <v>0</v>
      </c>
      <c r="I42" s="249">
        <f t="shared" si="2"/>
        <v>0</v>
      </c>
    </row>
    <row r="43" ht="20.1" customHeight="1" spans="1:9">
      <c r="A43" s="218">
        <f t="shared" si="0"/>
        <v>43</v>
      </c>
      <c r="B43" s="178" t="s">
        <v>585</v>
      </c>
      <c r="C43" s="241">
        <v>25</v>
      </c>
      <c r="D43" s="241" t="s">
        <v>0</v>
      </c>
      <c r="E43" s="237">
        <f t="shared" si="1"/>
        <v>0</v>
      </c>
      <c r="F43" s="246" t="s">
        <v>0</v>
      </c>
      <c r="G43" s="241" t="s">
        <v>0</v>
      </c>
      <c r="H43" s="241" t="s">
        <v>0</v>
      </c>
      <c r="I43" s="249">
        <f t="shared" si="2"/>
        <v>0</v>
      </c>
    </row>
    <row r="44" ht="20.1" customHeight="1" spans="1:9">
      <c r="A44" s="218">
        <f t="shared" si="0"/>
        <v>44</v>
      </c>
      <c r="B44" s="178" t="s">
        <v>587</v>
      </c>
      <c r="C44" s="241" t="s">
        <v>0</v>
      </c>
      <c r="D44" s="241" t="s">
        <v>0</v>
      </c>
      <c r="E44" s="237">
        <f t="shared" si="1"/>
        <v>0</v>
      </c>
      <c r="F44" s="246" t="s">
        <v>0</v>
      </c>
      <c r="G44" s="241" t="s">
        <v>0</v>
      </c>
      <c r="H44" s="241" t="s">
        <v>0</v>
      </c>
      <c r="I44" s="249">
        <f t="shared" si="2"/>
        <v>0</v>
      </c>
    </row>
    <row r="45" ht="20.1" customHeight="1" spans="1:9">
      <c r="A45" s="218">
        <f t="shared" si="0"/>
        <v>45</v>
      </c>
      <c r="B45" s="178" t="s">
        <v>589</v>
      </c>
      <c r="C45" s="241" t="s">
        <v>0</v>
      </c>
      <c r="D45" s="241" t="s">
        <v>0</v>
      </c>
      <c r="E45" s="237">
        <f t="shared" si="1"/>
        <v>0</v>
      </c>
      <c r="F45" s="246" t="s">
        <v>0</v>
      </c>
      <c r="G45" s="241" t="s">
        <v>0</v>
      </c>
      <c r="H45" s="241" t="s">
        <v>0</v>
      </c>
      <c r="I45" s="249">
        <f t="shared" si="2"/>
        <v>0</v>
      </c>
    </row>
    <row r="46" ht="20.1" customHeight="1" spans="2:10">
      <c r="B46" s="178" t="s">
        <v>591</v>
      </c>
      <c r="C46" s="241">
        <v>926</v>
      </c>
      <c r="D46" s="241">
        <v>2765</v>
      </c>
      <c r="E46" s="237">
        <f t="shared" si="1"/>
        <v>2.98596112311015</v>
      </c>
      <c r="F46" s="246" t="s">
        <v>0</v>
      </c>
      <c r="G46" s="241" t="s">
        <v>0</v>
      </c>
      <c r="H46" s="241" t="s">
        <v>0</v>
      </c>
      <c r="I46" s="249">
        <f t="shared" si="2"/>
        <v>0</v>
      </c>
      <c r="J46" s="217">
        <v>0</v>
      </c>
    </row>
    <row r="47" ht="20.1" customHeight="1" spans="2:10">
      <c r="B47" s="178" t="s">
        <v>593</v>
      </c>
      <c r="C47" s="241" t="s">
        <v>0</v>
      </c>
      <c r="D47" s="241" t="s">
        <v>0</v>
      </c>
      <c r="E47" s="237">
        <f t="shared" si="1"/>
        <v>0</v>
      </c>
      <c r="F47" s="246" t="s">
        <v>0</v>
      </c>
      <c r="G47" s="241" t="s">
        <v>0</v>
      </c>
      <c r="H47" s="241" t="s">
        <v>0</v>
      </c>
      <c r="I47" s="249">
        <f t="shared" si="2"/>
        <v>0</v>
      </c>
      <c r="J47" s="217">
        <v>0</v>
      </c>
    </row>
    <row r="48" ht="20.1" customHeight="1" spans="2:10">
      <c r="B48" s="178" t="s">
        <v>595</v>
      </c>
      <c r="C48" s="241">
        <v>490</v>
      </c>
      <c r="D48" s="241" t="s">
        <v>0</v>
      </c>
      <c r="E48" s="237">
        <f t="shared" si="1"/>
        <v>0</v>
      </c>
      <c r="F48" s="246" t="s">
        <v>0</v>
      </c>
      <c r="G48" s="241" t="s">
        <v>0</v>
      </c>
      <c r="H48" s="241" t="s">
        <v>0</v>
      </c>
      <c r="I48" s="249">
        <f t="shared" si="2"/>
        <v>0</v>
      </c>
      <c r="J48" s="217">
        <v>0</v>
      </c>
    </row>
    <row r="49" ht="20.1" customHeight="1" spans="2:10">
      <c r="B49" s="178" t="s">
        <v>597</v>
      </c>
      <c r="C49" s="241" t="s">
        <v>0</v>
      </c>
      <c r="D49" s="241" t="s">
        <v>0</v>
      </c>
      <c r="E49" s="237">
        <f t="shared" si="1"/>
        <v>0</v>
      </c>
      <c r="F49" s="246" t="s">
        <v>0</v>
      </c>
      <c r="G49" s="241" t="s">
        <v>0</v>
      </c>
      <c r="H49" s="241" t="s">
        <v>0</v>
      </c>
      <c r="I49" s="249">
        <f t="shared" si="2"/>
        <v>0</v>
      </c>
      <c r="J49" s="217">
        <v>0</v>
      </c>
    </row>
    <row r="50" ht="15" spans="2:10">
      <c r="B50" s="178" t="s">
        <v>599</v>
      </c>
      <c r="C50" s="241">
        <v>6588</v>
      </c>
      <c r="D50" s="241" t="str">
        <f>VLOOKUP(B50,'公共预算收支平衡表-全辖'!B:D,3,FALSE)</f>
        <v/>
      </c>
      <c r="E50" s="237">
        <f t="shared" si="1"/>
        <v>0</v>
      </c>
      <c r="F50" s="246" t="s">
        <v>0</v>
      </c>
      <c r="G50" s="241" t="s">
        <v>0</v>
      </c>
      <c r="H50" s="241" t="s">
        <v>0</v>
      </c>
      <c r="I50" s="249">
        <f t="shared" si="2"/>
        <v>0</v>
      </c>
      <c r="J50" s="217">
        <v>0</v>
      </c>
    </row>
    <row r="51" ht="15" spans="2:9">
      <c r="B51" s="177" t="s">
        <v>601</v>
      </c>
      <c r="C51" s="236">
        <f>SUM(C52:C72)</f>
        <v>42154</v>
      </c>
      <c r="D51" s="236">
        <f>SUM(D52:D72)</f>
        <v>621</v>
      </c>
      <c r="E51" s="237">
        <f t="shared" si="1"/>
        <v>0.0147316980594961</v>
      </c>
      <c r="F51" s="246" t="s">
        <v>0</v>
      </c>
      <c r="G51" s="241" t="s">
        <v>0</v>
      </c>
      <c r="H51" s="241" t="s">
        <v>0</v>
      </c>
      <c r="I51" s="249">
        <f t="shared" si="2"/>
        <v>0</v>
      </c>
    </row>
    <row r="52" ht="15" spans="2:9">
      <c r="B52" s="178" t="s">
        <v>603</v>
      </c>
      <c r="C52" s="241">
        <v>845</v>
      </c>
      <c r="D52" s="241" t="s">
        <v>0</v>
      </c>
      <c r="E52" s="237">
        <f t="shared" si="1"/>
        <v>0</v>
      </c>
      <c r="F52" s="246" t="s">
        <v>0</v>
      </c>
      <c r="G52" s="241" t="s">
        <v>0</v>
      </c>
      <c r="H52" s="241" t="s">
        <v>0</v>
      </c>
      <c r="I52" s="249">
        <f t="shared" si="2"/>
        <v>0</v>
      </c>
    </row>
    <row r="53" ht="15" spans="2:9">
      <c r="B53" s="178" t="s">
        <v>605</v>
      </c>
      <c r="C53" s="241" t="s">
        <v>0</v>
      </c>
      <c r="D53" s="241" t="s">
        <v>0</v>
      </c>
      <c r="E53" s="237">
        <f t="shared" si="1"/>
        <v>0</v>
      </c>
      <c r="F53" s="246" t="s">
        <v>0</v>
      </c>
      <c r="G53" s="241" t="s">
        <v>0</v>
      </c>
      <c r="H53" s="241" t="s">
        <v>0</v>
      </c>
      <c r="I53" s="249">
        <f t="shared" si="2"/>
        <v>0</v>
      </c>
    </row>
    <row r="54" ht="15" spans="2:9">
      <c r="B54" s="178" t="s">
        <v>607</v>
      </c>
      <c r="C54" s="241" t="s">
        <v>0</v>
      </c>
      <c r="D54" s="241" t="s">
        <v>0</v>
      </c>
      <c r="E54" s="237">
        <f t="shared" si="1"/>
        <v>0</v>
      </c>
      <c r="F54" s="246" t="s">
        <v>0</v>
      </c>
      <c r="G54" s="241" t="s">
        <v>0</v>
      </c>
      <c r="H54" s="241" t="s">
        <v>0</v>
      </c>
      <c r="I54" s="249">
        <f t="shared" si="2"/>
        <v>0</v>
      </c>
    </row>
    <row r="55" ht="15" spans="2:9">
      <c r="B55" s="178" t="s">
        <v>609</v>
      </c>
      <c r="C55" s="241" t="s">
        <v>0</v>
      </c>
      <c r="D55" s="241" t="s">
        <v>0</v>
      </c>
      <c r="E55" s="237">
        <f t="shared" si="1"/>
        <v>0</v>
      </c>
      <c r="F55" s="246" t="s">
        <v>0</v>
      </c>
      <c r="G55" s="241" t="s">
        <v>0</v>
      </c>
      <c r="H55" s="241" t="s">
        <v>0</v>
      </c>
      <c r="I55" s="249">
        <f t="shared" si="2"/>
        <v>0</v>
      </c>
    </row>
    <row r="56" ht="15" spans="2:9">
      <c r="B56" s="178" t="s">
        <v>611</v>
      </c>
      <c r="C56" s="241" t="s">
        <v>0</v>
      </c>
      <c r="D56" s="241" t="s">
        <v>0</v>
      </c>
      <c r="E56" s="237">
        <f t="shared" si="1"/>
        <v>0</v>
      </c>
      <c r="F56" s="246" t="s">
        <v>0</v>
      </c>
      <c r="G56" s="241" t="s">
        <v>0</v>
      </c>
      <c r="H56" s="241" t="s">
        <v>0</v>
      </c>
      <c r="I56" s="249">
        <f t="shared" si="2"/>
        <v>0</v>
      </c>
    </row>
    <row r="57" ht="15" spans="2:9">
      <c r="B57" s="178" t="s">
        <v>613</v>
      </c>
      <c r="C57" s="241">
        <v>71</v>
      </c>
      <c r="D57" s="241" t="s">
        <v>0</v>
      </c>
      <c r="E57" s="237">
        <f t="shared" si="1"/>
        <v>0</v>
      </c>
      <c r="F57" s="246" t="s">
        <v>0</v>
      </c>
      <c r="G57" s="241" t="s">
        <v>0</v>
      </c>
      <c r="H57" s="241" t="s">
        <v>0</v>
      </c>
      <c r="I57" s="249">
        <f t="shared" si="2"/>
        <v>0</v>
      </c>
    </row>
    <row r="58" ht="15" spans="2:9">
      <c r="B58" s="178" t="s">
        <v>615</v>
      </c>
      <c r="C58" s="241">
        <v>19</v>
      </c>
      <c r="D58" s="241" t="s">
        <v>0</v>
      </c>
      <c r="E58" s="237">
        <f t="shared" si="1"/>
        <v>0</v>
      </c>
      <c r="F58" s="246" t="s">
        <v>0</v>
      </c>
      <c r="G58" s="241" t="s">
        <v>0</v>
      </c>
      <c r="H58" s="241" t="s">
        <v>0</v>
      </c>
      <c r="I58" s="249">
        <f t="shared" si="2"/>
        <v>0</v>
      </c>
    </row>
    <row r="59" ht="15" spans="2:9">
      <c r="B59" s="178" t="s">
        <v>617</v>
      </c>
      <c r="C59" s="241">
        <v>1436</v>
      </c>
      <c r="D59" s="241" t="s">
        <v>0</v>
      </c>
      <c r="E59" s="237">
        <f t="shared" si="1"/>
        <v>0</v>
      </c>
      <c r="F59" s="246" t="s">
        <v>0</v>
      </c>
      <c r="G59" s="241" t="s">
        <v>0</v>
      </c>
      <c r="H59" s="241" t="s">
        <v>0</v>
      </c>
      <c r="I59" s="249">
        <f t="shared" si="2"/>
        <v>0</v>
      </c>
    </row>
    <row r="60" ht="15" spans="2:9">
      <c r="B60" s="178" t="s">
        <v>619</v>
      </c>
      <c r="C60" s="241">
        <v>317</v>
      </c>
      <c r="D60" s="241">
        <v>150</v>
      </c>
      <c r="E60" s="237">
        <f t="shared" si="1"/>
        <v>0.473186119873817</v>
      </c>
      <c r="F60" s="246" t="s">
        <v>0</v>
      </c>
      <c r="G60" s="241" t="s">
        <v>0</v>
      </c>
      <c r="H60" s="241" t="s">
        <v>0</v>
      </c>
      <c r="I60" s="249">
        <f t="shared" si="2"/>
        <v>0</v>
      </c>
    </row>
    <row r="61" ht="15" spans="2:9">
      <c r="B61" s="178" t="s">
        <v>621</v>
      </c>
      <c r="C61" s="241">
        <v>2</v>
      </c>
      <c r="D61" s="241" t="s">
        <v>0</v>
      </c>
      <c r="E61" s="237">
        <f t="shared" si="1"/>
        <v>0</v>
      </c>
      <c r="F61" s="246" t="s">
        <v>0</v>
      </c>
      <c r="G61" s="241" t="s">
        <v>0</v>
      </c>
      <c r="H61" s="241" t="s">
        <v>0</v>
      </c>
      <c r="I61" s="249">
        <f t="shared" si="2"/>
        <v>0</v>
      </c>
    </row>
    <row r="62" ht="15" spans="2:9">
      <c r="B62" s="178" t="s">
        <v>623</v>
      </c>
      <c r="C62" s="241">
        <v>23834</v>
      </c>
      <c r="D62" s="241" t="s">
        <v>0</v>
      </c>
      <c r="E62" s="237">
        <f t="shared" si="1"/>
        <v>0</v>
      </c>
      <c r="F62" s="246" t="s">
        <v>0</v>
      </c>
      <c r="G62" s="241" t="s">
        <v>0</v>
      </c>
      <c r="H62" s="241" t="s">
        <v>0</v>
      </c>
      <c r="I62" s="249">
        <f t="shared" si="2"/>
        <v>0</v>
      </c>
    </row>
    <row r="63" ht="15" spans="2:9">
      <c r="B63" s="178" t="s">
        <v>625</v>
      </c>
      <c r="C63" s="241">
        <v>8902</v>
      </c>
      <c r="D63" s="241">
        <v>471</v>
      </c>
      <c r="E63" s="237">
        <f t="shared" si="1"/>
        <v>0.0529094585486408</v>
      </c>
      <c r="F63" s="246" t="s">
        <v>0</v>
      </c>
      <c r="G63" s="241" t="s">
        <v>0</v>
      </c>
      <c r="H63" s="241" t="s">
        <v>0</v>
      </c>
      <c r="I63" s="249">
        <f t="shared" si="2"/>
        <v>0</v>
      </c>
    </row>
    <row r="64" ht="15" spans="2:9">
      <c r="B64" s="178" t="s">
        <v>627</v>
      </c>
      <c r="C64" s="241" t="s">
        <v>0</v>
      </c>
      <c r="D64" s="241" t="s">
        <v>0</v>
      </c>
      <c r="E64" s="237">
        <f t="shared" si="1"/>
        <v>0</v>
      </c>
      <c r="F64" s="246" t="s">
        <v>0</v>
      </c>
      <c r="G64" s="241" t="s">
        <v>0</v>
      </c>
      <c r="H64" s="241" t="s">
        <v>0</v>
      </c>
      <c r="I64" s="249">
        <f t="shared" si="2"/>
        <v>0</v>
      </c>
    </row>
    <row r="65" ht="15" spans="2:9">
      <c r="B65" s="178" t="s">
        <v>629</v>
      </c>
      <c r="C65" s="241">
        <v>2835</v>
      </c>
      <c r="D65" s="241" t="s">
        <v>0</v>
      </c>
      <c r="E65" s="237">
        <f t="shared" si="1"/>
        <v>0</v>
      </c>
      <c r="F65" s="246" t="s">
        <v>0</v>
      </c>
      <c r="G65" s="241" t="s">
        <v>0</v>
      </c>
      <c r="H65" s="241" t="s">
        <v>0</v>
      </c>
      <c r="I65" s="249">
        <f t="shared" si="2"/>
        <v>0</v>
      </c>
    </row>
    <row r="66" ht="15" spans="2:9">
      <c r="B66" s="178" t="s">
        <v>631</v>
      </c>
      <c r="C66" s="241">
        <v>240</v>
      </c>
      <c r="D66" s="241" t="s">
        <v>0</v>
      </c>
      <c r="E66" s="237">
        <f t="shared" si="1"/>
        <v>0</v>
      </c>
      <c r="F66" s="246" t="s">
        <v>0</v>
      </c>
      <c r="G66" s="241" t="s">
        <v>0</v>
      </c>
      <c r="H66" s="241" t="s">
        <v>0</v>
      </c>
      <c r="I66" s="249">
        <f t="shared" si="2"/>
        <v>0</v>
      </c>
    </row>
    <row r="67" ht="15" spans="2:9">
      <c r="B67" s="178" t="s">
        <v>633</v>
      </c>
      <c r="C67" s="241" t="s">
        <v>0</v>
      </c>
      <c r="D67" s="241" t="s">
        <v>0</v>
      </c>
      <c r="E67" s="237">
        <f t="shared" ref="E67:E95" si="3">IF(ISERROR(D67/C67),,D67/C67)</f>
        <v>0</v>
      </c>
      <c r="F67" s="246" t="s">
        <v>0</v>
      </c>
      <c r="G67" s="241" t="s">
        <v>0</v>
      </c>
      <c r="H67" s="241" t="s">
        <v>0</v>
      </c>
      <c r="I67" s="249">
        <f t="shared" ref="I67:I95" si="4">IF(ISERROR(H67/G67),,H67/G67)</f>
        <v>0</v>
      </c>
    </row>
    <row r="68" ht="15" spans="2:9">
      <c r="B68" s="178" t="s">
        <v>635</v>
      </c>
      <c r="C68" s="241" t="s">
        <v>0</v>
      </c>
      <c r="D68" s="241" t="s">
        <v>0</v>
      </c>
      <c r="E68" s="237">
        <f t="shared" si="3"/>
        <v>0</v>
      </c>
      <c r="F68" s="246" t="s">
        <v>0</v>
      </c>
      <c r="G68" s="241" t="s">
        <v>0</v>
      </c>
      <c r="H68" s="241" t="s">
        <v>0</v>
      </c>
      <c r="I68" s="249">
        <f t="shared" si="4"/>
        <v>0</v>
      </c>
    </row>
    <row r="69" ht="15" spans="2:9">
      <c r="B69" s="178" t="s">
        <v>637</v>
      </c>
      <c r="C69" s="241" t="s">
        <v>0</v>
      </c>
      <c r="D69" s="241" t="s">
        <v>0</v>
      </c>
      <c r="E69" s="237">
        <f t="shared" si="3"/>
        <v>0</v>
      </c>
      <c r="F69" s="246" t="s">
        <v>0</v>
      </c>
      <c r="G69" s="241" t="s">
        <v>0</v>
      </c>
      <c r="H69" s="241" t="s">
        <v>0</v>
      </c>
      <c r="I69" s="249">
        <f t="shared" si="4"/>
        <v>0</v>
      </c>
    </row>
    <row r="70" ht="15" spans="2:9">
      <c r="B70" s="178" t="s">
        <v>639</v>
      </c>
      <c r="C70" s="241">
        <v>5</v>
      </c>
      <c r="D70" s="241" t="s">
        <v>0</v>
      </c>
      <c r="E70" s="237">
        <f t="shared" si="3"/>
        <v>0</v>
      </c>
      <c r="F70" s="246" t="s">
        <v>0</v>
      </c>
      <c r="G70" s="241" t="s">
        <v>0</v>
      </c>
      <c r="H70" s="241" t="s">
        <v>0</v>
      </c>
      <c r="I70" s="249">
        <f t="shared" si="4"/>
        <v>0</v>
      </c>
    </row>
    <row r="71" ht="15" spans="2:9">
      <c r="B71" s="178" t="s">
        <v>641</v>
      </c>
      <c r="C71" s="241">
        <v>3648</v>
      </c>
      <c r="D71" s="241" t="s">
        <v>0</v>
      </c>
      <c r="E71" s="237">
        <f t="shared" si="3"/>
        <v>0</v>
      </c>
      <c r="F71" s="246" t="s">
        <v>0</v>
      </c>
      <c r="G71" s="241" t="s">
        <v>0</v>
      </c>
      <c r="H71" s="241" t="s">
        <v>0</v>
      </c>
      <c r="I71" s="249">
        <f t="shared" si="4"/>
        <v>0</v>
      </c>
    </row>
    <row r="72" ht="15" spans="2:9">
      <c r="B72" s="178" t="s">
        <v>102</v>
      </c>
      <c r="C72" s="241" t="str">
        <f>VLOOKUP(B72,'公共预算收支平衡表-全辖'!B:D,2,FALSE)</f>
        <v/>
      </c>
      <c r="D72" s="241" t="str">
        <f>VLOOKUP(B72,'公共预算收支平衡表-全辖'!B:D,3,FALSE)</f>
        <v/>
      </c>
      <c r="E72" s="237">
        <f t="shared" si="3"/>
        <v>0</v>
      </c>
      <c r="F72" s="246" t="s">
        <v>0</v>
      </c>
      <c r="G72" s="241" t="s">
        <v>0</v>
      </c>
      <c r="H72" s="241" t="s">
        <v>0</v>
      </c>
      <c r="I72" s="249">
        <f t="shared" si="4"/>
        <v>0</v>
      </c>
    </row>
    <row r="73" ht="15" spans="2:9">
      <c r="B73" s="246" t="s">
        <v>0</v>
      </c>
      <c r="C73" s="241" t="s">
        <v>0</v>
      </c>
      <c r="D73" s="241" t="s">
        <v>0</v>
      </c>
      <c r="E73" s="237">
        <f t="shared" si="3"/>
        <v>0</v>
      </c>
      <c r="F73" s="246" t="s">
        <v>0</v>
      </c>
      <c r="G73" s="241" t="s">
        <v>0</v>
      </c>
      <c r="H73" s="241" t="s">
        <v>0</v>
      </c>
      <c r="I73" s="249">
        <f t="shared" si="4"/>
        <v>0</v>
      </c>
    </row>
    <row r="74" ht="15" spans="2:9">
      <c r="B74" s="246" t="s">
        <v>0</v>
      </c>
      <c r="C74" s="241" t="s">
        <v>0</v>
      </c>
      <c r="D74" s="241" t="s">
        <v>0</v>
      </c>
      <c r="E74" s="237">
        <f t="shared" si="3"/>
        <v>0</v>
      </c>
      <c r="F74" s="246" t="s">
        <v>0</v>
      </c>
      <c r="G74" s="241" t="s">
        <v>0</v>
      </c>
      <c r="H74" s="241" t="s">
        <v>0</v>
      </c>
      <c r="I74" s="249">
        <f t="shared" si="4"/>
        <v>0</v>
      </c>
    </row>
    <row r="75" ht="15" spans="2:9">
      <c r="B75" s="246" t="s">
        <v>0</v>
      </c>
      <c r="C75" s="241" t="s">
        <v>0</v>
      </c>
      <c r="D75" s="241" t="s">
        <v>0</v>
      </c>
      <c r="E75" s="237">
        <f t="shared" si="3"/>
        <v>0</v>
      </c>
      <c r="F75" s="246" t="s">
        <v>0</v>
      </c>
      <c r="G75" s="241" t="s">
        <v>0</v>
      </c>
      <c r="H75" s="241" t="s">
        <v>0</v>
      </c>
      <c r="I75" s="249">
        <f t="shared" si="4"/>
        <v>0</v>
      </c>
    </row>
    <row r="76" ht="15" spans="2:9">
      <c r="B76" s="240" t="s">
        <v>766</v>
      </c>
      <c r="C76" s="241">
        <f>SUM(C77:C78)</f>
        <v>0</v>
      </c>
      <c r="D76" s="241">
        <f>SUM(D77:D78)</f>
        <v>0</v>
      </c>
      <c r="E76" s="237">
        <f t="shared" si="3"/>
        <v>0</v>
      </c>
      <c r="F76" s="246" t="s">
        <v>0</v>
      </c>
      <c r="G76" s="241" t="s">
        <v>0</v>
      </c>
      <c r="H76" s="241" t="s">
        <v>0</v>
      </c>
      <c r="I76" s="249">
        <f t="shared" si="4"/>
        <v>0</v>
      </c>
    </row>
    <row r="77" ht="15" spans="2:9">
      <c r="B77" s="250" t="s">
        <v>648</v>
      </c>
      <c r="C77" s="241">
        <v>0</v>
      </c>
      <c r="D77" s="241">
        <v>0</v>
      </c>
      <c r="E77" s="237">
        <f t="shared" si="3"/>
        <v>0</v>
      </c>
      <c r="F77" s="246" t="s">
        <v>0</v>
      </c>
      <c r="G77" s="241" t="s">
        <v>0</v>
      </c>
      <c r="H77" s="241" t="s">
        <v>0</v>
      </c>
      <c r="I77" s="249">
        <f t="shared" si="4"/>
        <v>0</v>
      </c>
    </row>
    <row r="78" ht="15" spans="2:9">
      <c r="B78" s="250" t="s">
        <v>652</v>
      </c>
      <c r="C78" s="241">
        <v>0</v>
      </c>
      <c r="D78" s="241">
        <v>0</v>
      </c>
      <c r="E78" s="237">
        <f t="shared" si="3"/>
        <v>0</v>
      </c>
      <c r="F78" s="246" t="s">
        <v>0</v>
      </c>
      <c r="G78" s="241" t="s">
        <v>0</v>
      </c>
      <c r="H78" s="241" t="s">
        <v>0</v>
      </c>
      <c r="I78" s="249">
        <f t="shared" si="4"/>
        <v>0</v>
      </c>
    </row>
    <row r="79" ht="15" spans="2:9">
      <c r="B79" s="240" t="s">
        <v>767</v>
      </c>
      <c r="C79" s="241">
        <v>0</v>
      </c>
      <c r="D79" s="241">
        <v>0</v>
      </c>
      <c r="E79" s="237">
        <f t="shared" si="3"/>
        <v>0</v>
      </c>
      <c r="F79" s="246" t="s">
        <v>0</v>
      </c>
      <c r="G79" s="241" t="s">
        <v>0</v>
      </c>
      <c r="H79" s="241" t="s">
        <v>0</v>
      </c>
      <c r="I79" s="249">
        <f t="shared" si="4"/>
        <v>0</v>
      </c>
    </row>
    <row r="80" ht="15" spans="2:9">
      <c r="B80" s="240" t="s">
        <v>656</v>
      </c>
      <c r="C80" s="241">
        <v>27863</v>
      </c>
      <c r="D80" s="241">
        <v>24543</v>
      </c>
      <c r="E80" s="237">
        <f t="shared" si="3"/>
        <v>0.880845565804113</v>
      </c>
      <c r="F80" s="246" t="s">
        <v>0</v>
      </c>
      <c r="G80" s="241" t="s">
        <v>0</v>
      </c>
      <c r="H80" s="241" t="s">
        <v>0</v>
      </c>
      <c r="I80" s="249">
        <f t="shared" si="4"/>
        <v>0</v>
      </c>
    </row>
    <row r="81" ht="15" spans="2:9">
      <c r="B81" s="251" t="s">
        <v>668</v>
      </c>
      <c r="C81" s="236">
        <f>SUM(C82,C84:C85)</f>
        <v>15149</v>
      </c>
      <c r="D81" s="236">
        <f>SUM(D82,D84:D85)</f>
        <v>0</v>
      </c>
      <c r="E81" s="237">
        <f t="shared" si="3"/>
        <v>0</v>
      </c>
      <c r="F81" s="246" t="s">
        <v>0</v>
      </c>
      <c r="G81" s="241" t="s">
        <v>0</v>
      </c>
      <c r="H81" s="241" t="s">
        <v>0</v>
      </c>
      <c r="I81" s="249">
        <f t="shared" si="4"/>
        <v>0</v>
      </c>
    </row>
    <row r="82" ht="15" spans="2:9">
      <c r="B82" s="250" t="s">
        <v>768</v>
      </c>
      <c r="C82" s="241">
        <v>11891</v>
      </c>
      <c r="D82" s="241">
        <v>0</v>
      </c>
      <c r="E82" s="237">
        <f t="shared" si="3"/>
        <v>0</v>
      </c>
      <c r="F82" s="240" t="s">
        <v>507</v>
      </c>
      <c r="G82" s="241">
        <v>0</v>
      </c>
      <c r="H82" s="241">
        <v>0</v>
      </c>
      <c r="I82" s="249">
        <f t="shared" si="4"/>
        <v>0</v>
      </c>
    </row>
    <row r="83" ht="15" spans="2:9">
      <c r="B83" s="178" t="s">
        <v>769</v>
      </c>
      <c r="C83" s="241">
        <v>0</v>
      </c>
      <c r="D83" s="241">
        <v>0</v>
      </c>
      <c r="E83" s="237">
        <f t="shared" si="3"/>
        <v>0</v>
      </c>
      <c r="F83" s="240" t="s">
        <v>658</v>
      </c>
      <c r="G83" s="241">
        <v>8678</v>
      </c>
      <c r="H83" s="241">
        <v>0</v>
      </c>
      <c r="I83" s="249">
        <f t="shared" si="4"/>
        <v>0</v>
      </c>
    </row>
    <row r="84" ht="27" spans="2:9">
      <c r="B84" s="250" t="s">
        <v>770</v>
      </c>
      <c r="C84" s="241">
        <v>3258</v>
      </c>
      <c r="D84" s="241">
        <v>0</v>
      </c>
      <c r="E84" s="237">
        <f t="shared" si="3"/>
        <v>0</v>
      </c>
      <c r="F84" s="240" t="s">
        <v>690</v>
      </c>
      <c r="G84" s="241">
        <v>4000</v>
      </c>
      <c r="H84" s="241">
        <v>0</v>
      </c>
      <c r="I84" s="249">
        <f t="shared" si="4"/>
        <v>0</v>
      </c>
    </row>
    <row r="85" ht="15" spans="2:9">
      <c r="B85" s="250" t="s">
        <v>771</v>
      </c>
      <c r="C85" s="241">
        <v>0</v>
      </c>
      <c r="D85" s="241">
        <v>0</v>
      </c>
      <c r="E85" s="237">
        <f t="shared" si="3"/>
        <v>0</v>
      </c>
      <c r="F85" s="240" t="s">
        <v>694</v>
      </c>
      <c r="G85" s="241"/>
      <c r="H85" s="241">
        <v>0</v>
      </c>
      <c r="I85" s="249">
        <f t="shared" si="4"/>
        <v>0</v>
      </c>
    </row>
    <row r="86" ht="27" spans="2:9">
      <c r="B86" s="240" t="s">
        <v>772</v>
      </c>
      <c r="C86" s="241"/>
      <c r="D86" s="241">
        <v>0</v>
      </c>
      <c r="E86" s="237">
        <f t="shared" si="3"/>
        <v>0</v>
      </c>
      <c r="F86" s="240" t="s">
        <v>734</v>
      </c>
      <c r="G86" s="241">
        <v>56523</v>
      </c>
      <c r="H86" s="241">
        <v>15892</v>
      </c>
      <c r="I86" s="249">
        <f t="shared" si="4"/>
        <v>0.281159881818021</v>
      </c>
    </row>
    <row r="87" ht="27" spans="2:9">
      <c r="B87" s="240" t="s">
        <v>692</v>
      </c>
      <c r="C87" s="241">
        <v>72819</v>
      </c>
      <c r="D87" s="241">
        <v>0</v>
      </c>
      <c r="E87" s="237">
        <f t="shared" si="3"/>
        <v>0</v>
      </c>
      <c r="F87" s="240" t="s">
        <v>773</v>
      </c>
      <c r="G87" s="241">
        <v>0</v>
      </c>
      <c r="H87" s="241">
        <v>0</v>
      </c>
      <c r="I87" s="249">
        <f t="shared" si="4"/>
        <v>0</v>
      </c>
    </row>
    <row r="88" ht="15" spans="2:9">
      <c r="B88" s="252" t="s">
        <v>716</v>
      </c>
      <c r="C88" s="241">
        <f t="shared" ref="C88:H88" si="5">SUM(C89:C92)</f>
        <v>0</v>
      </c>
      <c r="D88" s="241">
        <f t="shared" si="5"/>
        <v>0</v>
      </c>
      <c r="E88" s="237">
        <f t="shared" si="3"/>
        <v>0</v>
      </c>
      <c r="F88" s="252" t="s">
        <v>698</v>
      </c>
      <c r="G88" s="241">
        <f t="shared" si="5"/>
        <v>0</v>
      </c>
      <c r="H88" s="241">
        <f t="shared" si="5"/>
        <v>0</v>
      </c>
      <c r="I88" s="249">
        <f t="shared" si="4"/>
        <v>0</v>
      </c>
    </row>
    <row r="89" ht="28.5" spans="2:9">
      <c r="B89" s="253" t="s">
        <v>774</v>
      </c>
      <c r="C89" s="241">
        <v>0</v>
      </c>
      <c r="D89" s="241">
        <v>0</v>
      </c>
      <c r="E89" s="237">
        <f t="shared" si="3"/>
        <v>0</v>
      </c>
      <c r="F89" s="253" t="s">
        <v>775</v>
      </c>
      <c r="G89" s="241">
        <v>0</v>
      </c>
      <c r="H89" s="241">
        <v>0</v>
      </c>
      <c r="I89" s="249">
        <f t="shared" si="4"/>
        <v>0</v>
      </c>
    </row>
    <row r="90" ht="28.5" spans="2:9">
      <c r="B90" s="253" t="s">
        <v>776</v>
      </c>
      <c r="C90" s="241">
        <v>0</v>
      </c>
      <c r="D90" s="241">
        <v>0</v>
      </c>
      <c r="E90" s="237">
        <f t="shared" si="3"/>
        <v>0</v>
      </c>
      <c r="F90" s="253" t="s">
        <v>777</v>
      </c>
      <c r="G90" s="241">
        <v>0</v>
      </c>
      <c r="H90" s="241">
        <v>0</v>
      </c>
      <c r="I90" s="249">
        <f t="shared" si="4"/>
        <v>0</v>
      </c>
    </row>
    <row r="91" ht="28.5" spans="2:9">
      <c r="B91" s="253" t="s">
        <v>778</v>
      </c>
      <c r="C91" s="241">
        <v>0</v>
      </c>
      <c r="D91" s="241">
        <v>0</v>
      </c>
      <c r="E91" s="237">
        <f t="shared" si="3"/>
        <v>0</v>
      </c>
      <c r="F91" s="253" t="s">
        <v>779</v>
      </c>
      <c r="G91" s="241">
        <v>0</v>
      </c>
      <c r="H91" s="241">
        <v>0</v>
      </c>
      <c r="I91" s="249">
        <f t="shared" si="4"/>
        <v>0</v>
      </c>
    </row>
    <row r="92" ht="15" spans="2:9">
      <c r="B92" s="253" t="s">
        <v>780</v>
      </c>
      <c r="C92" s="241">
        <v>0</v>
      </c>
      <c r="D92" s="241">
        <v>0</v>
      </c>
      <c r="E92" s="237">
        <f t="shared" si="3"/>
        <v>0</v>
      </c>
      <c r="F92" s="253" t="s">
        <v>781</v>
      </c>
      <c r="G92" s="241">
        <v>0</v>
      </c>
      <c r="H92" s="241">
        <v>0</v>
      </c>
      <c r="I92" s="249">
        <f t="shared" si="4"/>
        <v>0</v>
      </c>
    </row>
    <row r="93" ht="27" spans="2:9">
      <c r="B93" s="240" t="s">
        <v>712</v>
      </c>
      <c r="C93" s="241">
        <v>10000</v>
      </c>
      <c r="D93" s="241">
        <v>10000</v>
      </c>
      <c r="E93" s="237">
        <f t="shared" si="3"/>
        <v>1</v>
      </c>
      <c r="F93" s="240" t="s">
        <v>782</v>
      </c>
      <c r="G93" s="241">
        <v>0</v>
      </c>
      <c r="H93" s="241">
        <v>0</v>
      </c>
      <c r="I93" s="249">
        <f t="shared" si="4"/>
        <v>0</v>
      </c>
    </row>
    <row r="94" ht="27" spans="2:9">
      <c r="B94" s="240" t="s">
        <v>783</v>
      </c>
      <c r="C94" s="241">
        <v>0</v>
      </c>
      <c r="D94" s="241">
        <v>0</v>
      </c>
      <c r="E94" s="237">
        <f t="shared" si="3"/>
        <v>0</v>
      </c>
      <c r="F94" s="240" t="s">
        <v>784</v>
      </c>
      <c r="G94" s="241">
        <v>0</v>
      </c>
      <c r="H94" s="241">
        <v>0</v>
      </c>
      <c r="I94" s="249">
        <f t="shared" si="4"/>
        <v>0</v>
      </c>
    </row>
    <row r="95" ht="15" spans="2:9">
      <c r="B95" s="240" t="s">
        <v>785</v>
      </c>
      <c r="C95" s="241">
        <v>0</v>
      </c>
      <c r="D95" s="241">
        <v>0</v>
      </c>
      <c r="E95" s="237">
        <f t="shared" si="3"/>
        <v>0</v>
      </c>
      <c r="F95" s="240" t="s">
        <v>664</v>
      </c>
      <c r="G95" s="241">
        <v>24543</v>
      </c>
      <c r="H95" s="241">
        <v>0</v>
      </c>
      <c r="I95" s="249">
        <f t="shared" si="4"/>
        <v>0</v>
      </c>
    </row>
  </sheetData>
  <sheetProtection formatCells="0" formatColumns="0" formatRows="0" insertHyperlinks="0" sort="0" autoFilter="0" pivotTables="0"/>
  <mergeCells count="3">
    <mergeCell ref="B2:I2"/>
    <mergeCell ref="B4:E4"/>
    <mergeCell ref="F4:I4"/>
  </mergeCells>
  <printOptions horizontalCentered="1"/>
  <pageMargins left="0.46875" right="0.46875" top="0.588888888888889" bottom="0.46875" header="0.309027777777778" footer="0.309027777777778"/>
  <pageSetup paperSize="9" orientation="landscape" horizontalDpi="600" vertic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tint="0.8"/>
  </sheetPr>
  <dimension ref="A1:J95"/>
  <sheetViews>
    <sheetView showGridLines="0" showZeros="0" zoomScale="85" zoomScaleNormal="85" topLeftCell="B1" workbookViewId="0">
      <pane ySplit="5" topLeftCell="A42" activePane="bottomLeft" state="frozen"/>
      <selection/>
      <selection pane="bottomLeft" activeCell="G6" sqref="G6"/>
    </sheetView>
  </sheetViews>
  <sheetFormatPr defaultColWidth="9" defaultRowHeight="14.25"/>
  <cols>
    <col min="1" max="1" width="9" style="218" hidden="1" customWidth="1"/>
    <col min="2" max="2" width="43.625" style="217" customWidth="1"/>
    <col min="3" max="3" width="15.375" style="219" customWidth="1"/>
    <col min="4" max="5" width="16.625" style="220" customWidth="1"/>
    <col min="6" max="6" width="20.125" style="217" customWidth="1"/>
    <col min="7" max="7" width="15.875" style="221"/>
    <col min="8" max="8" width="16.625" style="221" customWidth="1"/>
    <col min="9" max="9" width="15.4416666666667" style="217" customWidth="1"/>
    <col min="10" max="256" width="9" style="217"/>
    <col min="257" max="16384" width="9" style="1"/>
  </cols>
  <sheetData>
    <row r="1" ht="34.5" customHeight="1" spans="2:3">
      <c r="B1" s="222" t="s">
        <v>794</v>
      </c>
      <c r="C1" s="223"/>
    </row>
    <row r="2" s="216" customFormat="1" ht="32.25" customHeight="1" spans="1:9">
      <c r="A2" s="224"/>
      <c r="B2" s="225" t="s">
        <v>795</v>
      </c>
      <c r="C2" s="225"/>
      <c r="D2" s="225"/>
      <c r="E2" s="225"/>
      <c r="F2" s="225"/>
      <c r="G2" s="225"/>
      <c r="H2" s="225"/>
      <c r="I2" s="225"/>
    </row>
    <row r="3" ht="20.25" customHeight="1" spans="2:8">
      <c r="B3" s="226"/>
      <c r="C3" s="223"/>
      <c r="H3" s="227" t="s">
        <v>40</v>
      </c>
    </row>
    <row r="4" ht="31.5" customHeight="1" spans="1:9">
      <c r="A4" s="218">
        <f t="shared" ref="A4:A45" si="0">ROW()</f>
        <v>4</v>
      </c>
      <c r="B4" s="228" t="s">
        <v>788</v>
      </c>
      <c r="C4" s="229"/>
      <c r="D4" s="229"/>
      <c r="E4" s="230"/>
      <c r="F4" s="231" t="s">
        <v>789</v>
      </c>
      <c r="G4" s="231"/>
      <c r="H4" s="231"/>
      <c r="I4" s="231"/>
    </row>
    <row r="5" ht="43.5" customHeight="1" spans="1:9">
      <c r="A5" s="218" t="s">
        <v>790</v>
      </c>
      <c r="B5" s="231" t="s">
        <v>791</v>
      </c>
      <c r="C5" s="232" t="s">
        <v>792</v>
      </c>
      <c r="D5" s="233" t="s">
        <v>114</v>
      </c>
      <c r="E5" s="234" t="s">
        <v>47</v>
      </c>
      <c r="F5" s="231" t="s">
        <v>793</v>
      </c>
      <c r="G5" s="232" t="s">
        <v>792</v>
      </c>
      <c r="H5" s="233" t="s">
        <v>114</v>
      </c>
      <c r="I5" s="247" t="s">
        <v>47</v>
      </c>
    </row>
    <row r="6" ht="20.1" customHeight="1" spans="1:9">
      <c r="A6" s="218">
        <f t="shared" si="0"/>
        <v>6</v>
      </c>
      <c r="B6" s="235" t="s">
        <v>503</v>
      </c>
      <c r="C6" s="236">
        <f>SUM(C7,C76,C79:C81,C86:C88,C93:C95)</f>
        <v>344106</v>
      </c>
      <c r="D6" s="236">
        <f>SUM(D7,D76,D79:D81,D86:D88,D93:D95)</f>
        <v>156014</v>
      </c>
      <c r="E6" s="237">
        <f t="shared" ref="E6:E69" si="1">IF(ISERROR(D6/C6),,D6/C6)</f>
        <v>0.453389362580135</v>
      </c>
      <c r="F6" s="238" t="s">
        <v>505</v>
      </c>
      <c r="G6" s="239">
        <f>SUM(G7,G82:G88,G93:G95)</f>
        <v>92252</v>
      </c>
      <c r="H6" s="239">
        <f>SUM(H7,H82:H88,H93:H95)</f>
        <v>14620</v>
      </c>
      <c r="I6" s="248">
        <f t="shared" ref="I6:I69" si="2">IF(ISERROR(H6/G6),,H6/G6)</f>
        <v>0.158478948965876</v>
      </c>
    </row>
    <row r="7" ht="20.1" customHeight="1" spans="1:9">
      <c r="A7" s="218">
        <f t="shared" si="0"/>
        <v>7</v>
      </c>
      <c r="B7" s="240" t="s">
        <v>506</v>
      </c>
      <c r="C7" s="241">
        <f>SUM(C8,C15,C51)</f>
        <v>218460</v>
      </c>
      <c r="D7" s="241">
        <f>SUM(D8,D15,D51)</f>
        <v>137659</v>
      </c>
      <c r="E7" s="237">
        <f t="shared" si="1"/>
        <v>0.630133662913119</v>
      </c>
      <c r="F7" s="242" t="s">
        <v>763</v>
      </c>
      <c r="G7" s="243">
        <f>SUM(G8:G9)</f>
        <v>4</v>
      </c>
      <c r="H7" s="243">
        <f>SUM(H8:H9)</f>
        <v>13420</v>
      </c>
      <c r="I7" s="248">
        <f t="shared" si="2"/>
        <v>3355</v>
      </c>
    </row>
    <row r="8" s="217" customFormat="1" ht="20.1" customHeight="1" spans="1:9">
      <c r="A8" s="218">
        <f t="shared" si="0"/>
        <v>8</v>
      </c>
      <c r="B8" s="177" t="s">
        <v>509</v>
      </c>
      <c r="C8" s="236">
        <f>SUM(C9:C14)</f>
        <v>9428</v>
      </c>
      <c r="D8" s="236">
        <f>SUM(D9:D14)</f>
        <v>9428</v>
      </c>
      <c r="E8" s="237">
        <f t="shared" si="1"/>
        <v>1</v>
      </c>
      <c r="F8" s="244" t="s">
        <v>650</v>
      </c>
      <c r="G8" s="243">
        <v>4</v>
      </c>
      <c r="H8" s="243">
        <v>6408</v>
      </c>
      <c r="I8" s="248">
        <f t="shared" si="2"/>
        <v>1602</v>
      </c>
    </row>
    <row r="9" ht="20.1" customHeight="1" spans="1:9">
      <c r="A9" s="218">
        <f t="shared" si="0"/>
        <v>9</v>
      </c>
      <c r="B9" s="178" t="s">
        <v>513</v>
      </c>
      <c r="C9" s="241">
        <v>791</v>
      </c>
      <c r="D9" s="241">
        <v>791</v>
      </c>
      <c r="E9" s="237">
        <f t="shared" si="1"/>
        <v>1</v>
      </c>
      <c r="F9" s="245" t="s">
        <v>654</v>
      </c>
      <c r="G9" s="243">
        <v>0</v>
      </c>
      <c r="H9" s="243">
        <v>7012</v>
      </c>
      <c r="I9" s="248">
        <f t="shared" si="2"/>
        <v>0</v>
      </c>
    </row>
    <row r="10" ht="20.1" customHeight="1" spans="1:9">
      <c r="A10" s="218">
        <f t="shared" si="0"/>
        <v>10</v>
      </c>
      <c r="B10" s="178" t="s">
        <v>517</v>
      </c>
      <c r="C10" s="241">
        <v>314</v>
      </c>
      <c r="D10" s="241">
        <v>314</v>
      </c>
      <c r="E10" s="237">
        <f t="shared" si="1"/>
        <v>1</v>
      </c>
      <c r="F10" s="246" t="s">
        <v>0</v>
      </c>
      <c r="G10" s="241" t="s">
        <v>0</v>
      </c>
      <c r="H10" s="241" t="s">
        <v>0</v>
      </c>
      <c r="I10" s="249">
        <f t="shared" si="2"/>
        <v>0</v>
      </c>
    </row>
    <row r="11" ht="20.1" customHeight="1" spans="1:9">
      <c r="A11" s="218">
        <f t="shared" si="0"/>
        <v>11</v>
      </c>
      <c r="B11" s="178" t="s">
        <v>521</v>
      </c>
      <c r="C11" s="241">
        <v>2336</v>
      </c>
      <c r="D11" s="241">
        <v>2336</v>
      </c>
      <c r="E11" s="237">
        <f t="shared" si="1"/>
        <v>1</v>
      </c>
      <c r="F11" s="246" t="s">
        <v>0</v>
      </c>
      <c r="G11" s="241" t="s">
        <v>0</v>
      </c>
      <c r="H11" s="241" t="s">
        <v>0</v>
      </c>
      <c r="I11" s="249">
        <f t="shared" si="2"/>
        <v>0</v>
      </c>
    </row>
    <row r="12" ht="20.1" customHeight="1" spans="1:9">
      <c r="A12" s="218">
        <f t="shared" si="0"/>
        <v>12</v>
      </c>
      <c r="B12" s="178" t="s">
        <v>523</v>
      </c>
      <c r="C12" s="241">
        <v>1</v>
      </c>
      <c r="D12" s="241">
        <v>1</v>
      </c>
      <c r="E12" s="237">
        <f t="shared" si="1"/>
        <v>1</v>
      </c>
      <c r="F12" s="246" t="s">
        <v>0</v>
      </c>
      <c r="G12" s="241" t="s">
        <v>0</v>
      </c>
      <c r="H12" s="241" t="s">
        <v>0</v>
      </c>
      <c r="I12" s="249">
        <f t="shared" si="2"/>
        <v>0</v>
      </c>
    </row>
    <row r="13" ht="20.1" customHeight="1" spans="1:9">
      <c r="A13" s="218">
        <f t="shared" si="0"/>
        <v>13</v>
      </c>
      <c r="B13" s="178" t="s">
        <v>764</v>
      </c>
      <c r="C13" s="241">
        <v>5986</v>
      </c>
      <c r="D13" s="241">
        <v>5986</v>
      </c>
      <c r="E13" s="237">
        <f t="shared" si="1"/>
        <v>1</v>
      </c>
      <c r="F13" s="246" t="s">
        <v>0</v>
      </c>
      <c r="G13" s="241" t="s">
        <v>0</v>
      </c>
      <c r="H13" s="241" t="s">
        <v>0</v>
      </c>
      <c r="I13" s="249">
        <f t="shared" si="2"/>
        <v>0</v>
      </c>
    </row>
    <row r="14" ht="20.1" customHeight="1" spans="1:9">
      <c r="A14" s="218">
        <f t="shared" si="0"/>
        <v>14</v>
      </c>
      <c r="B14" s="178" t="s">
        <v>527</v>
      </c>
      <c r="C14" s="241">
        <v>0</v>
      </c>
      <c r="D14" s="241">
        <v>0</v>
      </c>
      <c r="E14" s="237">
        <f t="shared" si="1"/>
        <v>0</v>
      </c>
      <c r="F14" s="246" t="s">
        <v>0</v>
      </c>
      <c r="G14" s="241" t="s">
        <v>0</v>
      </c>
      <c r="H14" s="241" t="s">
        <v>0</v>
      </c>
      <c r="I14" s="249">
        <f t="shared" si="2"/>
        <v>0</v>
      </c>
    </row>
    <row r="15" ht="20.1" customHeight="1" spans="1:9">
      <c r="A15" s="218">
        <f t="shared" si="0"/>
        <v>15</v>
      </c>
      <c r="B15" s="177" t="s">
        <v>529</v>
      </c>
      <c r="C15" s="236">
        <f>SUM(C16:C50)</f>
        <v>182676</v>
      </c>
      <c r="D15" s="236">
        <f>SUM(D16:D50)</f>
        <v>127610</v>
      </c>
      <c r="E15" s="237">
        <f t="shared" si="1"/>
        <v>0.698559197705227</v>
      </c>
      <c r="F15" s="246" t="s">
        <v>0</v>
      </c>
      <c r="G15" s="241" t="s">
        <v>0</v>
      </c>
      <c r="H15" s="241" t="s">
        <v>0</v>
      </c>
      <c r="I15" s="249">
        <f t="shared" si="2"/>
        <v>0</v>
      </c>
    </row>
    <row r="16" ht="20.1" customHeight="1" spans="1:9">
      <c r="A16" s="218">
        <f t="shared" si="0"/>
        <v>16</v>
      </c>
      <c r="B16" s="178" t="s">
        <v>531</v>
      </c>
      <c r="C16" s="241" t="s">
        <v>0</v>
      </c>
      <c r="D16" s="241" t="s">
        <v>0</v>
      </c>
      <c r="E16" s="237">
        <f t="shared" si="1"/>
        <v>0</v>
      </c>
      <c r="F16" s="246" t="s">
        <v>0</v>
      </c>
      <c r="G16" s="241" t="s">
        <v>0</v>
      </c>
      <c r="H16" s="241" t="s">
        <v>0</v>
      </c>
      <c r="I16" s="249">
        <f t="shared" si="2"/>
        <v>0</v>
      </c>
    </row>
    <row r="17" ht="20.1" customHeight="1" spans="1:9">
      <c r="A17" s="218">
        <f t="shared" si="0"/>
        <v>17</v>
      </c>
      <c r="B17" s="178" t="s">
        <v>533</v>
      </c>
      <c r="C17" s="241">
        <v>33152</v>
      </c>
      <c r="D17" s="241">
        <v>28138</v>
      </c>
      <c r="E17" s="237">
        <f t="shared" si="1"/>
        <v>0.848757239382239</v>
      </c>
      <c r="F17" s="246" t="s">
        <v>0</v>
      </c>
      <c r="G17" s="241" t="s">
        <v>0</v>
      </c>
      <c r="H17" s="241" t="s">
        <v>0</v>
      </c>
      <c r="I17" s="249">
        <f t="shared" si="2"/>
        <v>0</v>
      </c>
    </row>
    <row r="18" ht="20.1" customHeight="1" spans="1:9">
      <c r="A18" s="218">
        <f t="shared" si="0"/>
        <v>18</v>
      </c>
      <c r="B18" s="178" t="s">
        <v>535</v>
      </c>
      <c r="C18" s="241">
        <v>24583</v>
      </c>
      <c r="D18" s="241">
        <v>21337</v>
      </c>
      <c r="E18" s="237">
        <f t="shared" si="1"/>
        <v>0.867957531627548</v>
      </c>
      <c r="F18" s="246" t="s">
        <v>0</v>
      </c>
      <c r="G18" s="241" t="s">
        <v>0</v>
      </c>
      <c r="H18" s="241" t="s">
        <v>0</v>
      </c>
      <c r="I18" s="249">
        <f t="shared" si="2"/>
        <v>0</v>
      </c>
    </row>
    <row r="19" ht="20.1" customHeight="1" spans="1:9">
      <c r="A19" s="218">
        <f t="shared" si="0"/>
        <v>19</v>
      </c>
      <c r="B19" s="178" t="s">
        <v>537</v>
      </c>
      <c r="C19" s="241">
        <v>5978</v>
      </c>
      <c r="D19" s="241">
        <v>172</v>
      </c>
      <c r="E19" s="237">
        <f t="shared" si="1"/>
        <v>0.0287721646035463</v>
      </c>
      <c r="F19" s="246" t="s">
        <v>0</v>
      </c>
      <c r="G19" s="241" t="s">
        <v>0</v>
      </c>
      <c r="H19" s="241" t="s">
        <v>0</v>
      </c>
      <c r="I19" s="249">
        <f t="shared" si="2"/>
        <v>0</v>
      </c>
    </row>
    <row r="20" ht="20.1" customHeight="1" spans="1:9">
      <c r="A20" s="218">
        <f t="shared" si="0"/>
        <v>20</v>
      </c>
      <c r="B20" s="178" t="s">
        <v>539</v>
      </c>
      <c r="C20" s="241" t="s">
        <v>0</v>
      </c>
      <c r="D20" s="241" t="s">
        <v>0</v>
      </c>
      <c r="E20" s="237">
        <f t="shared" si="1"/>
        <v>0</v>
      </c>
      <c r="F20" s="246" t="s">
        <v>0</v>
      </c>
      <c r="G20" s="241" t="s">
        <v>0</v>
      </c>
      <c r="H20" s="241" t="s">
        <v>0</v>
      </c>
      <c r="I20" s="249">
        <f t="shared" si="2"/>
        <v>0</v>
      </c>
    </row>
    <row r="21" ht="20.1" customHeight="1" spans="1:9">
      <c r="A21" s="218">
        <f t="shared" si="0"/>
        <v>21</v>
      </c>
      <c r="B21" s="178" t="s">
        <v>541</v>
      </c>
      <c r="C21" s="241" t="s">
        <v>0</v>
      </c>
      <c r="D21" s="241" t="s">
        <v>0</v>
      </c>
      <c r="E21" s="237">
        <f t="shared" si="1"/>
        <v>0</v>
      </c>
      <c r="F21" s="246" t="s">
        <v>0</v>
      </c>
      <c r="G21" s="241" t="s">
        <v>0</v>
      </c>
      <c r="H21" s="241" t="s">
        <v>0</v>
      </c>
      <c r="I21" s="249">
        <f t="shared" si="2"/>
        <v>0</v>
      </c>
    </row>
    <row r="22" ht="20.1" customHeight="1" spans="1:9">
      <c r="A22" s="218">
        <f t="shared" si="0"/>
        <v>22</v>
      </c>
      <c r="B22" s="178" t="s">
        <v>543</v>
      </c>
      <c r="C22" s="241">
        <v>930</v>
      </c>
      <c r="D22" s="241">
        <v>408</v>
      </c>
      <c r="E22" s="237">
        <f t="shared" si="1"/>
        <v>0.438709677419355</v>
      </c>
      <c r="F22" s="246" t="s">
        <v>0</v>
      </c>
      <c r="G22" s="241" t="s">
        <v>0</v>
      </c>
      <c r="H22" s="241" t="s">
        <v>0</v>
      </c>
      <c r="I22" s="249">
        <f t="shared" si="2"/>
        <v>0</v>
      </c>
    </row>
    <row r="23" ht="20.1" customHeight="1" spans="1:9">
      <c r="A23" s="218">
        <f t="shared" si="0"/>
        <v>23</v>
      </c>
      <c r="B23" s="178" t="s">
        <v>545</v>
      </c>
      <c r="C23" s="241">
        <v>4532</v>
      </c>
      <c r="D23" s="241">
        <v>4189</v>
      </c>
      <c r="E23" s="237">
        <f t="shared" si="1"/>
        <v>0.924315975286849</v>
      </c>
      <c r="F23" s="246" t="s">
        <v>0</v>
      </c>
      <c r="G23" s="241" t="s">
        <v>0</v>
      </c>
      <c r="H23" s="241" t="s">
        <v>0</v>
      </c>
      <c r="I23" s="249">
        <f t="shared" si="2"/>
        <v>0</v>
      </c>
    </row>
    <row r="24" ht="20.1" customHeight="1" spans="1:9">
      <c r="A24" s="218">
        <f t="shared" si="0"/>
        <v>24</v>
      </c>
      <c r="B24" s="178" t="s">
        <v>547</v>
      </c>
      <c r="C24" s="241">
        <v>18246</v>
      </c>
      <c r="D24" s="241">
        <v>26705</v>
      </c>
      <c r="E24" s="237">
        <f t="shared" si="1"/>
        <v>1.46360846212869</v>
      </c>
      <c r="F24" s="246" t="s">
        <v>0</v>
      </c>
      <c r="G24" s="241" t="s">
        <v>0</v>
      </c>
      <c r="H24" s="241" t="s">
        <v>0</v>
      </c>
      <c r="I24" s="249">
        <f t="shared" si="2"/>
        <v>0</v>
      </c>
    </row>
    <row r="25" ht="20.1" customHeight="1" spans="1:9">
      <c r="A25" s="218">
        <f t="shared" si="0"/>
        <v>25</v>
      </c>
      <c r="B25" s="178" t="s">
        <v>549</v>
      </c>
      <c r="C25" s="241" t="s">
        <v>0</v>
      </c>
      <c r="D25" s="241" t="s">
        <v>0</v>
      </c>
      <c r="E25" s="237">
        <f t="shared" si="1"/>
        <v>0</v>
      </c>
      <c r="F25" s="246" t="s">
        <v>0</v>
      </c>
      <c r="G25" s="241" t="s">
        <v>0</v>
      </c>
      <c r="H25" s="241" t="s">
        <v>0</v>
      </c>
      <c r="I25" s="249">
        <f t="shared" si="2"/>
        <v>0</v>
      </c>
    </row>
    <row r="26" ht="20.1" customHeight="1" spans="1:9">
      <c r="A26" s="218">
        <f t="shared" si="0"/>
        <v>26</v>
      </c>
      <c r="B26" s="178" t="s">
        <v>551</v>
      </c>
      <c r="C26" s="241">
        <v>5791</v>
      </c>
      <c r="D26" s="241">
        <v>5791</v>
      </c>
      <c r="E26" s="237">
        <f t="shared" si="1"/>
        <v>1</v>
      </c>
      <c r="F26" s="246" t="s">
        <v>0</v>
      </c>
      <c r="G26" s="241" t="s">
        <v>0</v>
      </c>
      <c r="H26" s="241" t="s">
        <v>0</v>
      </c>
      <c r="I26" s="249">
        <f t="shared" si="2"/>
        <v>0</v>
      </c>
    </row>
    <row r="27" ht="20.1" customHeight="1" spans="1:9">
      <c r="A27" s="218">
        <f t="shared" si="0"/>
        <v>27</v>
      </c>
      <c r="B27" s="178" t="s">
        <v>553</v>
      </c>
      <c r="C27" s="241" t="s">
        <v>0</v>
      </c>
      <c r="D27" s="241" t="s">
        <v>0</v>
      </c>
      <c r="E27" s="237">
        <f t="shared" si="1"/>
        <v>0</v>
      </c>
      <c r="F27" s="246" t="s">
        <v>0</v>
      </c>
      <c r="G27" s="241" t="s">
        <v>0</v>
      </c>
      <c r="H27" s="241" t="s">
        <v>0</v>
      </c>
      <c r="I27" s="249">
        <f t="shared" si="2"/>
        <v>0</v>
      </c>
    </row>
    <row r="28" ht="20.1" customHeight="1" spans="1:9">
      <c r="A28" s="218">
        <f t="shared" si="0"/>
        <v>28</v>
      </c>
      <c r="B28" s="180" t="s">
        <v>555</v>
      </c>
      <c r="C28" s="241">
        <v>507</v>
      </c>
      <c r="D28" s="241"/>
      <c r="E28" s="237">
        <f t="shared" si="1"/>
        <v>0</v>
      </c>
      <c r="F28" s="246" t="s">
        <v>0</v>
      </c>
      <c r="G28" s="241" t="s">
        <v>0</v>
      </c>
      <c r="H28" s="241" t="s">
        <v>0</v>
      </c>
      <c r="I28" s="249">
        <f t="shared" si="2"/>
        <v>0</v>
      </c>
    </row>
    <row r="29" ht="20.1" customHeight="1" spans="1:9">
      <c r="A29" s="218">
        <f t="shared" si="0"/>
        <v>29</v>
      </c>
      <c r="B29" s="178" t="s">
        <v>557</v>
      </c>
      <c r="C29" s="241">
        <v>40</v>
      </c>
      <c r="D29" s="241" t="s">
        <v>0</v>
      </c>
      <c r="E29" s="237">
        <f t="shared" si="1"/>
        <v>0</v>
      </c>
      <c r="F29" s="246" t="s">
        <v>0</v>
      </c>
      <c r="G29" s="241" t="s">
        <v>0</v>
      </c>
      <c r="H29" s="241" t="s">
        <v>0</v>
      </c>
      <c r="I29" s="249">
        <f t="shared" si="2"/>
        <v>0</v>
      </c>
    </row>
    <row r="30" ht="20.1" customHeight="1" spans="1:9">
      <c r="A30" s="218">
        <f t="shared" si="0"/>
        <v>30</v>
      </c>
      <c r="B30" s="178" t="s">
        <v>559</v>
      </c>
      <c r="C30" s="241" t="s">
        <v>0</v>
      </c>
      <c r="D30" s="241" t="s">
        <v>0</v>
      </c>
      <c r="E30" s="237">
        <f t="shared" si="1"/>
        <v>0</v>
      </c>
      <c r="F30" s="246" t="s">
        <v>0</v>
      </c>
      <c r="G30" s="241" t="s">
        <v>0</v>
      </c>
      <c r="H30" s="241" t="s">
        <v>0</v>
      </c>
      <c r="I30" s="249">
        <f t="shared" si="2"/>
        <v>0</v>
      </c>
    </row>
    <row r="31" ht="20.1" customHeight="1" spans="1:9">
      <c r="A31" s="218">
        <f t="shared" si="0"/>
        <v>31</v>
      </c>
      <c r="B31" s="178" t="s">
        <v>561</v>
      </c>
      <c r="C31" s="241" t="s">
        <v>0</v>
      </c>
      <c r="D31" s="241" t="s">
        <v>0</v>
      </c>
      <c r="E31" s="237">
        <f t="shared" si="1"/>
        <v>0</v>
      </c>
      <c r="F31" s="246" t="s">
        <v>0</v>
      </c>
      <c r="G31" s="241" t="s">
        <v>0</v>
      </c>
      <c r="H31" s="241" t="s">
        <v>0</v>
      </c>
      <c r="I31" s="249">
        <f t="shared" si="2"/>
        <v>0</v>
      </c>
    </row>
    <row r="32" ht="20.1" customHeight="1" spans="1:9">
      <c r="A32" s="218">
        <f t="shared" si="0"/>
        <v>32</v>
      </c>
      <c r="B32" s="178" t="s">
        <v>563</v>
      </c>
      <c r="C32" s="241">
        <v>1712</v>
      </c>
      <c r="D32" s="241">
        <v>1387</v>
      </c>
      <c r="E32" s="237">
        <f t="shared" si="1"/>
        <v>0.810163551401869</v>
      </c>
      <c r="F32" s="246" t="s">
        <v>0</v>
      </c>
      <c r="G32" s="241" t="s">
        <v>0</v>
      </c>
      <c r="H32" s="241" t="s">
        <v>0</v>
      </c>
      <c r="I32" s="249">
        <f t="shared" si="2"/>
        <v>0</v>
      </c>
    </row>
    <row r="33" ht="20.1" customHeight="1" spans="1:9">
      <c r="A33" s="218">
        <f t="shared" si="0"/>
        <v>33</v>
      </c>
      <c r="B33" s="178" t="s">
        <v>565</v>
      </c>
      <c r="C33" s="241">
        <v>20457</v>
      </c>
      <c r="D33" s="241">
        <v>12098</v>
      </c>
      <c r="E33" s="237">
        <f t="shared" si="1"/>
        <v>0.591386811360414</v>
      </c>
      <c r="F33" s="246" t="s">
        <v>0</v>
      </c>
      <c r="G33" s="241" t="s">
        <v>0</v>
      </c>
      <c r="H33" s="241" t="s">
        <v>0</v>
      </c>
      <c r="I33" s="249">
        <f t="shared" si="2"/>
        <v>0</v>
      </c>
    </row>
    <row r="34" ht="20.1" customHeight="1" spans="1:9">
      <c r="A34" s="218">
        <f t="shared" si="0"/>
        <v>34</v>
      </c>
      <c r="B34" s="178" t="s">
        <v>567</v>
      </c>
      <c r="C34" s="241">
        <v>32</v>
      </c>
      <c r="D34" s="241" t="s">
        <v>0</v>
      </c>
      <c r="E34" s="237">
        <f t="shared" si="1"/>
        <v>0</v>
      </c>
      <c r="F34" s="246" t="s">
        <v>0</v>
      </c>
      <c r="G34" s="241" t="s">
        <v>0</v>
      </c>
      <c r="H34" s="241" t="s">
        <v>0</v>
      </c>
      <c r="I34" s="249">
        <f t="shared" si="2"/>
        <v>0</v>
      </c>
    </row>
    <row r="35" ht="20.1" customHeight="1" spans="1:9">
      <c r="A35" s="218">
        <f t="shared" si="0"/>
        <v>35</v>
      </c>
      <c r="B35" s="178" t="s">
        <v>569</v>
      </c>
      <c r="C35" s="241">
        <v>1030</v>
      </c>
      <c r="D35" s="241" t="s">
        <v>0</v>
      </c>
      <c r="E35" s="237">
        <f t="shared" si="1"/>
        <v>0</v>
      </c>
      <c r="F35" s="246" t="s">
        <v>0</v>
      </c>
      <c r="G35" s="241" t="s">
        <v>0</v>
      </c>
      <c r="H35" s="241" t="s">
        <v>0</v>
      </c>
      <c r="I35" s="249">
        <f t="shared" si="2"/>
        <v>0</v>
      </c>
    </row>
    <row r="36" ht="20.1" customHeight="1" spans="1:9">
      <c r="A36" s="218">
        <f t="shared" si="0"/>
        <v>36</v>
      </c>
      <c r="B36" s="178" t="s">
        <v>571</v>
      </c>
      <c r="C36" s="241">
        <v>25849</v>
      </c>
      <c r="D36" s="241">
        <v>13359</v>
      </c>
      <c r="E36" s="237">
        <f t="shared" si="1"/>
        <v>0.516809160895973</v>
      </c>
      <c r="F36" s="246" t="s">
        <v>0</v>
      </c>
      <c r="G36" s="241" t="s">
        <v>0</v>
      </c>
      <c r="H36" s="241" t="s">
        <v>0</v>
      </c>
      <c r="I36" s="249">
        <f t="shared" si="2"/>
        <v>0</v>
      </c>
    </row>
    <row r="37" ht="20.1" customHeight="1" spans="1:9">
      <c r="A37" s="218">
        <f t="shared" si="0"/>
        <v>37</v>
      </c>
      <c r="B37" s="178" t="s">
        <v>573</v>
      </c>
      <c r="C37" s="241">
        <v>8626</v>
      </c>
      <c r="D37" s="241">
        <v>5253</v>
      </c>
      <c r="E37" s="237">
        <f t="shared" si="1"/>
        <v>0.60897287271041</v>
      </c>
      <c r="F37" s="246" t="s">
        <v>0</v>
      </c>
      <c r="G37" s="241" t="s">
        <v>0</v>
      </c>
      <c r="H37" s="241" t="s">
        <v>0</v>
      </c>
      <c r="I37" s="249">
        <f t="shared" si="2"/>
        <v>0</v>
      </c>
    </row>
    <row r="38" ht="20.1" customHeight="1" spans="1:9">
      <c r="A38" s="218">
        <f t="shared" si="0"/>
        <v>38</v>
      </c>
      <c r="B38" s="178" t="s">
        <v>575</v>
      </c>
      <c r="C38" s="241">
        <v>289</v>
      </c>
      <c r="D38" s="241">
        <v>255</v>
      </c>
      <c r="E38" s="237">
        <f t="shared" si="1"/>
        <v>0.882352941176471</v>
      </c>
      <c r="F38" s="246" t="s">
        <v>0</v>
      </c>
      <c r="G38" s="241" t="s">
        <v>0</v>
      </c>
      <c r="H38" s="241" t="s">
        <v>0</v>
      </c>
      <c r="I38" s="249">
        <f t="shared" si="2"/>
        <v>0</v>
      </c>
    </row>
    <row r="39" ht="20.1" customHeight="1" spans="1:9">
      <c r="A39" s="218">
        <f t="shared" si="0"/>
        <v>39</v>
      </c>
      <c r="B39" s="178" t="s">
        <v>577</v>
      </c>
      <c r="C39" s="241">
        <v>196</v>
      </c>
      <c r="D39" s="241" t="s">
        <v>0</v>
      </c>
      <c r="E39" s="237">
        <f t="shared" si="1"/>
        <v>0</v>
      </c>
      <c r="F39" s="246" t="s">
        <v>0</v>
      </c>
      <c r="G39" s="241" t="s">
        <v>0</v>
      </c>
      <c r="H39" s="241" t="s">
        <v>0</v>
      </c>
      <c r="I39" s="249">
        <f t="shared" si="2"/>
        <v>0</v>
      </c>
    </row>
    <row r="40" ht="20.1" customHeight="1" spans="1:9">
      <c r="A40" s="218">
        <f t="shared" si="0"/>
        <v>40</v>
      </c>
      <c r="B40" s="178" t="s">
        <v>579</v>
      </c>
      <c r="C40" s="241">
        <v>19492</v>
      </c>
      <c r="D40" s="241">
        <v>5753</v>
      </c>
      <c r="E40" s="237">
        <f t="shared" si="1"/>
        <v>0.295146726862302</v>
      </c>
      <c r="F40" s="246" t="s">
        <v>0</v>
      </c>
      <c r="G40" s="241" t="s">
        <v>0</v>
      </c>
      <c r="H40" s="241" t="s">
        <v>0</v>
      </c>
      <c r="I40" s="249">
        <f t="shared" si="2"/>
        <v>0</v>
      </c>
    </row>
    <row r="41" ht="20.1" customHeight="1" spans="1:9">
      <c r="A41" s="218">
        <f t="shared" si="0"/>
        <v>41</v>
      </c>
      <c r="B41" s="178" t="s">
        <v>581</v>
      </c>
      <c r="C41" s="241">
        <v>3205</v>
      </c>
      <c r="D41" s="241" t="s">
        <v>0</v>
      </c>
      <c r="E41" s="237">
        <f t="shared" si="1"/>
        <v>0</v>
      </c>
      <c r="F41" s="246" t="s">
        <v>0</v>
      </c>
      <c r="G41" s="241" t="s">
        <v>0</v>
      </c>
      <c r="H41" s="241" t="s">
        <v>0</v>
      </c>
      <c r="I41" s="249">
        <f t="shared" si="2"/>
        <v>0</v>
      </c>
    </row>
    <row r="42" ht="20.1" customHeight="1" spans="1:9">
      <c r="A42" s="218">
        <f t="shared" si="0"/>
        <v>42</v>
      </c>
      <c r="B42" s="178" t="s">
        <v>583</v>
      </c>
      <c r="C42" s="241" t="s">
        <v>0</v>
      </c>
      <c r="D42" s="241" t="s">
        <v>0</v>
      </c>
      <c r="E42" s="237">
        <f t="shared" si="1"/>
        <v>0</v>
      </c>
      <c r="F42" s="246" t="s">
        <v>0</v>
      </c>
      <c r="G42" s="241" t="s">
        <v>0</v>
      </c>
      <c r="H42" s="241" t="s">
        <v>0</v>
      </c>
      <c r="I42" s="249">
        <f t="shared" si="2"/>
        <v>0</v>
      </c>
    </row>
    <row r="43" ht="20.1" customHeight="1" spans="1:9">
      <c r="A43" s="218">
        <f t="shared" si="0"/>
        <v>43</v>
      </c>
      <c r="B43" s="178" t="s">
        <v>585</v>
      </c>
      <c r="C43" s="241">
        <v>25</v>
      </c>
      <c r="D43" s="241" t="s">
        <v>0</v>
      </c>
      <c r="E43" s="237">
        <f t="shared" si="1"/>
        <v>0</v>
      </c>
      <c r="F43" s="246" t="s">
        <v>0</v>
      </c>
      <c r="G43" s="241" t="s">
        <v>0</v>
      </c>
      <c r="H43" s="241" t="s">
        <v>0</v>
      </c>
      <c r="I43" s="249">
        <f t="shared" si="2"/>
        <v>0</v>
      </c>
    </row>
    <row r="44" ht="20.1" customHeight="1" spans="1:9">
      <c r="A44" s="218">
        <f t="shared" si="0"/>
        <v>44</v>
      </c>
      <c r="B44" s="178" t="s">
        <v>587</v>
      </c>
      <c r="C44" s="241" t="s">
        <v>0</v>
      </c>
      <c r="D44" s="241" t="s">
        <v>0</v>
      </c>
      <c r="E44" s="237">
        <f t="shared" si="1"/>
        <v>0</v>
      </c>
      <c r="F44" s="246" t="s">
        <v>0</v>
      </c>
      <c r="G44" s="241" t="s">
        <v>0</v>
      </c>
      <c r="H44" s="241" t="s">
        <v>0</v>
      </c>
      <c r="I44" s="249">
        <f t="shared" si="2"/>
        <v>0</v>
      </c>
    </row>
    <row r="45" ht="20.1" customHeight="1" spans="1:9">
      <c r="A45" s="218">
        <f t="shared" si="0"/>
        <v>45</v>
      </c>
      <c r="B45" s="178" t="s">
        <v>589</v>
      </c>
      <c r="C45" s="241" t="s">
        <v>0</v>
      </c>
      <c r="D45" s="241" t="s">
        <v>0</v>
      </c>
      <c r="E45" s="237">
        <f t="shared" si="1"/>
        <v>0</v>
      </c>
      <c r="F45" s="246" t="s">
        <v>0</v>
      </c>
      <c r="G45" s="241" t="s">
        <v>0</v>
      </c>
      <c r="H45" s="241" t="s">
        <v>0</v>
      </c>
      <c r="I45" s="249">
        <f t="shared" si="2"/>
        <v>0</v>
      </c>
    </row>
    <row r="46" ht="20.1" customHeight="1" spans="2:10">
      <c r="B46" s="178" t="s">
        <v>591</v>
      </c>
      <c r="C46" s="241">
        <v>926</v>
      </c>
      <c r="D46" s="241">
        <v>2765</v>
      </c>
      <c r="E46" s="237">
        <f t="shared" si="1"/>
        <v>2.98596112311015</v>
      </c>
      <c r="F46" s="246" t="s">
        <v>0</v>
      </c>
      <c r="G46" s="241" t="s">
        <v>0</v>
      </c>
      <c r="H46" s="241" t="s">
        <v>0</v>
      </c>
      <c r="I46" s="249">
        <f t="shared" si="2"/>
        <v>0</v>
      </c>
      <c r="J46" s="217">
        <v>0</v>
      </c>
    </row>
    <row r="47" ht="20.1" customHeight="1" spans="2:10">
      <c r="B47" s="178" t="s">
        <v>593</v>
      </c>
      <c r="C47" s="241" t="s">
        <v>0</v>
      </c>
      <c r="D47" s="241" t="s">
        <v>0</v>
      </c>
      <c r="E47" s="237">
        <f t="shared" si="1"/>
        <v>0</v>
      </c>
      <c r="F47" s="246" t="s">
        <v>0</v>
      </c>
      <c r="G47" s="241" t="s">
        <v>0</v>
      </c>
      <c r="H47" s="241" t="s">
        <v>0</v>
      </c>
      <c r="I47" s="249">
        <f t="shared" si="2"/>
        <v>0</v>
      </c>
      <c r="J47" s="217">
        <v>0</v>
      </c>
    </row>
    <row r="48" ht="20.1" customHeight="1" spans="2:10">
      <c r="B48" s="178" t="s">
        <v>595</v>
      </c>
      <c r="C48" s="241">
        <v>490</v>
      </c>
      <c r="D48" s="241" t="s">
        <v>0</v>
      </c>
      <c r="E48" s="237">
        <f t="shared" si="1"/>
        <v>0</v>
      </c>
      <c r="F48" s="246" t="s">
        <v>0</v>
      </c>
      <c r="G48" s="241" t="s">
        <v>0</v>
      </c>
      <c r="H48" s="241" t="s">
        <v>0</v>
      </c>
      <c r="I48" s="249">
        <f t="shared" si="2"/>
        <v>0</v>
      </c>
      <c r="J48" s="217">
        <v>0</v>
      </c>
    </row>
    <row r="49" ht="20.1" customHeight="1" spans="2:10">
      <c r="B49" s="178" t="s">
        <v>597</v>
      </c>
      <c r="C49" s="241" t="s">
        <v>0</v>
      </c>
      <c r="D49" s="241" t="s">
        <v>0</v>
      </c>
      <c r="E49" s="237">
        <f t="shared" si="1"/>
        <v>0</v>
      </c>
      <c r="F49" s="246" t="s">
        <v>0</v>
      </c>
      <c r="G49" s="241" t="s">
        <v>0</v>
      </c>
      <c r="H49" s="241" t="s">
        <v>0</v>
      </c>
      <c r="I49" s="249">
        <f t="shared" si="2"/>
        <v>0</v>
      </c>
      <c r="J49" s="217">
        <v>0</v>
      </c>
    </row>
    <row r="50" ht="15" spans="2:10">
      <c r="B50" s="178" t="s">
        <v>599</v>
      </c>
      <c r="C50" s="241">
        <v>6588</v>
      </c>
      <c r="D50" s="241" t="str">
        <f>VLOOKUP(B50,'公共预算收支平衡表-全辖'!B:D,3,FALSE)</f>
        <v/>
      </c>
      <c r="E50" s="237">
        <f t="shared" si="1"/>
        <v>0</v>
      </c>
      <c r="F50" s="246" t="s">
        <v>0</v>
      </c>
      <c r="G50" s="241" t="s">
        <v>0</v>
      </c>
      <c r="H50" s="241" t="s">
        <v>0</v>
      </c>
      <c r="I50" s="249">
        <f t="shared" si="2"/>
        <v>0</v>
      </c>
      <c r="J50" s="217">
        <v>0</v>
      </c>
    </row>
    <row r="51" ht="15" spans="2:9">
      <c r="B51" s="177" t="s">
        <v>601</v>
      </c>
      <c r="C51" s="236">
        <f>SUM(C52:C72)</f>
        <v>26356</v>
      </c>
      <c r="D51" s="236">
        <f>SUM(D52:D72)</f>
        <v>621</v>
      </c>
      <c r="E51" s="237">
        <f t="shared" si="1"/>
        <v>0.0235619972681742</v>
      </c>
      <c r="F51" s="246" t="s">
        <v>0</v>
      </c>
      <c r="G51" s="241" t="s">
        <v>0</v>
      </c>
      <c r="H51" s="241" t="s">
        <v>0</v>
      </c>
      <c r="I51" s="249">
        <f t="shared" si="2"/>
        <v>0</v>
      </c>
    </row>
    <row r="52" ht="15" spans="2:9">
      <c r="B52" s="178" t="s">
        <v>603</v>
      </c>
      <c r="C52" s="241">
        <v>57</v>
      </c>
      <c r="D52" s="241" t="s">
        <v>0</v>
      </c>
      <c r="E52" s="237">
        <f t="shared" si="1"/>
        <v>0</v>
      </c>
      <c r="F52" s="246" t="s">
        <v>0</v>
      </c>
      <c r="G52" s="241" t="s">
        <v>0</v>
      </c>
      <c r="H52" s="241" t="s">
        <v>0</v>
      </c>
      <c r="I52" s="249">
        <f t="shared" si="2"/>
        <v>0</v>
      </c>
    </row>
    <row r="53" ht="15" spans="2:9">
      <c r="B53" s="178" t="s">
        <v>605</v>
      </c>
      <c r="C53" s="241">
        <v>0</v>
      </c>
      <c r="D53" s="241" t="s">
        <v>0</v>
      </c>
      <c r="E53" s="237">
        <f t="shared" si="1"/>
        <v>0</v>
      </c>
      <c r="F53" s="246" t="s">
        <v>0</v>
      </c>
      <c r="G53" s="241" t="s">
        <v>0</v>
      </c>
      <c r="H53" s="241" t="s">
        <v>0</v>
      </c>
      <c r="I53" s="249">
        <f t="shared" si="2"/>
        <v>0</v>
      </c>
    </row>
    <row r="54" ht="15" spans="2:9">
      <c r="B54" s="178" t="s">
        <v>607</v>
      </c>
      <c r="C54" s="241">
        <v>0</v>
      </c>
      <c r="D54" s="241" t="s">
        <v>0</v>
      </c>
      <c r="E54" s="237">
        <f t="shared" si="1"/>
        <v>0</v>
      </c>
      <c r="F54" s="246" t="s">
        <v>0</v>
      </c>
      <c r="G54" s="241" t="s">
        <v>0</v>
      </c>
      <c r="H54" s="241" t="s">
        <v>0</v>
      </c>
      <c r="I54" s="249">
        <f t="shared" si="2"/>
        <v>0</v>
      </c>
    </row>
    <row r="55" ht="15" spans="2:9">
      <c r="B55" s="178" t="s">
        <v>609</v>
      </c>
      <c r="C55" s="241">
        <v>0</v>
      </c>
      <c r="D55" s="241" t="s">
        <v>0</v>
      </c>
      <c r="E55" s="237">
        <f t="shared" si="1"/>
        <v>0</v>
      </c>
      <c r="F55" s="246" t="s">
        <v>0</v>
      </c>
      <c r="G55" s="241" t="s">
        <v>0</v>
      </c>
      <c r="H55" s="241" t="s">
        <v>0</v>
      </c>
      <c r="I55" s="249">
        <f t="shared" si="2"/>
        <v>0</v>
      </c>
    </row>
    <row r="56" ht="15" spans="2:9">
      <c r="B56" s="178" t="s">
        <v>611</v>
      </c>
      <c r="C56" s="241">
        <v>0</v>
      </c>
      <c r="D56" s="241" t="s">
        <v>0</v>
      </c>
      <c r="E56" s="237">
        <f t="shared" si="1"/>
        <v>0</v>
      </c>
      <c r="F56" s="246" t="s">
        <v>0</v>
      </c>
      <c r="G56" s="241" t="s">
        <v>0</v>
      </c>
      <c r="H56" s="241" t="s">
        <v>0</v>
      </c>
      <c r="I56" s="249">
        <f t="shared" si="2"/>
        <v>0</v>
      </c>
    </row>
    <row r="57" ht="15" spans="2:9">
      <c r="B57" s="178" t="s">
        <v>613</v>
      </c>
      <c r="C57" s="241">
        <v>71</v>
      </c>
      <c r="D57" s="241" t="s">
        <v>0</v>
      </c>
      <c r="E57" s="237">
        <f t="shared" si="1"/>
        <v>0</v>
      </c>
      <c r="F57" s="246" t="s">
        <v>0</v>
      </c>
      <c r="G57" s="241" t="s">
        <v>0</v>
      </c>
      <c r="H57" s="241" t="s">
        <v>0</v>
      </c>
      <c r="I57" s="249">
        <f t="shared" si="2"/>
        <v>0</v>
      </c>
    </row>
    <row r="58" ht="15" spans="2:9">
      <c r="B58" s="178" t="s">
        <v>615</v>
      </c>
      <c r="C58" s="241">
        <v>0</v>
      </c>
      <c r="D58" s="241" t="s">
        <v>0</v>
      </c>
      <c r="E58" s="237">
        <f t="shared" si="1"/>
        <v>0</v>
      </c>
      <c r="F58" s="246" t="s">
        <v>0</v>
      </c>
      <c r="G58" s="241" t="s">
        <v>0</v>
      </c>
      <c r="H58" s="241" t="s">
        <v>0</v>
      </c>
      <c r="I58" s="249">
        <f t="shared" si="2"/>
        <v>0</v>
      </c>
    </row>
    <row r="59" ht="15" spans="2:9">
      <c r="B59" s="178" t="s">
        <v>617</v>
      </c>
      <c r="C59" s="241">
        <v>0</v>
      </c>
      <c r="D59" s="241" t="s">
        <v>0</v>
      </c>
      <c r="E59" s="237">
        <f t="shared" si="1"/>
        <v>0</v>
      </c>
      <c r="F59" s="246" t="s">
        <v>0</v>
      </c>
      <c r="G59" s="241" t="s">
        <v>0</v>
      </c>
      <c r="H59" s="241" t="s">
        <v>0</v>
      </c>
      <c r="I59" s="249">
        <f t="shared" si="2"/>
        <v>0</v>
      </c>
    </row>
    <row r="60" ht="15" spans="2:9">
      <c r="B60" s="178" t="s">
        <v>619</v>
      </c>
      <c r="C60" s="241">
        <v>0</v>
      </c>
      <c r="D60" s="241">
        <v>150</v>
      </c>
      <c r="E60" s="237">
        <f t="shared" si="1"/>
        <v>0</v>
      </c>
      <c r="F60" s="246" t="s">
        <v>0</v>
      </c>
      <c r="G60" s="241" t="s">
        <v>0</v>
      </c>
      <c r="H60" s="241" t="s">
        <v>0</v>
      </c>
      <c r="I60" s="249">
        <f t="shared" si="2"/>
        <v>0</v>
      </c>
    </row>
    <row r="61" ht="15" spans="2:9">
      <c r="B61" s="178" t="s">
        <v>621</v>
      </c>
      <c r="C61" s="241">
        <v>0</v>
      </c>
      <c r="D61" s="241" t="s">
        <v>0</v>
      </c>
      <c r="E61" s="237">
        <f t="shared" si="1"/>
        <v>0</v>
      </c>
      <c r="F61" s="246" t="s">
        <v>0</v>
      </c>
      <c r="G61" s="241" t="s">
        <v>0</v>
      </c>
      <c r="H61" s="241" t="s">
        <v>0</v>
      </c>
      <c r="I61" s="249">
        <f t="shared" si="2"/>
        <v>0</v>
      </c>
    </row>
    <row r="62" ht="15" spans="2:9">
      <c r="B62" s="178" t="s">
        <v>623</v>
      </c>
      <c r="C62" s="241">
        <v>20007</v>
      </c>
      <c r="D62" s="241" t="s">
        <v>0</v>
      </c>
      <c r="E62" s="237">
        <f t="shared" si="1"/>
        <v>0</v>
      </c>
      <c r="F62" s="246" t="s">
        <v>0</v>
      </c>
      <c r="G62" s="241" t="s">
        <v>0</v>
      </c>
      <c r="H62" s="241" t="s">
        <v>0</v>
      </c>
      <c r="I62" s="249">
        <f t="shared" si="2"/>
        <v>0</v>
      </c>
    </row>
    <row r="63" ht="15" spans="2:9">
      <c r="B63" s="178" t="s">
        <v>625</v>
      </c>
      <c r="C63" s="241">
        <v>0</v>
      </c>
      <c r="D63" s="241">
        <v>471</v>
      </c>
      <c r="E63" s="237">
        <f t="shared" si="1"/>
        <v>0</v>
      </c>
      <c r="F63" s="246" t="s">
        <v>0</v>
      </c>
      <c r="G63" s="241" t="s">
        <v>0</v>
      </c>
      <c r="H63" s="241" t="s">
        <v>0</v>
      </c>
      <c r="I63" s="249">
        <f t="shared" si="2"/>
        <v>0</v>
      </c>
    </row>
    <row r="64" ht="15" spans="2:9">
      <c r="B64" s="178" t="s">
        <v>627</v>
      </c>
      <c r="C64" s="241">
        <v>0</v>
      </c>
      <c r="D64" s="241" t="s">
        <v>0</v>
      </c>
      <c r="E64" s="237">
        <f t="shared" si="1"/>
        <v>0</v>
      </c>
      <c r="F64" s="246" t="s">
        <v>0</v>
      </c>
      <c r="G64" s="241" t="s">
        <v>0</v>
      </c>
      <c r="H64" s="241" t="s">
        <v>0</v>
      </c>
      <c r="I64" s="249">
        <f t="shared" si="2"/>
        <v>0</v>
      </c>
    </row>
    <row r="65" ht="15" spans="2:9">
      <c r="B65" s="178" t="s">
        <v>629</v>
      </c>
      <c r="C65" s="241">
        <v>2835</v>
      </c>
      <c r="D65" s="241" t="s">
        <v>0</v>
      </c>
      <c r="E65" s="237">
        <f t="shared" si="1"/>
        <v>0</v>
      </c>
      <c r="F65" s="246" t="s">
        <v>0</v>
      </c>
      <c r="G65" s="241" t="s">
        <v>0</v>
      </c>
      <c r="H65" s="241" t="s">
        <v>0</v>
      </c>
      <c r="I65" s="249">
        <f t="shared" si="2"/>
        <v>0</v>
      </c>
    </row>
    <row r="66" ht="15" spans="2:9">
      <c r="B66" s="178" t="s">
        <v>631</v>
      </c>
      <c r="C66" s="241">
        <v>240</v>
      </c>
      <c r="D66" s="241" t="s">
        <v>0</v>
      </c>
      <c r="E66" s="237">
        <f t="shared" si="1"/>
        <v>0</v>
      </c>
      <c r="F66" s="246" t="s">
        <v>0</v>
      </c>
      <c r="G66" s="241" t="s">
        <v>0</v>
      </c>
      <c r="H66" s="241" t="s">
        <v>0</v>
      </c>
      <c r="I66" s="249">
        <f t="shared" si="2"/>
        <v>0</v>
      </c>
    </row>
    <row r="67" ht="15" spans="2:9">
      <c r="B67" s="178" t="s">
        <v>633</v>
      </c>
      <c r="C67" s="241">
        <v>0</v>
      </c>
      <c r="D67" s="241" t="s">
        <v>0</v>
      </c>
      <c r="E67" s="237">
        <f t="shared" ref="E67:E95" si="3">IF(ISERROR(D67/C67),,D67/C67)</f>
        <v>0</v>
      </c>
      <c r="F67" s="246" t="s">
        <v>0</v>
      </c>
      <c r="G67" s="241" t="s">
        <v>0</v>
      </c>
      <c r="H67" s="241" t="s">
        <v>0</v>
      </c>
      <c r="I67" s="249">
        <f t="shared" ref="I67:I95" si="4">IF(ISERROR(H67/G67),,H67/G67)</f>
        <v>0</v>
      </c>
    </row>
    <row r="68" ht="15" spans="2:9">
      <c r="B68" s="178" t="s">
        <v>635</v>
      </c>
      <c r="C68" s="241">
        <v>0</v>
      </c>
      <c r="D68" s="241" t="s">
        <v>0</v>
      </c>
      <c r="E68" s="237">
        <f t="shared" si="3"/>
        <v>0</v>
      </c>
      <c r="F68" s="246" t="s">
        <v>0</v>
      </c>
      <c r="G68" s="241" t="s">
        <v>0</v>
      </c>
      <c r="H68" s="241" t="s">
        <v>0</v>
      </c>
      <c r="I68" s="249">
        <f t="shared" si="4"/>
        <v>0</v>
      </c>
    </row>
    <row r="69" ht="15" spans="2:9">
      <c r="B69" s="178" t="s">
        <v>637</v>
      </c>
      <c r="C69" s="241">
        <v>0</v>
      </c>
      <c r="D69" s="241" t="s">
        <v>0</v>
      </c>
      <c r="E69" s="237">
        <f t="shared" si="3"/>
        <v>0</v>
      </c>
      <c r="F69" s="246" t="s">
        <v>0</v>
      </c>
      <c r="G69" s="241" t="s">
        <v>0</v>
      </c>
      <c r="H69" s="241" t="s">
        <v>0</v>
      </c>
      <c r="I69" s="249">
        <f t="shared" si="4"/>
        <v>0</v>
      </c>
    </row>
    <row r="70" ht="15" spans="2:9">
      <c r="B70" s="178" t="s">
        <v>639</v>
      </c>
      <c r="C70" s="241">
        <v>5</v>
      </c>
      <c r="D70" s="241"/>
      <c r="E70" s="237">
        <f t="shared" si="3"/>
        <v>0</v>
      </c>
      <c r="F70" s="246" t="s">
        <v>0</v>
      </c>
      <c r="G70" s="241" t="s">
        <v>0</v>
      </c>
      <c r="H70" s="241" t="s">
        <v>0</v>
      </c>
      <c r="I70" s="249">
        <f t="shared" si="4"/>
        <v>0</v>
      </c>
    </row>
    <row r="71" ht="15" spans="2:9">
      <c r="B71" s="178" t="s">
        <v>641</v>
      </c>
      <c r="C71" s="241">
        <v>3141</v>
      </c>
      <c r="D71" s="241"/>
      <c r="E71" s="237">
        <f t="shared" si="3"/>
        <v>0</v>
      </c>
      <c r="F71" s="246" t="s">
        <v>0</v>
      </c>
      <c r="G71" s="241" t="s">
        <v>0</v>
      </c>
      <c r="H71" s="241" t="s">
        <v>0</v>
      </c>
      <c r="I71" s="249">
        <f t="shared" si="4"/>
        <v>0</v>
      </c>
    </row>
    <row r="72" ht="15" spans="2:9">
      <c r="B72" s="178" t="s">
        <v>102</v>
      </c>
      <c r="C72" s="241">
        <v>0</v>
      </c>
      <c r="D72" s="241"/>
      <c r="E72" s="237">
        <f t="shared" si="3"/>
        <v>0</v>
      </c>
      <c r="F72" s="246" t="s">
        <v>0</v>
      </c>
      <c r="G72" s="241" t="s">
        <v>0</v>
      </c>
      <c r="H72" s="241" t="s">
        <v>0</v>
      </c>
      <c r="I72" s="249">
        <f t="shared" si="4"/>
        <v>0</v>
      </c>
    </row>
    <row r="73" ht="15" spans="2:9">
      <c r="B73" s="246" t="s">
        <v>0</v>
      </c>
      <c r="C73" s="241" t="s">
        <v>0</v>
      </c>
      <c r="D73" s="241" t="s">
        <v>0</v>
      </c>
      <c r="E73" s="237">
        <f t="shared" si="3"/>
        <v>0</v>
      </c>
      <c r="F73" s="246" t="s">
        <v>0</v>
      </c>
      <c r="G73" s="241" t="s">
        <v>0</v>
      </c>
      <c r="H73" s="241" t="s">
        <v>0</v>
      </c>
      <c r="I73" s="249">
        <f t="shared" si="4"/>
        <v>0</v>
      </c>
    </row>
    <row r="74" ht="15" spans="2:9">
      <c r="B74" s="246" t="s">
        <v>0</v>
      </c>
      <c r="C74" s="241" t="s">
        <v>0</v>
      </c>
      <c r="D74" s="241" t="s">
        <v>0</v>
      </c>
      <c r="E74" s="237">
        <f t="shared" si="3"/>
        <v>0</v>
      </c>
      <c r="F74" s="246" t="s">
        <v>0</v>
      </c>
      <c r="G74" s="241" t="s">
        <v>0</v>
      </c>
      <c r="H74" s="241" t="s">
        <v>0</v>
      </c>
      <c r="I74" s="249">
        <f t="shared" si="4"/>
        <v>0</v>
      </c>
    </row>
    <row r="75" ht="15" spans="2:9">
      <c r="B75" s="246" t="s">
        <v>0</v>
      </c>
      <c r="C75" s="241" t="s">
        <v>0</v>
      </c>
      <c r="D75" s="241" t="s">
        <v>0</v>
      </c>
      <c r="E75" s="237">
        <f t="shared" si="3"/>
        <v>0</v>
      </c>
      <c r="F75" s="246" t="s">
        <v>0</v>
      </c>
      <c r="G75" s="241" t="s">
        <v>0</v>
      </c>
      <c r="H75" s="241" t="s">
        <v>0</v>
      </c>
      <c r="I75" s="249">
        <f t="shared" si="4"/>
        <v>0</v>
      </c>
    </row>
    <row r="76" ht="15" spans="2:9">
      <c r="B76" s="240" t="s">
        <v>766</v>
      </c>
      <c r="C76" s="241">
        <f>SUM(C77:C78)</f>
        <v>0</v>
      </c>
      <c r="D76" s="241">
        <f>SUM(D77:D78)</f>
        <v>0</v>
      </c>
      <c r="E76" s="237">
        <f t="shared" si="3"/>
        <v>0</v>
      </c>
      <c r="F76" s="246" t="s">
        <v>0</v>
      </c>
      <c r="G76" s="241" t="s">
        <v>0</v>
      </c>
      <c r="H76" s="241" t="s">
        <v>0</v>
      </c>
      <c r="I76" s="249">
        <f t="shared" si="4"/>
        <v>0</v>
      </c>
    </row>
    <row r="77" ht="15" spans="2:9">
      <c r="B77" s="250" t="s">
        <v>648</v>
      </c>
      <c r="C77" s="241">
        <v>0</v>
      </c>
      <c r="D77" s="241">
        <v>0</v>
      </c>
      <c r="E77" s="237">
        <f t="shared" si="3"/>
        <v>0</v>
      </c>
      <c r="F77" s="246" t="s">
        <v>0</v>
      </c>
      <c r="G77" s="241" t="s">
        <v>0</v>
      </c>
      <c r="H77" s="241" t="s">
        <v>0</v>
      </c>
      <c r="I77" s="249">
        <f t="shared" si="4"/>
        <v>0</v>
      </c>
    </row>
    <row r="78" ht="15" spans="2:9">
      <c r="B78" s="250" t="s">
        <v>652</v>
      </c>
      <c r="C78" s="241">
        <v>0</v>
      </c>
      <c r="D78" s="241">
        <v>0</v>
      </c>
      <c r="E78" s="237">
        <f t="shared" si="3"/>
        <v>0</v>
      </c>
      <c r="F78" s="246" t="s">
        <v>0</v>
      </c>
      <c r="G78" s="241" t="s">
        <v>0</v>
      </c>
      <c r="H78" s="241" t="s">
        <v>0</v>
      </c>
      <c r="I78" s="249">
        <f t="shared" si="4"/>
        <v>0</v>
      </c>
    </row>
    <row r="79" ht="15" spans="2:9">
      <c r="B79" s="240" t="s">
        <v>767</v>
      </c>
      <c r="C79" s="241">
        <v>0</v>
      </c>
      <c r="D79" s="241">
        <v>0</v>
      </c>
      <c r="E79" s="237">
        <f t="shared" si="3"/>
        <v>0</v>
      </c>
      <c r="F79" s="246" t="s">
        <v>0</v>
      </c>
      <c r="G79" s="241" t="s">
        <v>0</v>
      </c>
      <c r="H79" s="241" t="s">
        <v>0</v>
      </c>
      <c r="I79" s="249">
        <f t="shared" si="4"/>
        <v>0</v>
      </c>
    </row>
    <row r="80" ht="15" spans="2:9">
      <c r="B80" s="240" t="s">
        <v>656</v>
      </c>
      <c r="C80" s="241">
        <v>27678</v>
      </c>
      <c r="D80" s="241">
        <v>8355</v>
      </c>
      <c r="E80" s="237">
        <f t="shared" si="3"/>
        <v>0.301864296553219</v>
      </c>
      <c r="F80" s="246" t="s">
        <v>0</v>
      </c>
      <c r="G80" s="241" t="s">
        <v>0</v>
      </c>
      <c r="H80" s="241" t="s">
        <v>0</v>
      </c>
      <c r="I80" s="249">
        <f t="shared" si="4"/>
        <v>0</v>
      </c>
    </row>
    <row r="81" ht="15" spans="2:9">
      <c r="B81" s="251" t="s">
        <v>668</v>
      </c>
      <c r="C81" s="236">
        <f>SUM(C82,C84:C85)</f>
        <v>15149</v>
      </c>
      <c r="D81" s="236">
        <f>SUM(D82,D84:D85)</f>
        <v>0</v>
      </c>
      <c r="E81" s="237">
        <f t="shared" si="3"/>
        <v>0</v>
      </c>
      <c r="F81" s="246" t="s">
        <v>0</v>
      </c>
      <c r="G81" s="241" t="s">
        <v>0</v>
      </c>
      <c r="H81" s="241" t="s">
        <v>0</v>
      </c>
      <c r="I81" s="249">
        <f t="shared" si="4"/>
        <v>0</v>
      </c>
    </row>
    <row r="82" ht="15" spans="2:9">
      <c r="B82" s="250" t="s">
        <v>768</v>
      </c>
      <c r="C82" s="241">
        <v>11891</v>
      </c>
      <c r="D82" s="241">
        <v>0</v>
      </c>
      <c r="E82" s="237">
        <f t="shared" si="3"/>
        <v>0</v>
      </c>
      <c r="F82" s="240" t="s">
        <v>507</v>
      </c>
      <c r="G82" s="241">
        <v>0</v>
      </c>
      <c r="H82" s="241">
        <v>0</v>
      </c>
      <c r="I82" s="249">
        <f t="shared" si="4"/>
        <v>0</v>
      </c>
    </row>
    <row r="83" ht="15" spans="2:9">
      <c r="B83" s="178" t="s">
        <v>769</v>
      </c>
      <c r="C83" s="241">
        <v>0</v>
      </c>
      <c r="D83" s="241">
        <v>0</v>
      </c>
      <c r="E83" s="237">
        <f t="shared" si="3"/>
        <v>0</v>
      </c>
      <c r="F83" s="240" t="s">
        <v>658</v>
      </c>
      <c r="G83" s="241">
        <v>8678</v>
      </c>
      <c r="H83" s="241">
        <v>0</v>
      </c>
      <c r="I83" s="249">
        <f t="shared" si="4"/>
        <v>0</v>
      </c>
    </row>
    <row r="84" ht="27" spans="2:9">
      <c r="B84" s="250" t="s">
        <v>770</v>
      </c>
      <c r="C84" s="241">
        <v>3258</v>
      </c>
      <c r="D84" s="241">
        <v>0</v>
      </c>
      <c r="E84" s="237">
        <f t="shared" si="3"/>
        <v>0</v>
      </c>
      <c r="F84" s="240" t="s">
        <v>690</v>
      </c>
      <c r="G84" s="241">
        <v>4000</v>
      </c>
      <c r="H84" s="241">
        <v>0</v>
      </c>
      <c r="I84" s="249">
        <f t="shared" si="4"/>
        <v>0</v>
      </c>
    </row>
    <row r="85" ht="15" spans="2:9">
      <c r="B85" s="250" t="s">
        <v>771</v>
      </c>
      <c r="C85" s="241">
        <v>0</v>
      </c>
      <c r="D85" s="241">
        <v>0</v>
      </c>
      <c r="E85" s="237">
        <f t="shared" si="3"/>
        <v>0</v>
      </c>
      <c r="F85" s="240" t="s">
        <v>694</v>
      </c>
      <c r="G85" s="241"/>
      <c r="H85" s="241">
        <v>0</v>
      </c>
      <c r="I85" s="249">
        <f t="shared" si="4"/>
        <v>0</v>
      </c>
    </row>
    <row r="86" ht="27" spans="2:9">
      <c r="B86" s="240" t="s">
        <v>772</v>
      </c>
      <c r="C86" s="241"/>
      <c r="D86" s="241">
        <v>0</v>
      </c>
      <c r="E86" s="237">
        <f t="shared" si="3"/>
        <v>0</v>
      </c>
      <c r="F86" s="240" t="s">
        <v>734</v>
      </c>
      <c r="G86" s="241"/>
      <c r="H86" s="241">
        <v>1200</v>
      </c>
      <c r="I86" s="249">
        <f t="shared" si="4"/>
        <v>0</v>
      </c>
    </row>
    <row r="87" ht="27" spans="2:9">
      <c r="B87" s="240" t="s">
        <v>692</v>
      </c>
      <c r="C87" s="241">
        <v>72819</v>
      </c>
      <c r="D87" s="241">
        <v>0</v>
      </c>
      <c r="E87" s="237">
        <f t="shared" si="3"/>
        <v>0</v>
      </c>
      <c r="F87" s="240" t="s">
        <v>773</v>
      </c>
      <c r="G87" s="241">
        <v>56533</v>
      </c>
      <c r="H87" s="241">
        <v>0</v>
      </c>
      <c r="I87" s="249">
        <f t="shared" si="4"/>
        <v>0</v>
      </c>
    </row>
    <row r="88" ht="15" spans="2:9">
      <c r="B88" s="252" t="s">
        <v>716</v>
      </c>
      <c r="C88" s="241">
        <f t="shared" ref="C88:H88" si="5">SUM(C89:C92)</f>
        <v>0</v>
      </c>
      <c r="D88" s="241">
        <f t="shared" si="5"/>
        <v>0</v>
      </c>
      <c r="E88" s="237">
        <f t="shared" si="3"/>
        <v>0</v>
      </c>
      <c r="F88" s="252" t="s">
        <v>698</v>
      </c>
      <c r="G88" s="241">
        <f t="shared" si="5"/>
        <v>0</v>
      </c>
      <c r="H88" s="241">
        <f t="shared" si="5"/>
        <v>0</v>
      </c>
      <c r="I88" s="249">
        <f t="shared" si="4"/>
        <v>0</v>
      </c>
    </row>
    <row r="89" ht="28.5" spans="2:9">
      <c r="B89" s="253" t="s">
        <v>774</v>
      </c>
      <c r="C89" s="241">
        <v>0</v>
      </c>
      <c r="D89" s="241">
        <v>0</v>
      </c>
      <c r="E89" s="237">
        <f t="shared" si="3"/>
        <v>0</v>
      </c>
      <c r="F89" s="253" t="s">
        <v>775</v>
      </c>
      <c r="G89" s="241">
        <v>0</v>
      </c>
      <c r="H89" s="241">
        <v>0</v>
      </c>
      <c r="I89" s="249">
        <f t="shared" si="4"/>
        <v>0</v>
      </c>
    </row>
    <row r="90" ht="28.5" spans="2:9">
      <c r="B90" s="253" t="s">
        <v>776</v>
      </c>
      <c r="C90" s="241">
        <v>0</v>
      </c>
      <c r="D90" s="241">
        <v>0</v>
      </c>
      <c r="E90" s="237">
        <f t="shared" si="3"/>
        <v>0</v>
      </c>
      <c r="F90" s="253" t="s">
        <v>777</v>
      </c>
      <c r="G90" s="241">
        <v>0</v>
      </c>
      <c r="H90" s="241">
        <v>0</v>
      </c>
      <c r="I90" s="249">
        <f t="shared" si="4"/>
        <v>0</v>
      </c>
    </row>
    <row r="91" ht="28.5" spans="2:9">
      <c r="B91" s="253" t="s">
        <v>778</v>
      </c>
      <c r="C91" s="241">
        <v>0</v>
      </c>
      <c r="D91" s="241">
        <v>0</v>
      </c>
      <c r="E91" s="237">
        <f t="shared" si="3"/>
        <v>0</v>
      </c>
      <c r="F91" s="253" t="s">
        <v>779</v>
      </c>
      <c r="G91" s="241">
        <v>0</v>
      </c>
      <c r="H91" s="241">
        <v>0</v>
      </c>
      <c r="I91" s="249">
        <f t="shared" si="4"/>
        <v>0</v>
      </c>
    </row>
    <row r="92" ht="15" spans="2:9">
      <c r="B92" s="253" t="s">
        <v>780</v>
      </c>
      <c r="C92" s="241">
        <v>0</v>
      </c>
      <c r="D92" s="241">
        <v>0</v>
      </c>
      <c r="E92" s="237">
        <f t="shared" si="3"/>
        <v>0</v>
      </c>
      <c r="F92" s="253" t="s">
        <v>781</v>
      </c>
      <c r="G92" s="241">
        <v>0</v>
      </c>
      <c r="H92" s="241">
        <v>0</v>
      </c>
      <c r="I92" s="249">
        <f t="shared" si="4"/>
        <v>0</v>
      </c>
    </row>
    <row r="93" ht="27" spans="2:9">
      <c r="B93" s="240" t="s">
        <v>712</v>
      </c>
      <c r="C93" s="241">
        <v>10000</v>
      </c>
      <c r="D93" s="241">
        <v>10000</v>
      </c>
      <c r="E93" s="237">
        <f t="shared" si="3"/>
        <v>1</v>
      </c>
      <c r="F93" s="240" t="s">
        <v>782</v>
      </c>
      <c r="G93" s="241">
        <v>0</v>
      </c>
      <c r="H93" s="241">
        <v>0</v>
      </c>
      <c r="I93" s="249">
        <f t="shared" si="4"/>
        <v>0</v>
      </c>
    </row>
    <row r="94" ht="27" spans="2:9">
      <c r="B94" s="240" t="s">
        <v>783</v>
      </c>
      <c r="C94" s="241">
        <v>0</v>
      </c>
      <c r="D94" s="241">
        <v>0</v>
      </c>
      <c r="E94" s="237">
        <f t="shared" si="3"/>
        <v>0</v>
      </c>
      <c r="F94" s="240" t="s">
        <v>784</v>
      </c>
      <c r="G94" s="241">
        <v>0</v>
      </c>
      <c r="H94" s="241">
        <v>0</v>
      </c>
      <c r="I94" s="249">
        <f t="shared" si="4"/>
        <v>0</v>
      </c>
    </row>
    <row r="95" ht="15" spans="2:9">
      <c r="B95" s="240" t="s">
        <v>785</v>
      </c>
      <c r="C95" s="241">
        <v>0</v>
      </c>
      <c r="D95" s="241">
        <v>0</v>
      </c>
      <c r="E95" s="237">
        <f t="shared" si="3"/>
        <v>0</v>
      </c>
      <c r="F95" s="240" t="s">
        <v>664</v>
      </c>
      <c r="G95" s="241">
        <v>23037</v>
      </c>
      <c r="H95" s="241">
        <v>0</v>
      </c>
      <c r="I95" s="249">
        <f t="shared" si="4"/>
        <v>0</v>
      </c>
    </row>
  </sheetData>
  <sheetProtection formatCells="0" formatColumns="0" formatRows="0" insertHyperlinks="0" sort="0" autoFilter="0" pivotTables="0"/>
  <mergeCells count="3">
    <mergeCell ref="B2:I2"/>
    <mergeCell ref="B4:E4"/>
    <mergeCell ref="F4:I4"/>
  </mergeCells>
  <printOptions horizontalCentered="1"/>
  <pageMargins left="0.46875" right="0.46875" top="0.588888888888889" bottom="0.46875" header="0.309027777777778" footer="0.309027777777778"/>
  <pageSetup paperSize="9" orientation="landscape" horizontalDpi="600" vertic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tint="0.8"/>
  </sheetPr>
  <dimension ref="A1:L213"/>
  <sheetViews>
    <sheetView showGridLines="0" showZeros="0" workbookViewId="0">
      <pane xSplit="2" ySplit="8" topLeftCell="C9" activePane="bottomRight" state="frozen"/>
      <selection/>
      <selection pane="topRight"/>
      <selection pane="bottomLeft"/>
      <selection pane="bottomRight" activeCell="H63" sqref="H63:H189"/>
    </sheetView>
  </sheetViews>
  <sheetFormatPr defaultColWidth="9" defaultRowHeight="14.25"/>
  <cols>
    <col min="1" max="1" width="9.43333333333333" style="71" customWidth="1"/>
    <col min="2" max="2" width="26.75" style="71" customWidth="1"/>
    <col min="3" max="3" width="14.9" style="71" customWidth="1"/>
    <col min="4" max="4" width="14.0833333333333" style="71" customWidth="1"/>
    <col min="5" max="5" width="12.7166666666667" style="71" customWidth="1"/>
    <col min="6" max="6" width="12.575" style="71" customWidth="1"/>
    <col min="7" max="11" width="14.0833333333333" style="206" customWidth="1"/>
    <col min="12" max="12" width="7.65833333333333" style="71" customWidth="1"/>
    <col min="13" max="250" width="9" style="71"/>
    <col min="251" max="16378" width="9" style="1"/>
  </cols>
  <sheetData>
    <row r="1" s="71" customFormat="1" ht="23" customHeight="1" spans="1:12">
      <c r="A1" s="188" t="s">
        <v>796</v>
      </c>
      <c r="B1" s="75" t="s">
        <v>0</v>
      </c>
      <c r="C1" s="75" t="s">
        <v>0</v>
      </c>
      <c r="D1" s="75" t="s">
        <v>0</v>
      </c>
      <c r="E1" s="75" t="s">
        <v>0</v>
      </c>
      <c r="F1" s="75" t="s">
        <v>0</v>
      </c>
      <c r="G1" s="207" t="s">
        <v>0</v>
      </c>
      <c r="H1" s="207" t="s">
        <v>0</v>
      </c>
      <c r="I1" s="207" t="s">
        <v>0</v>
      </c>
      <c r="J1" s="207" t="s">
        <v>0</v>
      </c>
      <c r="K1" s="207" t="s">
        <v>0</v>
      </c>
      <c r="L1" s="92" t="s">
        <v>0</v>
      </c>
    </row>
    <row r="2" s="71" customFormat="1" ht="23" customHeight="1" spans="1:12">
      <c r="A2" s="190" t="s">
        <v>797</v>
      </c>
      <c r="B2" s="190"/>
      <c r="C2" s="190"/>
      <c r="D2" s="190"/>
      <c r="E2" s="190"/>
      <c r="F2" s="190"/>
      <c r="G2" s="208"/>
      <c r="H2" s="208"/>
      <c r="I2" s="208"/>
      <c r="J2" s="208"/>
      <c r="K2" s="208"/>
      <c r="L2" s="92" t="s">
        <v>0</v>
      </c>
    </row>
    <row r="3" s="71" customFormat="1" ht="23" customHeight="1" spans="1:12">
      <c r="A3" s="110"/>
      <c r="B3" s="110" t="s">
        <v>0</v>
      </c>
      <c r="C3" s="110" t="s">
        <v>0</v>
      </c>
      <c r="D3" s="110" t="s">
        <v>0</v>
      </c>
      <c r="E3" s="110" t="s">
        <v>0</v>
      </c>
      <c r="F3" s="110" t="s">
        <v>0</v>
      </c>
      <c r="G3" s="209" t="s">
        <v>0</v>
      </c>
      <c r="H3" s="209" t="s">
        <v>0</v>
      </c>
      <c r="I3" s="209" t="s">
        <v>0</v>
      </c>
      <c r="J3" s="209" t="s">
        <v>0</v>
      </c>
      <c r="K3" s="215" t="s">
        <v>40</v>
      </c>
      <c r="L3" s="92" t="s">
        <v>0</v>
      </c>
    </row>
    <row r="4" s="71" customFormat="1" ht="23" customHeight="1" spans="1:12">
      <c r="A4" s="193" t="s">
        <v>41</v>
      </c>
      <c r="B4" s="193"/>
      <c r="C4" s="193" t="s">
        <v>427</v>
      </c>
      <c r="D4" s="193" t="s">
        <v>798</v>
      </c>
      <c r="E4" s="195" t="s">
        <v>799</v>
      </c>
      <c r="F4" s="195"/>
      <c r="G4" s="210" t="s">
        <v>800</v>
      </c>
      <c r="H4" s="211" t="s">
        <v>801</v>
      </c>
      <c r="I4" s="211" t="s">
        <v>668</v>
      </c>
      <c r="J4" s="211" t="s">
        <v>802</v>
      </c>
      <c r="K4" s="211" t="s">
        <v>803</v>
      </c>
      <c r="L4" s="92" t="s">
        <v>0</v>
      </c>
    </row>
    <row r="5" s="71" customFormat="1" ht="23" customHeight="1" spans="1:12">
      <c r="A5" s="193"/>
      <c r="B5" s="193" t="s">
        <v>0</v>
      </c>
      <c r="C5" s="193"/>
      <c r="D5" s="193"/>
      <c r="E5" s="197" t="s">
        <v>804</v>
      </c>
      <c r="F5" s="198" t="s">
        <v>805</v>
      </c>
      <c r="G5" s="210"/>
      <c r="H5" s="211"/>
      <c r="I5" s="211"/>
      <c r="J5" s="211"/>
      <c r="K5" s="211"/>
      <c r="L5" s="92" t="s">
        <v>0</v>
      </c>
    </row>
    <row r="6" s="71" customFormat="1" ht="36" customHeight="1" spans="1:12">
      <c r="A6" s="193" t="s">
        <v>44</v>
      </c>
      <c r="B6" s="193" t="s">
        <v>45</v>
      </c>
      <c r="C6" s="193"/>
      <c r="D6" s="193"/>
      <c r="E6" s="193"/>
      <c r="F6" s="199"/>
      <c r="G6" s="212"/>
      <c r="H6" s="211"/>
      <c r="I6" s="211"/>
      <c r="J6" s="211"/>
      <c r="K6" s="211"/>
      <c r="L6" s="92" t="s">
        <v>0</v>
      </c>
    </row>
    <row r="7" s="71" customFormat="1" ht="23" customHeight="1" spans="1:12">
      <c r="A7" s="81" t="s">
        <v>48</v>
      </c>
      <c r="B7" s="81" t="s">
        <v>49</v>
      </c>
      <c r="C7" s="81" t="s">
        <v>806</v>
      </c>
      <c r="D7" s="81" t="s">
        <v>807</v>
      </c>
      <c r="E7" s="81" t="s">
        <v>51</v>
      </c>
      <c r="F7" s="81">
        <v>5</v>
      </c>
      <c r="G7" s="81">
        <v>6</v>
      </c>
      <c r="H7" s="81">
        <v>7</v>
      </c>
      <c r="I7" s="81">
        <v>8</v>
      </c>
      <c r="J7" s="81">
        <v>9</v>
      </c>
      <c r="K7" s="81">
        <v>10</v>
      </c>
      <c r="L7" s="92" t="s">
        <v>0</v>
      </c>
    </row>
    <row r="8" s="71" customFormat="1" ht="23" customHeight="1" spans="1:12">
      <c r="A8" s="82">
        <v>20101</v>
      </c>
      <c r="B8" s="82" t="s">
        <v>808</v>
      </c>
      <c r="C8" s="203">
        <f>D8+G8+H8+I8+J8+K8</f>
        <v>1414</v>
      </c>
      <c r="D8" s="203">
        <v>1414</v>
      </c>
      <c r="E8" s="203">
        <v>1414</v>
      </c>
      <c r="F8" s="203"/>
      <c r="G8" s="213"/>
      <c r="H8" s="213">
        <v>0</v>
      </c>
      <c r="I8" s="213">
        <f t="shared" ref="I8:K8" si="0">SUM(I9:I34)</f>
        <v>0</v>
      </c>
      <c r="J8" s="213">
        <f t="shared" si="0"/>
        <v>0</v>
      </c>
      <c r="K8" s="213">
        <f t="shared" si="0"/>
        <v>0</v>
      </c>
      <c r="L8" s="92" t="s">
        <v>0</v>
      </c>
    </row>
    <row r="9" s="71" customFormat="1" ht="23" customHeight="1" spans="1:12">
      <c r="A9" s="82">
        <v>20102</v>
      </c>
      <c r="B9" s="82" t="s">
        <v>809</v>
      </c>
      <c r="C9" s="203">
        <f t="shared" ref="C9:C40" si="1">D9+G9+H9+I9+J9+K9</f>
        <v>1005</v>
      </c>
      <c r="D9" s="203">
        <v>1005</v>
      </c>
      <c r="E9" s="203">
        <v>1005</v>
      </c>
      <c r="F9" s="203"/>
      <c r="G9" s="214"/>
      <c r="H9" s="213">
        <v>0</v>
      </c>
      <c r="I9" s="213">
        <v>0</v>
      </c>
      <c r="J9" s="213">
        <v>0</v>
      </c>
      <c r="K9" s="213">
        <v>0</v>
      </c>
      <c r="L9" s="92" t="s">
        <v>0</v>
      </c>
    </row>
    <row r="10" s="71" customFormat="1" ht="23" customHeight="1" spans="1:12">
      <c r="A10" s="82">
        <v>20103</v>
      </c>
      <c r="B10" s="82" t="s">
        <v>810</v>
      </c>
      <c r="C10" s="203">
        <f t="shared" si="1"/>
        <v>19570</v>
      </c>
      <c r="D10" s="203">
        <v>19570</v>
      </c>
      <c r="E10" s="203">
        <v>19570</v>
      </c>
      <c r="F10" s="203"/>
      <c r="G10" s="214"/>
      <c r="H10" s="213">
        <v>0</v>
      </c>
      <c r="I10" s="213">
        <v>0</v>
      </c>
      <c r="J10" s="213">
        <v>0</v>
      </c>
      <c r="K10" s="213">
        <v>0</v>
      </c>
      <c r="L10" s="92" t="s">
        <v>0</v>
      </c>
    </row>
    <row r="11" s="71" customFormat="1" ht="23" customHeight="1" spans="1:12">
      <c r="A11" s="82">
        <v>20104</v>
      </c>
      <c r="B11" s="82" t="s">
        <v>811</v>
      </c>
      <c r="C11" s="203">
        <f t="shared" si="1"/>
        <v>2577</v>
      </c>
      <c r="D11" s="203">
        <v>2577</v>
      </c>
      <c r="E11" s="203">
        <v>2577</v>
      </c>
      <c r="F11" s="203"/>
      <c r="G11" s="214"/>
      <c r="H11" s="213">
        <v>0</v>
      </c>
      <c r="I11" s="213">
        <v>0</v>
      </c>
      <c r="J11" s="213">
        <v>0</v>
      </c>
      <c r="K11" s="213">
        <v>0</v>
      </c>
      <c r="L11" s="92" t="s">
        <v>0</v>
      </c>
    </row>
    <row r="12" s="71" customFormat="1" ht="23" customHeight="1" spans="1:12">
      <c r="A12" s="82">
        <v>20105</v>
      </c>
      <c r="B12" s="82" t="s">
        <v>812</v>
      </c>
      <c r="C12" s="203">
        <f t="shared" si="1"/>
        <v>489</v>
      </c>
      <c r="D12" s="203">
        <v>489</v>
      </c>
      <c r="E12" s="203">
        <v>489</v>
      </c>
      <c r="F12" s="203"/>
      <c r="G12" s="214"/>
      <c r="H12" s="213">
        <v>0</v>
      </c>
      <c r="I12" s="213">
        <v>0</v>
      </c>
      <c r="J12" s="213">
        <v>0</v>
      </c>
      <c r="K12" s="213">
        <v>0</v>
      </c>
      <c r="L12" s="92" t="s">
        <v>0</v>
      </c>
    </row>
    <row r="13" s="71" customFormat="1" ht="23" customHeight="1" spans="1:12">
      <c r="A13" s="82">
        <v>20106</v>
      </c>
      <c r="B13" s="82" t="s">
        <v>813</v>
      </c>
      <c r="C13" s="203">
        <f t="shared" si="1"/>
        <v>2316</v>
      </c>
      <c r="D13" s="203">
        <v>2316</v>
      </c>
      <c r="E13" s="203">
        <v>2316</v>
      </c>
      <c r="F13" s="203"/>
      <c r="G13" s="214"/>
      <c r="H13" s="213">
        <v>0</v>
      </c>
      <c r="I13" s="213">
        <v>0</v>
      </c>
      <c r="J13" s="213">
        <v>0</v>
      </c>
      <c r="K13" s="213">
        <v>0</v>
      </c>
      <c r="L13" s="92" t="s">
        <v>0</v>
      </c>
    </row>
    <row r="14" s="71" customFormat="1" ht="23" customHeight="1" spans="1:12">
      <c r="A14" s="82">
        <v>20107</v>
      </c>
      <c r="B14" s="82" t="s">
        <v>814</v>
      </c>
      <c r="C14" s="203">
        <f t="shared" si="1"/>
        <v>1141</v>
      </c>
      <c r="D14" s="203">
        <v>1141</v>
      </c>
      <c r="E14" s="203">
        <v>1141</v>
      </c>
      <c r="F14" s="203"/>
      <c r="G14" s="214"/>
      <c r="H14" s="213">
        <v>0</v>
      </c>
      <c r="I14" s="213">
        <v>0</v>
      </c>
      <c r="J14" s="213">
        <v>0</v>
      </c>
      <c r="K14" s="213">
        <v>0</v>
      </c>
      <c r="L14" s="92" t="s">
        <v>0</v>
      </c>
    </row>
    <row r="15" s="71" customFormat="1" ht="23" customHeight="1" spans="1:12">
      <c r="A15" s="82">
        <v>20108</v>
      </c>
      <c r="B15" s="82" t="s">
        <v>815</v>
      </c>
      <c r="C15" s="203">
        <f t="shared" si="1"/>
        <v>0</v>
      </c>
      <c r="D15" s="203">
        <v>0</v>
      </c>
      <c r="E15" s="203" t="s">
        <v>0</v>
      </c>
      <c r="F15" s="203"/>
      <c r="G15" s="214"/>
      <c r="H15" s="213">
        <v>0</v>
      </c>
      <c r="I15" s="213">
        <v>0</v>
      </c>
      <c r="J15" s="213">
        <v>0</v>
      </c>
      <c r="K15" s="213">
        <v>0</v>
      </c>
      <c r="L15" s="92" t="s">
        <v>0</v>
      </c>
    </row>
    <row r="16" s="71" customFormat="1" ht="23" customHeight="1" spans="1:12">
      <c r="A16" s="82">
        <v>20109</v>
      </c>
      <c r="B16" s="82" t="s">
        <v>816</v>
      </c>
      <c r="C16" s="203">
        <f t="shared" si="1"/>
        <v>0</v>
      </c>
      <c r="D16" s="203"/>
      <c r="E16" s="203" t="s">
        <v>0</v>
      </c>
      <c r="F16" s="203"/>
      <c r="G16" s="214"/>
      <c r="H16" s="213">
        <v>0</v>
      </c>
      <c r="I16" s="213">
        <v>0</v>
      </c>
      <c r="J16" s="213">
        <v>0</v>
      </c>
      <c r="K16" s="213">
        <v>0</v>
      </c>
      <c r="L16" s="92" t="s">
        <v>0</v>
      </c>
    </row>
    <row r="17" s="71" customFormat="1" ht="23" customHeight="1" spans="1:12">
      <c r="A17" s="82">
        <v>20111</v>
      </c>
      <c r="B17" s="82" t="s">
        <v>817</v>
      </c>
      <c r="C17" s="203">
        <f t="shared" si="1"/>
        <v>3971</v>
      </c>
      <c r="D17" s="203">
        <v>3971</v>
      </c>
      <c r="E17" s="203">
        <v>3971</v>
      </c>
      <c r="F17" s="203"/>
      <c r="G17" s="214"/>
      <c r="H17" s="213">
        <v>0</v>
      </c>
      <c r="I17" s="213">
        <v>0</v>
      </c>
      <c r="J17" s="213">
        <v>0</v>
      </c>
      <c r="K17" s="213">
        <v>0</v>
      </c>
      <c r="L17" s="92" t="s">
        <v>0</v>
      </c>
    </row>
    <row r="18" s="71" customFormat="1" ht="23" customHeight="1" spans="1:12">
      <c r="A18" s="82">
        <v>20113</v>
      </c>
      <c r="B18" s="82" t="s">
        <v>818</v>
      </c>
      <c r="C18" s="203">
        <f t="shared" si="1"/>
        <v>2456</v>
      </c>
      <c r="D18" s="203">
        <v>2456</v>
      </c>
      <c r="E18" s="203">
        <v>2456</v>
      </c>
      <c r="F18" s="203"/>
      <c r="G18" s="214"/>
      <c r="H18" s="214">
        <v>0</v>
      </c>
      <c r="I18" s="213">
        <v>0</v>
      </c>
      <c r="J18" s="213">
        <v>0</v>
      </c>
      <c r="K18" s="213">
        <v>0</v>
      </c>
      <c r="L18" s="92" t="s">
        <v>0</v>
      </c>
    </row>
    <row r="19" s="71" customFormat="1" ht="23" customHeight="1" spans="1:12">
      <c r="A19" s="82">
        <v>20114</v>
      </c>
      <c r="B19" s="82" t="s">
        <v>819</v>
      </c>
      <c r="C19" s="203">
        <f t="shared" si="1"/>
        <v>0</v>
      </c>
      <c r="D19" s="203"/>
      <c r="E19" s="203" t="s">
        <v>0</v>
      </c>
      <c r="F19" s="203"/>
      <c r="G19" s="214"/>
      <c r="H19" s="213">
        <v>0</v>
      </c>
      <c r="I19" s="213">
        <v>0</v>
      </c>
      <c r="J19" s="213">
        <v>0</v>
      </c>
      <c r="K19" s="213">
        <v>0</v>
      </c>
      <c r="L19" s="92" t="s">
        <v>0</v>
      </c>
    </row>
    <row r="20" s="71" customFormat="1" ht="23" customHeight="1" spans="1:12">
      <c r="A20" s="82">
        <v>20123</v>
      </c>
      <c r="B20" s="82" t="s">
        <v>820</v>
      </c>
      <c r="C20" s="203">
        <f t="shared" si="1"/>
        <v>361</v>
      </c>
      <c r="D20" s="203">
        <v>361</v>
      </c>
      <c r="E20" s="203">
        <v>361</v>
      </c>
      <c r="F20" s="203"/>
      <c r="G20" s="214"/>
      <c r="H20" s="213">
        <v>0</v>
      </c>
      <c r="I20" s="213">
        <v>0</v>
      </c>
      <c r="J20" s="213">
        <v>0</v>
      </c>
      <c r="K20" s="213">
        <v>0</v>
      </c>
      <c r="L20" s="92" t="s">
        <v>0</v>
      </c>
    </row>
    <row r="21" s="71" customFormat="1" ht="23" customHeight="1" spans="1:12">
      <c r="A21" s="82">
        <v>20125</v>
      </c>
      <c r="B21" s="82" t="s">
        <v>821</v>
      </c>
      <c r="C21" s="203">
        <f t="shared" si="1"/>
        <v>0</v>
      </c>
      <c r="D21" s="203"/>
      <c r="E21" s="203" t="s">
        <v>0</v>
      </c>
      <c r="F21" s="203"/>
      <c r="G21" s="214"/>
      <c r="H21" s="213">
        <v>0</v>
      </c>
      <c r="I21" s="213">
        <v>0</v>
      </c>
      <c r="J21" s="213">
        <v>0</v>
      </c>
      <c r="K21" s="213">
        <v>0</v>
      </c>
      <c r="L21" s="92" t="s">
        <v>0</v>
      </c>
    </row>
    <row r="22" s="71" customFormat="1" ht="23" customHeight="1" spans="1:12">
      <c r="A22" s="82">
        <v>20126</v>
      </c>
      <c r="B22" s="82" t="s">
        <v>822</v>
      </c>
      <c r="C22" s="203">
        <f t="shared" si="1"/>
        <v>0</v>
      </c>
      <c r="D22" s="203"/>
      <c r="E22" s="203" t="s">
        <v>0</v>
      </c>
      <c r="F22" s="203"/>
      <c r="G22" s="214"/>
      <c r="H22" s="213">
        <v>0</v>
      </c>
      <c r="I22" s="213">
        <v>0</v>
      </c>
      <c r="J22" s="213">
        <v>0</v>
      </c>
      <c r="K22" s="213">
        <v>0</v>
      </c>
      <c r="L22" s="92" t="s">
        <v>0</v>
      </c>
    </row>
    <row r="23" s="71" customFormat="1" ht="23" customHeight="1" spans="1:12">
      <c r="A23" s="82">
        <v>20128</v>
      </c>
      <c r="B23" s="82" t="s">
        <v>823</v>
      </c>
      <c r="C23" s="203">
        <f t="shared" si="1"/>
        <v>87</v>
      </c>
      <c r="D23" s="203">
        <v>87</v>
      </c>
      <c r="E23" s="203">
        <v>87</v>
      </c>
      <c r="F23" s="203"/>
      <c r="G23" s="214"/>
      <c r="H23" s="213">
        <v>0</v>
      </c>
      <c r="I23" s="213">
        <v>0</v>
      </c>
      <c r="J23" s="213">
        <v>0</v>
      </c>
      <c r="K23" s="213">
        <v>0</v>
      </c>
      <c r="L23" s="92" t="s">
        <v>0</v>
      </c>
    </row>
    <row r="24" s="71" customFormat="1" ht="23" customHeight="1" spans="1:12">
      <c r="A24" s="82">
        <v>20129</v>
      </c>
      <c r="B24" s="82" t="s">
        <v>824</v>
      </c>
      <c r="C24" s="203">
        <f t="shared" si="1"/>
        <v>1417</v>
      </c>
      <c r="D24" s="203">
        <v>1417</v>
      </c>
      <c r="E24" s="203">
        <v>1417</v>
      </c>
      <c r="F24" s="203"/>
      <c r="G24" s="214"/>
      <c r="H24" s="213">
        <v>0</v>
      </c>
      <c r="I24" s="213">
        <v>0</v>
      </c>
      <c r="J24" s="213">
        <v>0</v>
      </c>
      <c r="K24" s="213">
        <v>0</v>
      </c>
      <c r="L24" s="92" t="s">
        <v>0</v>
      </c>
    </row>
    <row r="25" s="71" customFormat="1" ht="23" customHeight="1" spans="1:12">
      <c r="A25" s="82">
        <v>20131</v>
      </c>
      <c r="B25" s="82" t="s">
        <v>825</v>
      </c>
      <c r="C25" s="203">
        <f t="shared" si="1"/>
        <v>2812</v>
      </c>
      <c r="D25" s="203">
        <v>2812</v>
      </c>
      <c r="E25" s="203">
        <v>2812</v>
      </c>
      <c r="F25" s="203"/>
      <c r="G25" s="214"/>
      <c r="H25" s="213">
        <v>0</v>
      </c>
      <c r="I25" s="213">
        <v>0</v>
      </c>
      <c r="J25" s="213">
        <v>0</v>
      </c>
      <c r="K25" s="213">
        <v>0</v>
      </c>
      <c r="L25" s="92" t="s">
        <v>0</v>
      </c>
    </row>
    <row r="26" s="71" customFormat="1" ht="23" customHeight="1" spans="1:12">
      <c r="A26" s="82">
        <v>20132</v>
      </c>
      <c r="B26" s="82" t="s">
        <v>826</v>
      </c>
      <c r="C26" s="203">
        <f t="shared" si="1"/>
        <v>1506</v>
      </c>
      <c r="D26" s="203">
        <v>1506</v>
      </c>
      <c r="E26" s="203">
        <v>1506</v>
      </c>
      <c r="F26" s="203"/>
      <c r="G26" s="214"/>
      <c r="H26" s="213">
        <v>0</v>
      </c>
      <c r="I26" s="213">
        <v>0</v>
      </c>
      <c r="J26" s="213">
        <v>0</v>
      </c>
      <c r="K26" s="213">
        <v>0</v>
      </c>
      <c r="L26" s="92" t="s">
        <v>0</v>
      </c>
    </row>
    <row r="27" s="71" customFormat="1" ht="23" customHeight="1" spans="1:12">
      <c r="A27" s="82">
        <v>20133</v>
      </c>
      <c r="B27" s="82" t="s">
        <v>827</v>
      </c>
      <c r="C27" s="203">
        <f t="shared" si="1"/>
        <v>1119</v>
      </c>
      <c r="D27" s="203">
        <v>1119</v>
      </c>
      <c r="E27" s="203">
        <v>1119</v>
      </c>
      <c r="F27" s="203"/>
      <c r="G27" s="214"/>
      <c r="H27" s="213">
        <v>0</v>
      </c>
      <c r="I27" s="213">
        <v>0</v>
      </c>
      <c r="J27" s="213">
        <v>0</v>
      </c>
      <c r="K27" s="213">
        <v>0</v>
      </c>
      <c r="L27" s="92" t="s">
        <v>0</v>
      </c>
    </row>
    <row r="28" s="71" customFormat="1" ht="23" customHeight="1" spans="1:12">
      <c r="A28" s="82">
        <v>20134</v>
      </c>
      <c r="B28" s="82" t="s">
        <v>828</v>
      </c>
      <c r="C28" s="203">
        <f t="shared" si="1"/>
        <v>288</v>
      </c>
      <c r="D28" s="203">
        <v>288</v>
      </c>
      <c r="E28" s="203">
        <v>288</v>
      </c>
      <c r="F28" s="203"/>
      <c r="G28" s="214"/>
      <c r="H28" s="213">
        <v>0</v>
      </c>
      <c r="I28" s="213">
        <v>0</v>
      </c>
      <c r="J28" s="213">
        <v>0</v>
      </c>
      <c r="K28" s="213">
        <v>0</v>
      </c>
      <c r="L28" s="92" t="s">
        <v>0</v>
      </c>
    </row>
    <row r="29" s="71" customFormat="1" ht="23" customHeight="1" spans="1:12">
      <c r="A29" s="82">
        <v>20135</v>
      </c>
      <c r="B29" s="82" t="s">
        <v>829</v>
      </c>
      <c r="C29" s="203">
        <f t="shared" si="1"/>
        <v>0</v>
      </c>
      <c r="D29" s="203"/>
      <c r="E29" s="203" t="s">
        <v>0</v>
      </c>
      <c r="F29" s="203"/>
      <c r="G29" s="214"/>
      <c r="H29" s="213">
        <v>0</v>
      </c>
      <c r="I29" s="213">
        <v>0</v>
      </c>
      <c r="J29" s="213">
        <v>0</v>
      </c>
      <c r="K29" s="213">
        <v>0</v>
      </c>
      <c r="L29" s="92" t="s">
        <v>0</v>
      </c>
    </row>
    <row r="30" s="71" customFormat="1" ht="23" customHeight="1" spans="1:12">
      <c r="A30" s="82">
        <v>20136</v>
      </c>
      <c r="B30" s="82" t="s">
        <v>830</v>
      </c>
      <c r="C30" s="203">
        <f t="shared" si="1"/>
        <v>0</v>
      </c>
      <c r="D30" s="203"/>
      <c r="E30" s="203" t="s">
        <v>0</v>
      </c>
      <c r="F30" s="203"/>
      <c r="G30" s="214"/>
      <c r="H30" s="213">
        <v>0</v>
      </c>
      <c r="I30" s="213">
        <v>0</v>
      </c>
      <c r="J30" s="213">
        <v>0</v>
      </c>
      <c r="K30" s="213">
        <v>0</v>
      </c>
      <c r="L30" s="92" t="s">
        <v>0</v>
      </c>
    </row>
    <row r="31" s="71" customFormat="1" ht="23" customHeight="1" spans="1:12">
      <c r="A31" s="82">
        <v>20137</v>
      </c>
      <c r="B31" s="82" t="s">
        <v>831</v>
      </c>
      <c r="C31" s="203">
        <f t="shared" si="1"/>
        <v>0</v>
      </c>
      <c r="D31" s="203"/>
      <c r="E31" s="203" t="s">
        <v>0</v>
      </c>
      <c r="F31" s="203"/>
      <c r="G31" s="214"/>
      <c r="H31" s="213">
        <v>0</v>
      </c>
      <c r="I31" s="213">
        <v>0</v>
      </c>
      <c r="J31" s="213">
        <v>0</v>
      </c>
      <c r="K31" s="213">
        <v>0</v>
      </c>
      <c r="L31" s="92" t="s">
        <v>0</v>
      </c>
    </row>
    <row r="32" s="71" customFormat="1" ht="23" customHeight="1" spans="1:12">
      <c r="A32" s="82">
        <v>20138</v>
      </c>
      <c r="B32" s="82" t="s">
        <v>832</v>
      </c>
      <c r="C32" s="203">
        <f t="shared" si="1"/>
        <v>2110</v>
      </c>
      <c r="D32" s="203">
        <v>2110</v>
      </c>
      <c r="E32" s="203">
        <v>2110</v>
      </c>
      <c r="F32" s="203"/>
      <c r="G32" s="214"/>
      <c r="H32" s="213">
        <v>0</v>
      </c>
      <c r="I32" s="213">
        <v>0</v>
      </c>
      <c r="J32" s="213">
        <v>0</v>
      </c>
      <c r="K32" s="213">
        <v>0</v>
      </c>
      <c r="L32" s="92" t="s">
        <v>0</v>
      </c>
    </row>
    <row r="33" s="71" customFormat="1" ht="23" customHeight="1" spans="1:12">
      <c r="A33" s="82">
        <v>20139</v>
      </c>
      <c r="B33" s="82" t="s">
        <v>833</v>
      </c>
      <c r="C33" s="203">
        <f t="shared" si="1"/>
        <v>8400</v>
      </c>
      <c r="D33" s="203">
        <v>8400</v>
      </c>
      <c r="E33" s="203">
        <v>8400</v>
      </c>
      <c r="F33" s="203"/>
      <c r="G33" s="214"/>
      <c r="H33" s="213">
        <v>0</v>
      </c>
      <c r="I33" s="213">
        <v>0</v>
      </c>
      <c r="J33" s="213">
        <v>0</v>
      </c>
      <c r="K33" s="213">
        <v>0</v>
      </c>
      <c r="L33" s="92" t="s">
        <v>0</v>
      </c>
    </row>
    <row r="34" s="71" customFormat="1" ht="23" customHeight="1" spans="1:12">
      <c r="A34" s="82">
        <v>20140</v>
      </c>
      <c r="B34" s="82" t="s">
        <v>834</v>
      </c>
      <c r="C34" s="203">
        <f t="shared" si="1"/>
        <v>711</v>
      </c>
      <c r="D34" s="203">
        <v>711</v>
      </c>
      <c r="E34" s="203">
        <v>711</v>
      </c>
      <c r="F34" s="203"/>
      <c r="G34" s="214"/>
      <c r="H34" s="213">
        <v>0</v>
      </c>
      <c r="I34" s="213">
        <v>0</v>
      </c>
      <c r="J34" s="213">
        <v>0</v>
      </c>
      <c r="K34" s="213">
        <v>0</v>
      </c>
      <c r="L34" s="92" t="s">
        <v>0</v>
      </c>
    </row>
    <row r="35" s="71" customFormat="1" ht="23" customHeight="1" spans="1:12">
      <c r="A35" s="82">
        <v>20141</v>
      </c>
      <c r="B35" s="82" t="s">
        <v>835</v>
      </c>
      <c r="C35" s="203">
        <f t="shared" si="1"/>
        <v>0</v>
      </c>
      <c r="D35" s="203"/>
      <c r="E35" s="203" t="s">
        <v>0</v>
      </c>
      <c r="F35" s="203"/>
      <c r="G35" s="213"/>
      <c r="H35" s="213">
        <v>0</v>
      </c>
      <c r="I35" s="213">
        <f t="shared" ref="I35:K35" si="2">SUM(I36:I37)</f>
        <v>0</v>
      </c>
      <c r="J35" s="213">
        <f t="shared" si="2"/>
        <v>0</v>
      </c>
      <c r="K35" s="213">
        <f t="shared" si="2"/>
        <v>0</v>
      </c>
      <c r="L35" s="92" t="s">
        <v>0</v>
      </c>
    </row>
    <row r="36" s="71" customFormat="1" ht="23" customHeight="1" spans="1:12">
      <c r="A36" s="82">
        <v>20199</v>
      </c>
      <c r="B36" s="82" t="s">
        <v>188</v>
      </c>
      <c r="C36" s="203">
        <f t="shared" si="1"/>
        <v>0</v>
      </c>
      <c r="D36" s="203"/>
      <c r="E36" s="203" t="s">
        <v>0</v>
      </c>
      <c r="F36" s="203"/>
      <c r="G36" s="214"/>
      <c r="H36" s="213">
        <v>0</v>
      </c>
      <c r="I36" s="213">
        <v>0</v>
      </c>
      <c r="J36" s="213">
        <v>0</v>
      </c>
      <c r="K36" s="213">
        <v>0</v>
      </c>
      <c r="L36" s="92" t="s">
        <v>0</v>
      </c>
    </row>
    <row r="37" s="71" customFormat="1" ht="23" customHeight="1" spans="1:12">
      <c r="A37" s="82">
        <v>20201</v>
      </c>
      <c r="B37" s="82" t="s">
        <v>836</v>
      </c>
      <c r="C37" s="203">
        <f t="shared" si="1"/>
        <v>0</v>
      </c>
      <c r="D37" s="203"/>
      <c r="E37" s="203" t="s">
        <v>0</v>
      </c>
      <c r="F37" s="203"/>
      <c r="G37" s="214"/>
      <c r="H37" s="213">
        <v>0</v>
      </c>
      <c r="I37" s="213">
        <v>0</v>
      </c>
      <c r="J37" s="213">
        <v>0</v>
      </c>
      <c r="K37" s="213">
        <v>0</v>
      </c>
      <c r="L37" s="92" t="s">
        <v>0</v>
      </c>
    </row>
    <row r="38" s="71" customFormat="1" ht="23" customHeight="1" spans="1:12">
      <c r="A38" s="82">
        <v>20202</v>
      </c>
      <c r="B38" s="82" t="s">
        <v>837</v>
      </c>
      <c r="C38" s="203">
        <f t="shared" si="1"/>
        <v>0</v>
      </c>
      <c r="D38" s="203"/>
      <c r="E38" s="203" t="s">
        <v>0</v>
      </c>
      <c r="F38" s="203"/>
      <c r="G38" s="213"/>
      <c r="H38" s="213">
        <v>0</v>
      </c>
      <c r="I38" s="213">
        <f t="shared" ref="I38:K38" si="3">SUM(I39:I40)</f>
        <v>0</v>
      </c>
      <c r="J38" s="213">
        <f t="shared" si="3"/>
        <v>0</v>
      </c>
      <c r="K38" s="213">
        <f t="shared" si="3"/>
        <v>0</v>
      </c>
      <c r="L38" s="92" t="s">
        <v>0</v>
      </c>
    </row>
    <row r="39" s="71" customFormat="1" ht="23" customHeight="1" spans="1:12">
      <c r="A39" s="82">
        <v>20203</v>
      </c>
      <c r="B39" s="82" t="s">
        <v>838</v>
      </c>
      <c r="C39" s="203">
        <f t="shared" si="1"/>
        <v>0</v>
      </c>
      <c r="D39" s="203"/>
      <c r="E39" s="203" t="s">
        <v>0</v>
      </c>
      <c r="F39" s="203"/>
      <c r="G39" s="214"/>
      <c r="H39" s="213">
        <v>0</v>
      </c>
      <c r="I39" s="213">
        <v>0</v>
      </c>
      <c r="J39" s="213">
        <v>0</v>
      </c>
      <c r="K39" s="213">
        <v>0</v>
      </c>
      <c r="L39" s="92" t="s">
        <v>0</v>
      </c>
    </row>
    <row r="40" s="71" customFormat="1" ht="23" customHeight="1" spans="1:12">
      <c r="A40" s="82">
        <v>20204</v>
      </c>
      <c r="B40" s="82" t="s">
        <v>839</v>
      </c>
      <c r="C40" s="203">
        <f t="shared" si="1"/>
        <v>0</v>
      </c>
      <c r="D40" s="203"/>
      <c r="E40" s="203" t="s">
        <v>0</v>
      </c>
      <c r="F40" s="203"/>
      <c r="G40" s="214"/>
      <c r="H40" s="213">
        <v>0</v>
      </c>
      <c r="I40" s="213">
        <v>0</v>
      </c>
      <c r="J40" s="213">
        <v>0</v>
      </c>
      <c r="K40" s="213">
        <v>0</v>
      </c>
      <c r="L40" s="92" t="s">
        <v>0</v>
      </c>
    </row>
    <row r="41" s="71" customFormat="1" ht="23" customHeight="1" spans="1:12">
      <c r="A41" s="82">
        <v>20205</v>
      </c>
      <c r="B41" s="82" t="s">
        <v>840</v>
      </c>
      <c r="C41" s="203">
        <f t="shared" ref="C41:C72" si="4">D41+G41+H41+I41+J41+K41</f>
        <v>0</v>
      </c>
      <c r="D41" s="203"/>
      <c r="E41" s="203" t="s">
        <v>0</v>
      </c>
      <c r="F41" s="203"/>
      <c r="G41" s="213"/>
      <c r="H41" s="213">
        <v>0</v>
      </c>
      <c r="I41" s="213">
        <f t="shared" ref="I41:K41" si="5">SUM(I42:I52)</f>
        <v>0</v>
      </c>
      <c r="J41" s="213">
        <f t="shared" si="5"/>
        <v>0</v>
      </c>
      <c r="K41" s="213">
        <f t="shared" si="5"/>
        <v>0</v>
      </c>
      <c r="L41" s="92" t="s">
        <v>0</v>
      </c>
    </row>
    <row r="42" s="71" customFormat="1" ht="23" customHeight="1" spans="1:12">
      <c r="A42" s="82">
        <v>20206</v>
      </c>
      <c r="B42" s="82" t="s">
        <v>841</v>
      </c>
      <c r="C42" s="203">
        <f t="shared" si="4"/>
        <v>0</v>
      </c>
      <c r="D42" s="203"/>
      <c r="E42" s="203" t="s">
        <v>0</v>
      </c>
      <c r="F42" s="203"/>
      <c r="G42" s="214"/>
      <c r="H42" s="213">
        <v>0</v>
      </c>
      <c r="I42" s="213">
        <v>0</v>
      </c>
      <c r="J42" s="213">
        <v>0</v>
      </c>
      <c r="K42" s="213">
        <v>0</v>
      </c>
      <c r="L42" s="92" t="s">
        <v>0</v>
      </c>
    </row>
    <row r="43" s="71" customFormat="1" ht="23" customHeight="1" spans="1:12">
      <c r="A43" s="82">
        <v>20207</v>
      </c>
      <c r="B43" s="82" t="s">
        <v>842</v>
      </c>
      <c r="C43" s="203">
        <f t="shared" si="4"/>
        <v>0</v>
      </c>
      <c r="D43" s="203"/>
      <c r="E43" s="203" t="s">
        <v>0</v>
      </c>
      <c r="F43" s="203"/>
      <c r="G43" s="214"/>
      <c r="H43" s="214">
        <v>0</v>
      </c>
      <c r="I43" s="214">
        <v>0</v>
      </c>
      <c r="J43" s="214">
        <v>0</v>
      </c>
      <c r="K43" s="214">
        <v>0</v>
      </c>
      <c r="L43" s="92" t="s">
        <v>0</v>
      </c>
    </row>
    <row r="44" s="71" customFormat="1" ht="23" customHeight="1" spans="1:12">
      <c r="A44" s="82">
        <v>20208</v>
      </c>
      <c r="B44" s="82" t="s">
        <v>843</v>
      </c>
      <c r="C44" s="203">
        <f t="shared" si="4"/>
        <v>0</v>
      </c>
      <c r="D44" s="203"/>
      <c r="E44" s="203" t="s">
        <v>0</v>
      </c>
      <c r="F44" s="203"/>
      <c r="G44" s="214"/>
      <c r="H44" s="214">
        <v>0</v>
      </c>
      <c r="I44" s="214">
        <v>0</v>
      </c>
      <c r="J44" s="214">
        <v>0</v>
      </c>
      <c r="K44" s="214">
        <v>0</v>
      </c>
      <c r="L44" s="92" t="s">
        <v>0</v>
      </c>
    </row>
    <row r="45" s="71" customFormat="1" ht="23" customHeight="1" spans="1:12">
      <c r="A45" s="82">
        <v>20299</v>
      </c>
      <c r="B45" s="82" t="s">
        <v>844</v>
      </c>
      <c r="C45" s="203">
        <f t="shared" si="4"/>
        <v>0</v>
      </c>
      <c r="D45" s="203"/>
      <c r="E45" s="203" t="s">
        <v>0</v>
      </c>
      <c r="F45" s="203"/>
      <c r="G45" s="214"/>
      <c r="H45" s="214">
        <v>0</v>
      </c>
      <c r="I45" s="214">
        <v>0</v>
      </c>
      <c r="J45" s="214">
        <v>0</v>
      </c>
      <c r="K45" s="214">
        <v>0</v>
      </c>
      <c r="L45" s="92" t="s">
        <v>0</v>
      </c>
    </row>
    <row r="46" s="71" customFormat="1" ht="23" customHeight="1" spans="1:12">
      <c r="A46" s="82">
        <v>20301</v>
      </c>
      <c r="B46" s="82" t="s">
        <v>845</v>
      </c>
      <c r="C46" s="203">
        <f t="shared" si="4"/>
        <v>0</v>
      </c>
      <c r="D46" s="203"/>
      <c r="E46" s="203" t="s">
        <v>0</v>
      </c>
      <c r="F46" s="203"/>
      <c r="G46" s="214"/>
      <c r="H46" s="214">
        <v>0</v>
      </c>
      <c r="I46" s="214">
        <v>0</v>
      </c>
      <c r="J46" s="214">
        <v>0</v>
      </c>
      <c r="K46" s="214">
        <v>0</v>
      </c>
      <c r="L46" s="92" t="s">
        <v>0</v>
      </c>
    </row>
    <row r="47" s="71" customFormat="1" ht="23" customHeight="1" spans="1:12">
      <c r="A47" s="82">
        <v>20304</v>
      </c>
      <c r="B47" s="82" t="s">
        <v>846</v>
      </c>
      <c r="C47" s="203">
        <f t="shared" si="4"/>
        <v>0</v>
      </c>
      <c r="D47" s="203"/>
      <c r="E47" s="203" t="s">
        <v>0</v>
      </c>
      <c r="F47" s="203"/>
      <c r="G47" s="214"/>
      <c r="H47" s="214">
        <v>0</v>
      </c>
      <c r="I47" s="214">
        <v>0</v>
      </c>
      <c r="J47" s="214">
        <v>0</v>
      </c>
      <c r="K47" s="214">
        <v>0</v>
      </c>
      <c r="L47" s="92" t="s">
        <v>0</v>
      </c>
    </row>
    <row r="48" s="71" customFormat="1" ht="23" customHeight="1" spans="1:12">
      <c r="A48" s="82">
        <v>20305</v>
      </c>
      <c r="B48" s="82" t="s">
        <v>847</v>
      </c>
      <c r="C48" s="203">
        <f t="shared" si="4"/>
        <v>0</v>
      </c>
      <c r="D48" s="203"/>
      <c r="E48" s="203" t="s">
        <v>0</v>
      </c>
      <c r="F48" s="203"/>
      <c r="G48" s="214"/>
      <c r="H48" s="214">
        <v>0</v>
      </c>
      <c r="I48" s="214">
        <v>0</v>
      </c>
      <c r="J48" s="214">
        <v>0</v>
      </c>
      <c r="K48" s="214">
        <v>0</v>
      </c>
      <c r="L48" s="92" t="s">
        <v>0</v>
      </c>
    </row>
    <row r="49" s="71" customFormat="1" ht="23" customHeight="1" spans="1:12">
      <c r="A49" s="82">
        <v>20306</v>
      </c>
      <c r="B49" s="82" t="s">
        <v>848</v>
      </c>
      <c r="C49" s="203">
        <f t="shared" si="4"/>
        <v>757</v>
      </c>
      <c r="D49" s="203">
        <v>757</v>
      </c>
      <c r="E49" s="203">
        <v>757</v>
      </c>
      <c r="F49" s="203"/>
      <c r="G49" s="214"/>
      <c r="H49" s="214">
        <v>0</v>
      </c>
      <c r="I49" s="214">
        <v>0</v>
      </c>
      <c r="J49" s="214">
        <v>0</v>
      </c>
      <c r="K49" s="214">
        <v>0</v>
      </c>
      <c r="L49" s="92" t="s">
        <v>0</v>
      </c>
    </row>
    <row r="50" s="71" customFormat="1" ht="23" customHeight="1" spans="1:12">
      <c r="A50" s="82">
        <v>20399</v>
      </c>
      <c r="B50" s="82" t="s">
        <v>849</v>
      </c>
      <c r="C50" s="203">
        <f t="shared" si="4"/>
        <v>0</v>
      </c>
      <c r="D50" s="203"/>
      <c r="E50" s="203" t="s">
        <v>0</v>
      </c>
      <c r="F50" s="203"/>
      <c r="G50" s="214"/>
      <c r="H50" s="214">
        <v>0</v>
      </c>
      <c r="I50" s="214">
        <v>0</v>
      </c>
      <c r="J50" s="214">
        <v>0</v>
      </c>
      <c r="K50" s="214">
        <v>0</v>
      </c>
      <c r="L50" s="92" t="s">
        <v>0</v>
      </c>
    </row>
    <row r="51" s="71" customFormat="1" ht="23" customHeight="1" spans="1:12">
      <c r="A51" s="82">
        <v>20401</v>
      </c>
      <c r="B51" s="82" t="s">
        <v>193</v>
      </c>
      <c r="C51" s="203">
        <f t="shared" si="4"/>
        <v>50</v>
      </c>
      <c r="D51" s="203">
        <v>50</v>
      </c>
      <c r="E51" s="203">
        <v>50</v>
      </c>
      <c r="F51" s="203"/>
      <c r="G51" s="214"/>
      <c r="H51" s="214">
        <v>0</v>
      </c>
      <c r="I51" s="214">
        <v>0</v>
      </c>
      <c r="J51" s="214">
        <v>0</v>
      </c>
      <c r="K51" s="214">
        <v>0</v>
      </c>
      <c r="L51" s="92" t="s">
        <v>0</v>
      </c>
    </row>
    <row r="52" s="71" customFormat="1" ht="23" customHeight="1" spans="1:12">
      <c r="A52" s="82">
        <v>20402</v>
      </c>
      <c r="B52" s="82" t="s">
        <v>850</v>
      </c>
      <c r="C52" s="203">
        <f t="shared" si="4"/>
        <v>22384</v>
      </c>
      <c r="D52" s="203">
        <v>22384</v>
      </c>
      <c r="E52" s="203">
        <v>22384</v>
      </c>
      <c r="F52" s="203"/>
      <c r="G52" s="214"/>
      <c r="H52" s="214">
        <v>0</v>
      </c>
      <c r="I52" s="214">
        <v>0</v>
      </c>
      <c r="J52" s="214">
        <v>0</v>
      </c>
      <c r="K52" s="214">
        <v>0</v>
      </c>
      <c r="L52" s="92" t="s">
        <v>0</v>
      </c>
    </row>
    <row r="53" s="71" customFormat="1" ht="23" customHeight="1" spans="1:12">
      <c r="A53" s="82">
        <v>20403</v>
      </c>
      <c r="B53" s="82" t="s">
        <v>851</v>
      </c>
      <c r="C53" s="203">
        <f t="shared" si="4"/>
        <v>0</v>
      </c>
      <c r="D53" s="203"/>
      <c r="E53" s="203" t="s">
        <v>0</v>
      </c>
      <c r="F53" s="203"/>
      <c r="G53" s="213"/>
      <c r="H53" s="213">
        <v>0</v>
      </c>
      <c r="I53" s="213">
        <f t="shared" ref="I53:K53" si="6">SUM(I54:I63)</f>
        <v>0</v>
      </c>
      <c r="J53" s="213">
        <f t="shared" si="6"/>
        <v>0</v>
      </c>
      <c r="K53" s="213">
        <f t="shared" si="6"/>
        <v>0</v>
      </c>
      <c r="L53" s="92" t="s">
        <v>0</v>
      </c>
    </row>
    <row r="54" s="71" customFormat="1" ht="23" customHeight="1" spans="1:12">
      <c r="A54" s="82">
        <v>20404</v>
      </c>
      <c r="B54" s="82" t="s">
        <v>852</v>
      </c>
      <c r="C54" s="203">
        <f t="shared" si="4"/>
        <v>51</v>
      </c>
      <c r="D54" s="203">
        <v>51</v>
      </c>
      <c r="E54" s="203">
        <v>51</v>
      </c>
      <c r="F54" s="203"/>
      <c r="G54" s="214"/>
      <c r="H54" s="214">
        <v>0</v>
      </c>
      <c r="I54" s="214">
        <v>0</v>
      </c>
      <c r="J54" s="214">
        <v>0</v>
      </c>
      <c r="K54" s="214">
        <v>0</v>
      </c>
      <c r="L54" s="92" t="s">
        <v>0</v>
      </c>
    </row>
    <row r="55" s="71" customFormat="1" ht="23" customHeight="1" spans="1:12">
      <c r="A55" s="82">
        <v>20405</v>
      </c>
      <c r="B55" s="82" t="s">
        <v>853</v>
      </c>
      <c r="C55" s="203">
        <f t="shared" si="4"/>
        <v>310</v>
      </c>
      <c r="D55" s="203">
        <v>310</v>
      </c>
      <c r="E55" s="203">
        <v>310</v>
      </c>
      <c r="F55" s="203"/>
      <c r="G55" s="214"/>
      <c r="H55" s="214">
        <v>0</v>
      </c>
      <c r="I55" s="214">
        <v>0</v>
      </c>
      <c r="J55" s="214">
        <v>0</v>
      </c>
      <c r="K55" s="214">
        <v>0</v>
      </c>
      <c r="L55" s="92" t="s">
        <v>0</v>
      </c>
    </row>
    <row r="56" s="71" customFormat="1" ht="23" customHeight="1" spans="1:12">
      <c r="A56" s="82">
        <v>20406</v>
      </c>
      <c r="B56" s="82" t="s">
        <v>854</v>
      </c>
      <c r="C56" s="203">
        <f t="shared" si="4"/>
        <v>1298</v>
      </c>
      <c r="D56" s="203">
        <v>1298</v>
      </c>
      <c r="E56" s="203">
        <v>1298</v>
      </c>
      <c r="F56" s="203"/>
      <c r="G56" s="214"/>
      <c r="H56" s="214">
        <v>0</v>
      </c>
      <c r="I56" s="214">
        <v>0</v>
      </c>
      <c r="J56" s="214">
        <v>0</v>
      </c>
      <c r="K56" s="214">
        <v>0</v>
      </c>
      <c r="L56" s="92" t="s">
        <v>0</v>
      </c>
    </row>
    <row r="57" s="71" customFormat="1" ht="23" customHeight="1" spans="1:12">
      <c r="A57" s="82">
        <v>20407</v>
      </c>
      <c r="B57" s="82" t="s">
        <v>855</v>
      </c>
      <c r="C57" s="203">
        <f t="shared" si="4"/>
        <v>0</v>
      </c>
      <c r="D57" s="203"/>
      <c r="E57" s="203" t="s">
        <v>0</v>
      </c>
      <c r="F57" s="203"/>
      <c r="G57" s="214"/>
      <c r="H57" s="214">
        <v>0</v>
      </c>
      <c r="I57" s="214">
        <v>0</v>
      </c>
      <c r="J57" s="214">
        <v>0</v>
      </c>
      <c r="K57" s="214">
        <v>0</v>
      </c>
      <c r="L57" s="92" t="s">
        <v>0</v>
      </c>
    </row>
    <row r="58" s="71" customFormat="1" ht="23" customHeight="1" spans="1:12">
      <c r="A58" s="82">
        <v>20408</v>
      </c>
      <c r="B58" s="82" t="s">
        <v>856</v>
      </c>
      <c r="C58" s="203">
        <f t="shared" si="4"/>
        <v>100</v>
      </c>
      <c r="D58" s="203">
        <v>100</v>
      </c>
      <c r="E58" s="203">
        <v>100</v>
      </c>
      <c r="F58" s="203"/>
      <c r="G58" s="214"/>
      <c r="H58" s="214">
        <v>0</v>
      </c>
      <c r="I58" s="214">
        <v>0</v>
      </c>
      <c r="J58" s="214">
        <v>0</v>
      </c>
      <c r="K58" s="214">
        <v>0</v>
      </c>
      <c r="L58" s="92" t="s">
        <v>0</v>
      </c>
    </row>
    <row r="59" s="71" customFormat="1" ht="23" customHeight="1" spans="1:12">
      <c r="A59" s="82">
        <v>20409</v>
      </c>
      <c r="B59" s="82" t="s">
        <v>857</v>
      </c>
      <c r="C59" s="203">
        <f t="shared" si="4"/>
        <v>0</v>
      </c>
      <c r="D59" s="203"/>
      <c r="E59" s="203" t="s">
        <v>0</v>
      </c>
      <c r="F59" s="203"/>
      <c r="G59" s="214"/>
      <c r="H59" s="214">
        <v>0</v>
      </c>
      <c r="I59" s="214">
        <v>0</v>
      </c>
      <c r="J59" s="214">
        <v>0</v>
      </c>
      <c r="K59" s="214">
        <v>0</v>
      </c>
      <c r="L59" s="92" t="s">
        <v>0</v>
      </c>
    </row>
    <row r="60" s="71" customFormat="1" ht="23" customHeight="1" spans="1:12">
      <c r="A60" s="82">
        <v>20410</v>
      </c>
      <c r="B60" s="82" t="s">
        <v>858</v>
      </c>
      <c r="C60" s="203">
        <f t="shared" si="4"/>
        <v>0</v>
      </c>
      <c r="D60" s="203"/>
      <c r="E60" s="203" t="s">
        <v>0</v>
      </c>
      <c r="F60" s="203"/>
      <c r="G60" s="214"/>
      <c r="H60" s="214">
        <v>0</v>
      </c>
      <c r="I60" s="214">
        <v>0</v>
      </c>
      <c r="J60" s="214">
        <v>0</v>
      </c>
      <c r="K60" s="214">
        <v>0</v>
      </c>
      <c r="L60" s="92" t="s">
        <v>0</v>
      </c>
    </row>
    <row r="61" s="71" customFormat="1" ht="23" customHeight="1" spans="1:12">
      <c r="A61" s="82">
        <v>20499</v>
      </c>
      <c r="B61" s="82" t="s">
        <v>204</v>
      </c>
      <c r="C61" s="203">
        <f t="shared" si="4"/>
        <v>10</v>
      </c>
      <c r="D61" s="203">
        <v>10</v>
      </c>
      <c r="E61" s="203">
        <v>10</v>
      </c>
      <c r="F61" s="203"/>
      <c r="G61" s="214"/>
      <c r="H61" s="214">
        <v>0</v>
      </c>
      <c r="I61" s="214">
        <v>0</v>
      </c>
      <c r="J61" s="214">
        <v>0</v>
      </c>
      <c r="K61" s="214">
        <v>0</v>
      </c>
      <c r="L61" s="92" t="s">
        <v>0</v>
      </c>
    </row>
    <row r="62" s="71" customFormat="1" ht="23" customHeight="1" spans="1:12">
      <c r="A62" s="82">
        <v>20501</v>
      </c>
      <c r="B62" s="82" t="s">
        <v>859</v>
      </c>
      <c r="C62" s="203">
        <f t="shared" si="4"/>
        <v>409</v>
      </c>
      <c r="D62" s="203">
        <v>409</v>
      </c>
      <c r="E62" s="203">
        <v>409</v>
      </c>
      <c r="F62" s="203"/>
      <c r="G62" s="214"/>
      <c r="H62" s="214"/>
      <c r="I62" s="214">
        <v>0</v>
      </c>
      <c r="J62" s="214">
        <v>0</v>
      </c>
      <c r="K62" s="214">
        <v>0</v>
      </c>
      <c r="L62" s="92" t="s">
        <v>0</v>
      </c>
    </row>
    <row r="63" s="71" customFormat="1" ht="23" customHeight="1" spans="1:12">
      <c r="A63" s="82">
        <v>20502</v>
      </c>
      <c r="B63" s="82" t="s">
        <v>860</v>
      </c>
      <c r="C63" s="203">
        <f t="shared" si="4"/>
        <v>140272</v>
      </c>
      <c r="D63" s="203">
        <v>136900</v>
      </c>
      <c r="E63" s="203">
        <v>136900</v>
      </c>
      <c r="F63" s="203"/>
      <c r="G63" s="214"/>
      <c r="H63" s="214">
        <v>3372</v>
      </c>
      <c r="I63" s="214">
        <v>0</v>
      </c>
      <c r="J63" s="214">
        <v>0</v>
      </c>
      <c r="K63" s="214">
        <v>0</v>
      </c>
      <c r="L63" s="92" t="s">
        <v>0</v>
      </c>
    </row>
    <row r="64" s="71" customFormat="1" ht="23" customHeight="1" spans="1:12">
      <c r="A64" s="82">
        <v>20503</v>
      </c>
      <c r="B64" s="82" t="s">
        <v>861</v>
      </c>
      <c r="C64" s="203">
        <f t="shared" si="4"/>
        <v>755</v>
      </c>
      <c r="D64" s="203">
        <v>755</v>
      </c>
      <c r="E64" s="203">
        <v>755</v>
      </c>
      <c r="F64" s="203"/>
      <c r="G64" s="213"/>
      <c r="H64" s="213">
        <v>0</v>
      </c>
      <c r="I64" s="213">
        <f t="shared" ref="I64:K64" si="7">SUM(I65:I74)</f>
        <v>0</v>
      </c>
      <c r="J64" s="213">
        <f t="shared" si="7"/>
        <v>0</v>
      </c>
      <c r="K64" s="213">
        <f t="shared" si="7"/>
        <v>0</v>
      </c>
      <c r="L64" s="92" t="s">
        <v>0</v>
      </c>
    </row>
    <row r="65" s="71" customFormat="1" ht="23" customHeight="1" spans="1:12">
      <c r="A65" s="82">
        <v>20504</v>
      </c>
      <c r="B65" s="82" t="s">
        <v>862</v>
      </c>
      <c r="C65" s="203">
        <f t="shared" si="4"/>
        <v>0</v>
      </c>
      <c r="D65" s="203"/>
      <c r="E65" s="203" t="s">
        <v>0</v>
      </c>
      <c r="F65" s="203"/>
      <c r="G65" s="214"/>
      <c r="H65" s="214">
        <v>0</v>
      </c>
      <c r="I65" s="214">
        <v>0</v>
      </c>
      <c r="J65" s="214">
        <v>0</v>
      </c>
      <c r="K65" s="214">
        <v>0</v>
      </c>
      <c r="L65" s="92" t="s">
        <v>0</v>
      </c>
    </row>
    <row r="66" s="71" customFormat="1" ht="23" customHeight="1" spans="1:12">
      <c r="A66" s="82">
        <v>20505</v>
      </c>
      <c r="B66" s="82" t="s">
        <v>863</v>
      </c>
      <c r="C66" s="203">
        <f t="shared" si="4"/>
        <v>55</v>
      </c>
      <c r="D66" s="203">
        <v>55</v>
      </c>
      <c r="E66" s="203">
        <v>55</v>
      </c>
      <c r="F66" s="203"/>
      <c r="G66" s="214"/>
      <c r="H66" s="214">
        <v>0</v>
      </c>
      <c r="I66" s="214">
        <v>0</v>
      </c>
      <c r="J66" s="214">
        <v>0</v>
      </c>
      <c r="K66" s="214">
        <v>0</v>
      </c>
      <c r="L66" s="92" t="s">
        <v>0</v>
      </c>
    </row>
    <row r="67" s="71" customFormat="1" ht="23" customHeight="1" spans="1:12">
      <c r="A67" s="82">
        <v>20506</v>
      </c>
      <c r="B67" s="82" t="s">
        <v>864</v>
      </c>
      <c r="C67" s="203">
        <f t="shared" si="4"/>
        <v>0</v>
      </c>
      <c r="D67" s="203"/>
      <c r="E67" s="203" t="s">
        <v>0</v>
      </c>
      <c r="F67" s="203"/>
      <c r="G67" s="214"/>
      <c r="H67" s="214">
        <v>0</v>
      </c>
      <c r="I67" s="214">
        <v>0</v>
      </c>
      <c r="J67" s="214">
        <v>0</v>
      </c>
      <c r="K67" s="214">
        <v>0</v>
      </c>
      <c r="L67" s="92" t="s">
        <v>0</v>
      </c>
    </row>
    <row r="68" s="71" customFormat="1" ht="23" customHeight="1" spans="1:12">
      <c r="A68" s="82">
        <v>20507</v>
      </c>
      <c r="B68" s="82" t="s">
        <v>865</v>
      </c>
      <c r="C68" s="203">
        <f t="shared" si="4"/>
        <v>557</v>
      </c>
      <c r="D68" s="203">
        <v>557</v>
      </c>
      <c r="E68" s="203">
        <v>557</v>
      </c>
      <c r="F68" s="203"/>
      <c r="G68" s="214"/>
      <c r="H68" s="214">
        <v>0</v>
      </c>
      <c r="I68" s="214">
        <v>0</v>
      </c>
      <c r="J68" s="214">
        <v>0</v>
      </c>
      <c r="K68" s="214">
        <v>0</v>
      </c>
      <c r="L68" s="92" t="s">
        <v>0</v>
      </c>
    </row>
    <row r="69" s="71" customFormat="1" ht="23" customHeight="1" spans="1:12">
      <c r="A69" s="82">
        <v>20508</v>
      </c>
      <c r="B69" s="82" t="s">
        <v>866</v>
      </c>
      <c r="C69" s="203">
        <f t="shared" si="4"/>
        <v>1902</v>
      </c>
      <c r="D69" s="203">
        <v>1902</v>
      </c>
      <c r="E69" s="203">
        <v>1902</v>
      </c>
      <c r="F69" s="203"/>
      <c r="G69" s="214"/>
      <c r="H69" s="214">
        <v>0</v>
      </c>
      <c r="I69" s="214">
        <v>0</v>
      </c>
      <c r="J69" s="214">
        <v>0</v>
      </c>
      <c r="K69" s="214">
        <v>0</v>
      </c>
      <c r="L69" s="92" t="s">
        <v>0</v>
      </c>
    </row>
    <row r="70" s="71" customFormat="1" ht="23" customHeight="1" spans="1:12">
      <c r="A70" s="82">
        <v>20509</v>
      </c>
      <c r="B70" s="82" t="s">
        <v>867</v>
      </c>
      <c r="C70" s="203">
        <f t="shared" si="4"/>
        <v>2500</v>
      </c>
      <c r="D70" s="203">
        <v>2500</v>
      </c>
      <c r="E70" s="203">
        <v>2500</v>
      </c>
      <c r="F70" s="203"/>
      <c r="G70" s="214"/>
      <c r="H70" s="214">
        <v>0</v>
      </c>
      <c r="I70" s="214">
        <v>0</v>
      </c>
      <c r="J70" s="214">
        <v>0</v>
      </c>
      <c r="K70" s="214">
        <v>0</v>
      </c>
      <c r="L70" s="92" t="s">
        <v>0</v>
      </c>
    </row>
    <row r="71" s="71" customFormat="1" ht="23" customHeight="1" spans="1:12">
      <c r="A71" s="82">
        <v>20599</v>
      </c>
      <c r="B71" s="82" t="s">
        <v>219</v>
      </c>
      <c r="C71" s="203">
        <f t="shared" si="4"/>
        <v>0</v>
      </c>
      <c r="D71" s="203"/>
      <c r="E71" s="203" t="s">
        <v>0</v>
      </c>
      <c r="F71" s="203"/>
      <c r="G71" s="214"/>
      <c r="H71" s="214">
        <v>0</v>
      </c>
      <c r="I71" s="214">
        <v>0</v>
      </c>
      <c r="J71" s="214">
        <v>0</v>
      </c>
      <c r="K71" s="214">
        <v>0</v>
      </c>
      <c r="L71" s="92" t="s">
        <v>0</v>
      </c>
    </row>
    <row r="72" s="71" customFormat="1" ht="23" customHeight="1" spans="1:12">
      <c r="A72" s="82">
        <v>20601</v>
      </c>
      <c r="B72" s="82" t="s">
        <v>868</v>
      </c>
      <c r="C72" s="203">
        <f t="shared" si="4"/>
        <v>410</v>
      </c>
      <c r="D72" s="203">
        <v>410</v>
      </c>
      <c r="E72" s="203">
        <v>410</v>
      </c>
      <c r="F72" s="203"/>
      <c r="G72" s="214"/>
      <c r="H72" s="214">
        <v>0</v>
      </c>
      <c r="I72" s="214">
        <v>0</v>
      </c>
      <c r="J72" s="214">
        <v>0</v>
      </c>
      <c r="K72" s="214">
        <v>0</v>
      </c>
      <c r="L72" s="92" t="s">
        <v>0</v>
      </c>
    </row>
    <row r="73" s="71" customFormat="1" ht="23" customHeight="1" spans="1:12">
      <c r="A73" s="82">
        <v>20602</v>
      </c>
      <c r="B73" s="82" t="s">
        <v>869</v>
      </c>
      <c r="C73" s="203">
        <f t="shared" ref="C73:C104" si="8">D73+G73+H73+I73+J73+K73</f>
        <v>0</v>
      </c>
      <c r="D73" s="203"/>
      <c r="E73" s="203" t="s">
        <v>0</v>
      </c>
      <c r="F73" s="203"/>
      <c r="G73" s="214"/>
      <c r="H73" s="214">
        <v>0</v>
      </c>
      <c r="I73" s="214">
        <v>0</v>
      </c>
      <c r="J73" s="214">
        <v>0</v>
      </c>
      <c r="K73" s="214">
        <v>0</v>
      </c>
      <c r="L73" s="92" t="s">
        <v>0</v>
      </c>
    </row>
    <row r="74" s="71" customFormat="1" ht="23" customHeight="1" spans="1:12">
      <c r="A74" s="82">
        <v>20603</v>
      </c>
      <c r="B74" s="82" t="s">
        <v>870</v>
      </c>
      <c r="C74" s="203">
        <f t="shared" si="8"/>
        <v>0</v>
      </c>
      <c r="D74" s="203"/>
      <c r="E74" s="203" t="s">
        <v>0</v>
      </c>
      <c r="F74" s="203"/>
      <c r="G74" s="214"/>
      <c r="H74" s="214">
        <v>0</v>
      </c>
      <c r="I74" s="214">
        <v>0</v>
      </c>
      <c r="J74" s="214">
        <v>0</v>
      </c>
      <c r="K74" s="214">
        <v>0</v>
      </c>
      <c r="L74" s="92" t="s">
        <v>0</v>
      </c>
    </row>
    <row r="75" s="71" customFormat="1" ht="23" customHeight="1" spans="1:12">
      <c r="A75" s="82">
        <v>20604</v>
      </c>
      <c r="B75" s="82" t="s">
        <v>871</v>
      </c>
      <c r="C75" s="203">
        <f t="shared" si="8"/>
        <v>772</v>
      </c>
      <c r="D75" s="203">
        <v>772</v>
      </c>
      <c r="E75" s="203">
        <v>772</v>
      </c>
      <c r="F75" s="203"/>
      <c r="G75" s="213"/>
      <c r="H75" s="213">
        <v>0</v>
      </c>
      <c r="I75" s="213">
        <f t="shared" ref="I75:K75" si="9">SUM(I76:I81)</f>
        <v>0</v>
      </c>
      <c r="J75" s="213">
        <f t="shared" si="9"/>
        <v>0</v>
      </c>
      <c r="K75" s="213">
        <f t="shared" si="9"/>
        <v>0</v>
      </c>
      <c r="L75" s="92" t="s">
        <v>0</v>
      </c>
    </row>
    <row r="76" s="71" customFormat="1" ht="23" customHeight="1" spans="1:12">
      <c r="A76" s="82">
        <v>20605</v>
      </c>
      <c r="B76" s="82" t="s">
        <v>872</v>
      </c>
      <c r="C76" s="203">
        <f t="shared" si="8"/>
        <v>150</v>
      </c>
      <c r="D76" s="203">
        <v>150</v>
      </c>
      <c r="E76" s="203">
        <v>150</v>
      </c>
      <c r="F76" s="203"/>
      <c r="G76" s="214"/>
      <c r="H76" s="214">
        <v>0</v>
      </c>
      <c r="I76" s="214">
        <v>0</v>
      </c>
      <c r="J76" s="214">
        <v>0</v>
      </c>
      <c r="K76" s="214">
        <v>0</v>
      </c>
      <c r="L76" s="92" t="s">
        <v>0</v>
      </c>
    </row>
    <row r="77" s="71" customFormat="1" ht="23" customHeight="1" spans="1:12">
      <c r="A77" s="82">
        <v>20606</v>
      </c>
      <c r="B77" s="82" t="s">
        <v>873</v>
      </c>
      <c r="C77" s="203">
        <f t="shared" si="8"/>
        <v>0</v>
      </c>
      <c r="D77" s="203"/>
      <c r="E77" s="203" t="s">
        <v>0</v>
      </c>
      <c r="F77" s="203"/>
      <c r="G77" s="214"/>
      <c r="H77" s="214">
        <v>0</v>
      </c>
      <c r="I77" s="214">
        <v>0</v>
      </c>
      <c r="J77" s="214">
        <v>0</v>
      </c>
      <c r="K77" s="214">
        <v>0</v>
      </c>
      <c r="L77" s="92" t="s">
        <v>0</v>
      </c>
    </row>
    <row r="78" s="71" customFormat="1" ht="23" customHeight="1" spans="1:12">
      <c r="A78" s="82">
        <v>20607</v>
      </c>
      <c r="B78" s="82" t="s">
        <v>874</v>
      </c>
      <c r="C78" s="203">
        <f t="shared" si="8"/>
        <v>269</v>
      </c>
      <c r="D78" s="203">
        <v>269</v>
      </c>
      <c r="E78" s="203">
        <v>269</v>
      </c>
      <c r="F78" s="203"/>
      <c r="G78" s="214"/>
      <c r="H78" s="214">
        <v>0</v>
      </c>
      <c r="I78" s="214">
        <v>0</v>
      </c>
      <c r="J78" s="214">
        <v>0</v>
      </c>
      <c r="K78" s="214">
        <v>0</v>
      </c>
      <c r="L78" s="92" t="s">
        <v>0</v>
      </c>
    </row>
    <row r="79" s="71" customFormat="1" ht="23" customHeight="1" spans="1:12">
      <c r="A79" s="82">
        <v>20608</v>
      </c>
      <c r="B79" s="82" t="s">
        <v>875</v>
      </c>
      <c r="C79" s="203">
        <f t="shared" si="8"/>
        <v>0</v>
      </c>
      <c r="D79" s="203"/>
      <c r="E79" s="203" t="s">
        <v>0</v>
      </c>
      <c r="F79" s="203"/>
      <c r="G79" s="214"/>
      <c r="H79" s="214">
        <v>0</v>
      </c>
      <c r="I79" s="214">
        <v>0</v>
      </c>
      <c r="J79" s="214">
        <v>0</v>
      </c>
      <c r="K79" s="214">
        <v>0</v>
      </c>
      <c r="L79" s="92" t="s">
        <v>0</v>
      </c>
    </row>
    <row r="80" s="71" customFormat="1" ht="23" customHeight="1" spans="1:12">
      <c r="A80" s="82">
        <v>20609</v>
      </c>
      <c r="B80" s="82" t="s">
        <v>876</v>
      </c>
      <c r="C80" s="203">
        <f t="shared" si="8"/>
        <v>0</v>
      </c>
      <c r="D80" s="203"/>
      <c r="E80" s="203" t="s">
        <v>0</v>
      </c>
      <c r="F80" s="203"/>
      <c r="G80" s="214"/>
      <c r="H80" s="214">
        <v>0</v>
      </c>
      <c r="I80" s="214">
        <v>0</v>
      </c>
      <c r="J80" s="214">
        <v>0</v>
      </c>
      <c r="K80" s="214">
        <v>0</v>
      </c>
      <c r="L80" s="92" t="s">
        <v>0</v>
      </c>
    </row>
    <row r="81" s="71" customFormat="1" ht="23" customHeight="1" spans="1:12">
      <c r="A81" s="82">
        <v>20699</v>
      </c>
      <c r="B81" s="82" t="s">
        <v>227</v>
      </c>
      <c r="C81" s="203">
        <f t="shared" si="8"/>
        <v>4</v>
      </c>
      <c r="D81" s="203">
        <v>4</v>
      </c>
      <c r="E81" s="203">
        <v>4</v>
      </c>
      <c r="F81" s="203"/>
      <c r="G81" s="214"/>
      <c r="H81" s="214">
        <v>0</v>
      </c>
      <c r="I81" s="214">
        <v>0</v>
      </c>
      <c r="J81" s="214">
        <v>0</v>
      </c>
      <c r="K81" s="214">
        <v>0</v>
      </c>
      <c r="L81" s="92" t="s">
        <v>0</v>
      </c>
    </row>
    <row r="82" s="71" customFormat="1" ht="23" customHeight="1" spans="1:12">
      <c r="A82" s="82">
        <v>20701</v>
      </c>
      <c r="B82" s="82" t="s">
        <v>877</v>
      </c>
      <c r="C82" s="203">
        <f t="shared" si="8"/>
        <v>702</v>
      </c>
      <c r="D82" s="203">
        <v>702</v>
      </c>
      <c r="E82" s="203">
        <v>702</v>
      </c>
      <c r="F82" s="203"/>
      <c r="G82" s="213"/>
      <c r="H82" s="213">
        <v>0</v>
      </c>
      <c r="I82" s="213">
        <f t="shared" ref="I82:K82" si="10">SUM(I83:I103)</f>
        <v>0</v>
      </c>
      <c r="J82" s="213">
        <f t="shared" si="10"/>
        <v>0</v>
      </c>
      <c r="K82" s="213">
        <f t="shared" si="10"/>
        <v>0</v>
      </c>
      <c r="L82" s="92" t="s">
        <v>0</v>
      </c>
    </row>
    <row r="83" s="71" customFormat="1" ht="23" customHeight="1" spans="1:12">
      <c r="A83" s="82">
        <v>20702</v>
      </c>
      <c r="B83" s="82" t="s">
        <v>878</v>
      </c>
      <c r="C83" s="203">
        <f t="shared" si="8"/>
        <v>131</v>
      </c>
      <c r="D83" s="203">
        <v>131</v>
      </c>
      <c r="E83" s="203">
        <v>131</v>
      </c>
      <c r="F83" s="203"/>
      <c r="G83" s="214"/>
      <c r="H83" s="214">
        <v>0</v>
      </c>
      <c r="I83" s="214">
        <v>0</v>
      </c>
      <c r="J83" s="214">
        <v>0</v>
      </c>
      <c r="K83" s="214">
        <v>0</v>
      </c>
      <c r="L83" s="92" t="s">
        <v>0</v>
      </c>
    </row>
    <row r="84" s="71" customFormat="1" ht="23" customHeight="1" spans="1:12">
      <c r="A84" s="82">
        <v>20703</v>
      </c>
      <c r="B84" s="82" t="s">
        <v>879</v>
      </c>
      <c r="C84" s="203">
        <f t="shared" si="8"/>
        <v>122</v>
      </c>
      <c r="D84" s="203">
        <v>122</v>
      </c>
      <c r="E84" s="203">
        <v>122</v>
      </c>
      <c r="F84" s="203"/>
      <c r="G84" s="214"/>
      <c r="H84" s="214">
        <v>0</v>
      </c>
      <c r="I84" s="214">
        <v>0</v>
      </c>
      <c r="J84" s="214">
        <v>0</v>
      </c>
      <c r="K84" s="214">
        <v>0</v>
      </c>
      <c r="L84" s="92" t="s">
        <v>0</v>
      </c>
    </row>
    <row r="85" s="71" customFormat="1" ht="23" customHeight="1" spans="1:12">
      <c r="A85" s="82">
        <v>20706</v>
      </c>
      <c r="B85" s="82" t="s">
        <v>880</v>
      </c>
      <c r="C85" s="203">
        <f t="shared" si="8"/>
        <v>0</v>
      </c>
      <c r="D85" s="203"/>
      <c r="E85" s="203" t="s">
        <v>0</v>
      </c>
      <c r="F85" s="203"/>
      <c r="G85" s="214"/>
      <c r="H85" s="214">
        <v>0</v>
      </c>
      <c r="I85" s="214">
        <v>0</v>
      </c>
      <c r="J85" s="214">
        <v>0</v>
      </c>
      <c r="K85" s="214">
        <v>0</v>
      </c>
      <c r="L85" s="92" t="s">
        <v>0</v>
      </c>
    </row>
    <row r="86" s="71" customFormat="1" ht="23" customHeight="1" spans="1:12">
      <c r="A86" s="82">
        <v>20708</v>
      </c>
      <c r="B86" s="82" t="s">
        <v>881</v>
      </c>
      <c r="C86" s="203">
        <f t="shared" si="8"/>
        <v>965</v>
      </c>
      <c r="D86" s="203">
        <v>965</v>
      </c>
      <c r="E86" s="203">
        <v>965</v>
      </c>
      <c r="F86" s="203"/>
      <c r="G86" s="214"/>
      <c r="H86" s="214">
        <v>0</v>
      </c>
      <c r="I86" s="214">
        <v>0</v>
      </c>
      <c r="J86" s="214">
        <v>0</v>
      </c>
      <c r="K86" s="214">
        <v>0</v>
      </c>
      <c r="L86" s="92" t="s">
        <v>0</v>
      </c>
    </row>
    <row r="87" s="71" customFormat="1" ht="23" customHeight="1" spans="1:12">
      <c r="A87" s="82">
        <v>20799</v>
      </c>
      <c r="B87" s="82" t="s">
        <v>238</v>
      </c>
      <c r="C87" s="203">
        <f t="shared" si="8"/>
        <v>51</v>
      </c>
      <c r="D87" s="203">
        <v>51</v>
      </c>
      <c r="E87" s="203">
        <v>51</v>
      </c>
      <c r="F87" s="203"/>
      <c r="G87" s="214"/>
      <c r="H87" s="214">
        <v>0</v>
      </c>
      <c r="I87" s="214">
        <v>0</v>
      </c>
      <c r="J87" s="214">
        <v>0</v>
      </c>
      <c r="K87" s="214">
        <v>0</v>
      </c>
      <c r="L87" s="92" t="s">
        <v>0</v>
      </c>
    </row>
    <row r="88" s="71" customFormat="1" ht="23" customHeight="1" spans="1:12">
      <c r="A88" s="82">
        <v>20801</v>
      </c>
      <c r="B88" s="82" t="s">
        <v>882</v>
      </c>
      <c r="C88" s="203">
        <f t="shared" si="8"/>
        <v>1946</v>
      </c>
      <c r="D88" s="203">
        <v>1946</v>
      </c>
      <c r="E88" s="203">
        <v>1946</v>
      </c>
      <c r="F88" s="203"/>
      <c r="G88" s="214"/>
      <c r="H88" s="214"/>
      <c r="I88" s="214">
        <v>0</v>
      </c>
      <c r="J88" s="214">
        <v>0</v>
      </c>
      <c r="K88" s="214">
        <v>0</v>
      </c>
      <c r="L88" s="92" t="s">
        <v>0</v>
      </c>
    </row>
    <row r="89" s="71" customFormat="1" ht="23" customHeight="1" spans="1:12">
      <c r="A89" s="82">
        <v>20802</v>
      </c>
      <c r="B89" s="82" t="s">
        <v>883</v>
      </c>
      <c r="C89" s="203">
        <f t="shared" si="8"/>
        <v>826</v>
      </c>
      <c r="D89" s="203">
        <v>826</v>
      </c>
      <c r="E89" s="203">
        <v>826</v>
      </c>
      <c r="F89" s="203"/>
      <c r="G89" s="214"/>
      <c r="H89" s="214">
        <v>0</v>
      </c>
      <c r="I89" s="214">
        <v>0</v>
      </c>
      <c r="J89" s="214">
        <v>0</v>
      </c>
      <c r="K89" s="214">
        <v>0</v>
      </c>
      <c r="L89" s="92" t="s">
        <v>0</v>
      </c>
    </row>
    <row r="90" s="71" customFormat="1" ht="23" customHeight="1" spans="1:12">
      <c r="A90" s="82">
        <v>20805</v>
      </c>
      <c r="B90" s="82" t="s">
        <v>884</v>
      </c>
      <c r="C90" s="203">
        <f t="shared" si="8"/>
        <v>14767</v>
      </c>
      <c r="D90" s="203">
        <v>14767</v>
      </c>
      <c r="E90" s="203">
        <v>14767</v>
      </c>
      <c r="F90" s="203"/>
      <c r="G90" s="214"/>
      <c r="H90" s="214">
        <v>0</v>
      </c>
      <c r="I90" s="214">
        <v>0</v>
      </c>
      <c r="J90" s="214">
        <v>0</v>
      </c>
      <c r="K90" s="214">
        <v>0</v>
      </c>
      <c r="L90" s="92" t="s">
        <v>0</v>
      </c>
    </row>
    <row r="91" s="71" customFormat="1" ht="23" customHeight="1" spans="1:12">
      <c r="A91" s="82">
        <v>20806</v>
      </c>
      <c r="B91" s="82" t="s">
        <v>885</v>
      </c>
      <c r="C91" s="203">
        <f t="shared" si="8"/>
        <v>22</v>
      </c>
      <c r="D91" s="203">
        <v>22</v>
      </c>
      <c r="E91" s="203">
        <v>22</v>
      </c>
      <c r="F91" s="203"/>
      <c r="G91" s="214"/>
      <c r="H91" s="214">
        <v>0</v>
      </c>
      <c r="I91" s="214">
        <v>0</v>
      </c>
      <c r="J91" s="214">
        <v>0</v>
      </c>
      <c r="K91" s="214">
        <v>0</v>
      </c>
      <c r="L91" s="92" t="s">
        <v>0</v>
      </c>
    </row>
    <row r="92" s="71" customFormat="1" ht="23" customHeight="1" spans="1:12">
      <c r="A92" s="82">
        <v>20807</v>
      </c>
      <c r="B92" s="82" t="s">
        <v>886</v>
      </c>
      <c r="C92" s="203">
        <f t="shared" si="8"/>
        <v>390</v>
      </c>
      <c r="D92" s="203">
        <v>390</v>
      </c>
      <c r="E92" s="203">
        <v>390</v>
      </c>
      <c r="F92" s="203"/>
      <c r="G92" s="214"/>
      <c r="H92" s="214">
        <v>0</v>
      </c>
      <c r="I92" s="214">
        <v>0</v>
      </c>
      <c r="J92" s="214">
        <v>0</v>
      </c>
      <c r="K92" s="214">
        <v>0</v>
      </c>
      <c r="L92" s="92" t="s">
        <v>0</v>
      </c>
    </row>
    <row r="93" s="71" customFormat="1" ht="23" customHeight="1" spans="1:12">
      <c r="A93" s="82">
        <v>20808</v>
      </c>
      <c r="B93" s="82" t="s">
        <v>887</v>
      </c>
      <c r="C93" s="203">
        <f t="shared" si="8"/>
        <v>4802</v>
      </c>
      <c r="D93" s="203">
        <v>4802</v>
      </c>
      <c r="E93" s="203">
        <v>4802</v>
      </c>
      <c r="F93" s="203"/>
      <c r="G93" s="214"/>
      <c r="H93" s="214">
        <v>0</v>
      </c>
      <c r="I93" s="214">
        <v>0</v>
      </c>
      <c r="J93" s="214">
        <v>0</v>
      </c>
      <c r="K93" s="214">
        <v>0</v>
      </c>
      <c r="L93" s="92" t="s">
        <v>0</v>
      </c>
    </row>
    <row r="94" s="71" customFormat="1" ht="23" customHeight="1" spans="1:12">
      <c r="A94" s="82">
        <v>20809</v>
      </c>
      <c r="B94" s="82" t="s">
        <v>888</v>
      </c>
      <c r="C94" s="203">
        <f t="shared" si="8"/>
        <v>316</v>
      </c>
      <c r="D94" s="203">
        <v>316</v>
      </c>
      <c r="E94" s="203">
        <v>316</v>
      </c>
      <c r="F94" s="203"/>
      <c r="G94" s="214"/>
      <c r="H94" s="214">
        <v>0</v>
      </c>
      <c r="I94" s="214">
        <v>0</v>
      </c>
      <c r="J94" s="214">
        <v>0</v>
      </c>
      <c r="K94" s="214">
        <v>0</v>
      </c>
      <c r="L94" s="92" t="s">
        <v>0</v>
      </c>
    </row>
    <row r="95" s="71" customFormat="1" ht="23" customHeight="1" spans="1:12">
      <c r="A95" s="82">
        <v>20810</v>
      </c>
      <c r="B95" s="82" t="s">
        <v>889</v>
      </c>
      <c r="C95" s="203">
        <f t="shared" si="8"/>
        <v>1403</v>
      </c>
      <c r="D95" s="203">
        <v>1403</v>
      </c>
      <c r="E95" s="203">
        <v>1403</v>
      </c>
      <c r="F95" s="203"/>
      <c r="G95" s="214"/>
      <c r="H95" s="214">
        <v>0</v>
      </c>
      <c r="I95" s="214">
        <v>0</v>
      </c>
      <c r="J95" s="214">
        <v>0</v>
      </c>
      <c r="K95" s="214">
        <v>0</v>
      </c>
      <c r="L95" s="92" t="s">
        <v>0</v>
      </c>
    </row>
    <row r="96" s="71" customFormat="1" ht="23" customHeight="1" spans="1:12">
      <c r="A96" s="82">
        <v>20811</v>
      </c>
      <c r="B96" s="82" t="s">
        <v>890</v>
      </c>
      <c r="C96" s="203">
        <f t="shared" si="8"/>
        <v>1166</v>
      </c>
      <c r="D96" s="203">
        <v>1166</v>
      </c>
      <c r="E96" s="203">
        <v>1166</v>
      </c>
      <c r="F96" s="203"/>
      <c r="G96" s="214"/>
      <c r="H96" s="214">
        <v>0</v>
      </c>
      <c r="I96" s="214">
        <v>0</v>
      </c>
      <c r="J96" s="214">
        <v>0</v>
      </c>
      <c r="K96" s="214">
        <v>0</v>
      </c>
      <c r="L96" s="92" t="s">
        <v>0</v>
      </c>
    </row>
    <row r="97" s="71" customFormat="1" ht="23" customHeight="1" spans="1:12">
      <c r="A97" s="82">
        <v>20816</v>
      </c>
      <c r="B97" s="82" t="s">
        <v>891</v>
      </c>
      <c r="C97" s="203">
        <f t="shared" si="8"/>
        <v>19</v>
      </c>
      <c r="D97" s="203">
        <v>19</v>
      </c>
      <c r="E97" s="203">
        <v>19</v>
      </c>
      <c r="F97" s="203"/>
      <c r="G97" s="214"/>
      <c r="H97" s="214">
        <v>0</v>
      </c>
      <c r="I97" s="214">
        <v>0</v>
      </c>
      <c r="J97" s="214">
        <v>0</v>
      </c>
      <c r="K97" s="214">
        <v>0</v>
      </c>
      <c r="L97" s="92" t="s">
        <v>0</v>
      </c>
    </row>
    <row r="98" s="71" customFormat="1" ht="23" customHeight="1" spans="1:12">
      <c r="A98" s="82">
        <v>20819</v>
      </c>
      <c r="B98" s="82" t="s">
        <v>892</v>
      </c>
      <c r="C98" s="203">
        <f t="shared" si="8"/>
        <v>1501</v>
      </c>
      <c r="D98" s="203">
        <v>1501</v>
      </c>
      <c r="E98" s="203">
        <v>1501</v>
      </c>
      <c r="F98" s="203"/>
      <c r="G98" s="214"/>
      <c r="H98" s="214">
        <v>0</v>
      </c>
      <c r="I98" s="214">
        <v>0</v>
      </c>
      <c r="J98" s="214">
        <v>0</v>
      </c>
      <c r="K98" s="214">
        <v>0</v>
      </c>
      <c r="L98" s="92" t="s">
        <v>0</v>
      </c>
    </row>
    <row r="99" s="71" customFormat="1" ht="23" customHeight="1" spans="1:12">
      <c r="A99" s="82">
        <v>20820</v>
      </c>
      <c r="B99" s="82" t="s">
        <v>893</v>
      </c>
      <c r="C99" s="203">
        <f t="shared" si="8"/>
        <v>220</v>
      </c>
      <c r="D99" s="203">
        <v>220</v>
      </c>
      <c r="E99" s="203">
        <v>220</v>
      </c>
      <c r="F99" s="203"/>
      <c r="G99" s="214"/>
      <c r="H99" s="214">
        <v>0</v>
      </c>
      <c r="I99" s="214">
        <v>0</v>
      </c>
      <c r="J99" s="214">
        <v>0</v>
      </c>
      <c r="K99" s="214">
        <v>0</v>
      </c>
      <c r="L99" s="92" t="s">
        <v>0</v>
      </c>
    </row>
    <row r="100" s="71" customFormat="1" ht="23" customHeight="1" spans="1:12">
      <c r="A100" s="82">
        <v>20821</v>
      </c>
      <c r="B100" s="82" t="s">
        <v>894</v>
      </c>
      <c r="C100" s="203">
        <f t="shared" si="8"/>
        <v>3235</v>
      </c>
      <c r="D100" s="203">
        <v>3235</v>
      </c>
      <c r="E100" s="203">
        <v>3235</v>
      </c>
      <c r="F100" s="203"/>
      <c r="G100" s="214"/>
      <c r="H100" s="214">
        <v>0</v>
      </c>
      <c r="I100" s="214">
        <v>0</v>
      </c>
      <c r="J100" s="214">
        <v>0</v>
      </c>
      <c r="K100" s="214">
        <v>0</v>
      </c>
      <c r="L100" s="92" t="s">
        <v>0</v>
      </c>
    </row>
    <row r="101" s="71" customFormat="1" ht="23" customHeight="1" spans="1:12">
      <c r="A101" s="82">
        <v>20824</v>
      </c>
      <c r="B101" s="82" t="s">
        <v>895</v>
      </c>
      <c r="C101" s="203">
        <f t="shared" si="8"/>
        <v>0</v>
      </c>
      <c r="D101" s="203"/>
      <c r="E101" s="203" t="s">
        <v>0</v>
      </c>
      <c r="F101" s="203"/>
      <c r="G101" s="214"/>
      <c r="H101" s="214">
        <v>0</v>
      </c>
      <c r="I101" s="214">
        <v>0</v>
      </c>
      <c r="J101" s="214">
        <v>0</v>
      </c>
      <c r="K101" s="214">
        <v>0</v>
      </c>
      <c r="L101" s="92" t="s">
        <v>0</v>
      </c>
    </row>
    <row r="102" s="71" customFormat="1" ht="23" customHeight="1" spans="1:12">
      <c r="A102" s="82">
        <v>20825</v>
      </c>
      <c r="B102" s="82" t="s">
        <v>896</v>
      </c>
      <c r="C102" s="203">
        <f t="shared" si="8"/>
        <v>21</v>
      </c>
      <c r="D102" s="203">
        <v>21</v>
      </c>
      <c r="E102" s="203">
        <v>21</v>
      </c>
      <c r="F102" s="203"/>
      <c r="G102" s="214"/>
      <c r="H102" s="214">
        <v>0</v>
      </c>
      <c r="I102" s="214">
        <v>0</v>
      </c>
      <c r="J102" s="214">
        <v>0</v>
      </c>
      <c r="K102" s="214">
        <v>0</v>
      </c>
      <c r="L102" s="92" t="s">
        <v>0</v>
      </c>
    </row>
    <row r="103" s="71" customFormat="1" ht="23" customHeight="1" spans="1:12">
      <c r="A103" s="82">
        <v>20826</v>
      </c>
      <c r="B103" s="82" t="s">
        <v>897</v>
      </c>
      <c r="C103" s="203">
        <f t="shared" si="8"/>
        <v>2922</v>
      </c>
      <c r="D103" s="203">
        <v>2922</v>
      </c>
      <c r="E103" s="203">
        <v>2922</v>
      </c>
      <c r="F103" s="203"/>
      <c r="G103" s="214"/>
      <c r="H103" s="214">
        <v>0</v>
      </c>
      <c r="I103" s="214">
        <v>0</v>
      </c>
      <c r="J103" s="214">
        <v>0</v>
      </c>
      <c r="K103" s="214">
        <v>0</v>
      </c>
      <c r="L103" s="92" t="s">
        <v>0</v>
      </c>
    </row>
    <row r="104" s="71" customFormat="1" ht="23" customHeight="1" spans="1:12">
      <c r="A104" s="82">
        <v>20827</v>
      </c>
      <c r="B104" s="82" t="s">
        <v>898</v>
      </c>
      <c r="C104" s="203">
        <f t="shared" si="8"/>
        <v>0</v>
      </c>
      <c r="D104" s="203"/>
      <c r="E104" s="203" t="s">
        <v>0</v>
      </c>
      <c r="F104" s="203"/>
      <c r="G104" s="213"/>
      <c r="H104" s="213">
        <v>0</v>
      </c>
      <c r="I104" s="213">
        <f t="shared" ref="I104:K104" si="11">SUM(I105:I117)</f>
        <v>0</v>
      </c>
      <c r="J104" s="213">
        <f t="shared" si="11"/>
        <v>0</v>
      </c>
      <c r="K104" s="213">
        <f t="shared" si="11"/>
        <v>0</v>
      </c>
      <c r="L104" s="92" t="s">
        <v>0</v>
      </c>
    </row>
    <row r="105" s="71" customFormat="1" ht="23" customHeight="1" spans="1:12">
      <c r="A105" s="82">
        <v>20828</v>
      </c>
      <c r="B105" s="82" t="s">
        <v>899</v>
      </c>
      <c r="C105" s="203">
        <f t="shared" ref="C105:C136" si="12">D105+G105+H105+I105+J105+K105</f>
        <v>438</v>
      </c>
      <c r="D105" s="203">
        <v>438</v>
      </c>
      <c r="E105" s="203">
        <v>438</v>
      </c>
      <c r="F105" s="203"/>
      <c r="G105" s="214"/>
      <c r="H105" s="214">
        <v>0</v>
      </c>
      <c r="I105" s="214">
        <v>0</v>
      </c>
      <c r="J105" s="214">
        <v>0</v>
      </c>
      <c r="K105" s="214">
        <v>0</v>
      </c>
      <c r="L105" s="92" t="s">
        <v>0</v>
      </c>
    </row>
    <row r="106" s="71" customFormat="1" ht="23" customHeight="1" spans="1:12">
      <c r="A106" s="82">
        <v>20830</v>
      </c>
      <c r="B106" s="82" t="s">
        <v>900</v>
      </c>
      <c r="C106" s="203">
        <f t="shared" si="12"/>
        <v>0</v>
      </c>
      <c r="D106" s="203"/>
      <c r="E106" s="203" t="s">
        <v>0</v>
      </c>
      <c r="F106" s="203"/>
      <c r="G106" s="214"/>
      <c r="H106" s="214">
        <v>0</v>
      </c>
      <c r="I106" s="214">
        <v>0</v>
      </c>
      <c r="J106" s="214">
        <v>0</v>
      </c>
      <c r="K106" s="214">
        <v>0</v>
      </c>
      <c r="L106" s="92" t="s">
        <v>0</v>
      </c>
    </row>
    <row r="107" s="71" customFormat="1" ht="23" customHeight="1" spans="1:12">
      <c r="A107" s="82">
        <v>20899</v>
      </c>
      <c r="B107" s="82" t="s">
        <v>287</v>
      </c>
      <c r="C107" s="203">
        <f t="shared" si="12"/>
        <v>612</v>
      </c>
      <c r="D107" s="203">
        <v>612</v>
      </c>
      <c r="E107" s="203">
        <v>612</v>
      </c>
      <c r="F107" s="203"/>
      <c r="G107" s="214"/>
      <c r="H107" s="214">
        <v>0</v>
      </c>
      <c r="I107" s="214">
        <v>0</v>
      </c>
      <c r="J107" s="214">
        <v>0</v>
      </c>
      <c r="K107" s="214">
        <v>0</v>
      </c>
      <c r="L107" s="92" t="s">
        <v>0</v>
      </c>
    </row>
    <row r="108" s="71" customFormat="1" ht="23" customHeight="1" spans="1:12">
      <c r="A108" s="82">
        <v>21001</v>
      </c>
      <c r="B108" s="82" t="s">
        <v>901</v>
      </c>
      <c r="C108" s="203">
        <f t="shared" si="12"/>
        <v>898</v>
      </c>
      <c r="D108" s="203">
        <v>898</v>
      </c>
      <c r="E108" s="203">
        <v>898</v>
      </c>
      <c r="F108" s="203"/>
      <c r="G108" s="214"/>
      <c r="H108" s="214">
        <v>0</v>
      </c>
      <c r="I108" s="214">
        <v>0</v>
      </c>
      <c r="J108" s="214">
        <v>0</v>
      </c>
      <c r="K108" s="214">
        <v>0</v>
      </c>
      <c r="L108" s="92" t="s">
        <v>0</v>
      </c>
    </row>
    <row r="109" s="71" customFormat="1" ht="23" customHeight="1" spans="1:12">
      <c r="A109" s="82">
        <v>21002</v>
      </c>
      <c r="B109" s="82" t="s">
        <v>902</v>
      </c>
      <c r="C109" s="203">
        <f t="shared" si="12"/>
        <v>2976</v>
      </c>
      <c r="D109" s="203">
        <v>2976</v>
      </c>
      <c r="E109" s="203">
        <v>2976</v>
      </c>
      <c r="F109" s="203"/>
      <c r="G109" s="214"/>
      <c r="H109" s="214"/>
      <c r="I109" s="214">
        <v>0</v>
      </c>
      <c r="J109" s="214">
        <v>0</v>
      </c>
      <c r="K109" s="214">
        <v>0</v>
      </c>
      <c r="L109" s="92" t="s">
        <v>0</v>
      </c>
    </row>
    <row r="110" s="71" customFormat="1" ht="23" customHeight="1" spans="1:12">
      <c r="A110" s="82">
        <v>21003</v>
      </c>
      <c r="B110" s="82" t="s">
        <v>903</v>
      </c>
      <c r="C110" s="203">
        <f t="shared" si="12"/>
        <v>7239</v>
      </c>
      <c r="D110" s="203">
        <v>7239</v>
      </c>
      <c r="E110" s="203">
        <v>7239</v>
      </c>
      <c r="F110" s="203"/>
      <c r="G110" s="214"/>
      <c r="H110" s="214">
        <v>0</v>
      </c>
      <c r="I110" s="214">
        <v>0</v>
      </c>
      <c r="J110" s="214">
        <v>0</v>
      </c>
      <c r="K110" s="214">
        <v>0</v>
      </c>
      <c r="L110" s="92" t="s">
        <v>0</v>
      </c>
    </row>
    <row r="111" s="71" customFormat="1" ht="23" customHeight="1" spans="1:12">
      <c r="A111" s="82">
        <v>21004</v>
      </c>
      <c r="B111" s="82" t="s">
        <v>904</v>
      </c>
      <c r="C111" s="203">
        <f t="shared" si="12"/>
        <v>7545</v>
      </c>
      <c r="D111" s="203">
        <v>7395</v>
      </c>
      <c r="E111" s="203">
        <v>7395</v>
      </c>
      <c r="F111" s="203"/>
      <c r="G111" s="214">
        <v>150</v>
      </c>
      <c r="H111" s="214">
        <v>0</v>
      </c>
      <c r="I111" s="214">
        <v>0</v>
      </c>
      <c r="J111" s="214">
        <v>0</v>
      </c>
      <c r="K111" s="214">
        <v>0</v>
      </c>
      <c r="L111" s="92" t="s">
        <v>0</v>
      </c>
    </row>
    <row r="112" s="71" customFormat="1" ht="23" customHeight="1" spans="1:12">
      <c r="A112" s="82">
        <v>21007</v>
      </c>
      <c r="B112" s="82" t="s">
        <v>905</v>
      </c>
      <c r="C112" s="203">
        <f t="shared" si="12"/>
        <v>2281</v>
      </c>
      <c r="D112" s="203">
        <v>2281</v>
      </c>
      <c r="E112" s="203">
        <v>2281</v>
      </c>
      <c r="F112" s="203"/>
      <c r="G112" s="214"/>
      <c r="H112" s="214">
        <v>0</v>
      </c>
      <c r="I112" s="214">
        <v>0</v>
      </c>
      <c r="J112" s="214">
        <v>0</v>
      </c>
      <c r="K112" s="214">
        <v>0</v>
      </c>
      <c r="L112" s="92" t="s">
        <v>0</v>
      </c>
    </row>
    <row r="113" s="71" customFormat="1" ht="23" customHeight="1" spans="1:12">
      <c r="A113" s="82">
        <v>21011</v>
      </c>
      <c r="B113" s="82" t="s">
        <v>906</v>
      </c>
      <c r="C113" s="203">
        <f t="shared" si="12"/>
        <v>5844</v>
      </c>
      <c r="D113" s="203">
        <v>5844</v>
      </c>
      <c r="E113" s="203">
        <v>5844</v>
      </c>
      <c r="F113" s="203"/>
      <c r="G113" s="214"/>
      <c r="H113" s="214">
        <v>0</v>
      </c>
      <c r="I113" s="214">
        <v>0</v>
      </c>
      <c r="J113" s="214">
        <v>0</v>
      </c>
      <c r="K113" s="214">
        <v>0</v>
      </c>
      <c r="L113" s="92" t="s">
        <v>0</v>
      </c>
    </row>
    <row r="114" s="71" customFormat="1" ht="23" customHeight="1" spans="1:12">
      <c r="A114" s="82">
        <v>21012</v>
      </c>
      <c r="B114" s="82" t="s">
        <v>907</v>
      </c>
      <c r="C114" s="203">
        <f t="shared" si="12"/>
        <v>1270</v>
      </c>
      <c r="D114" s="203">
        <v>1270</v>
      </c>
      <c r="E114" s="203">
        <v>1270</v>
      </c>
      <c r="F114" s="203"/>
      <c r="G114" s="214"/>
      <c r="H114" s="214">
        <v>0</v>
      </c>
      <c r="I114" s="214">
        <v>0</v>
      </c>
      <c r="J114" s="214">
        <v>0</v>
      </c>
      <c r="K114" s="214">
        <v>0</v>
      </c>
      <c r="L114" s="92" t="s">
        <v>0</v>
      </c>
    </row>
    <row r="115" s="71" customFormat="1" ht="23" customHeight="1" spans="1:12">
      <c r="A115" s="82">
        <v>21013</v>
      </c>
      <c r="B115" s="82" t="s">
        <v>908</v>
      </c>
      <c r="C115" s="203">
        <f t="shared" si="12"/>
        <v>50</v>
      </c>
      <c r="D115" s="203">
        <v>50</v>
      </c>
      <c r="E115" s="203">
        <v>50</v>
      </c>
      <c r="F115" s="203"/>
      <c r="G115" s="214"/>
      <c r="H115" s="214">
        <v>0</v>
      </c>
      <c r="I115" s="214">
        <v>0</v>
      </c>
      <c r="J115" s="214">
        <v>0</v>
      </c>
      <c r="K115" s="214">
        <v>0</v>
      </c>
      <c r="L115" s="92" t="s">
        <v>0</v>
      </c>
    </row>
    <row r="116" s="71" customFormat="1" ht="23" customHeight="1" spans="1:12">
      <c r="A116" s="82">
        <v>21014</v>
      </c>
      <c r="B116" s="82" t="s">
        <v>909</v>
      </c>
      <c r="C116" s="203">
        <f t="shared" si="12"/>
        <v>227</v>
      </c>
      <c r="D116" s="203">
        <v>227</v>
      </c>
      <c r="E116" s="203">
        <v>227</v>
      </c>
      <c r="F116" s="203"/>
      <c r="G116" s="214"/>
      <c r="H116" s="214">
        <v>0</v>
      </c>
      <c r="I116" s="214">
        <v>0</v>
      </c>
      <c r="J116" s="214">
        <v>0</v>
      </c>
      <c r="K116" s="214">
        <v>0</v>
      </c>
      <c r="L116" s="92" t="s">
        <v>0</v>
      </c>
    </row>
    <row r="117" s="71" customFormat="1" ht="23" customHeight="1" spans="1:12">
      <c r="A117" s="82">
        <v>21015</v>
      </c>
      <c r="B117" s="82" t="s">
        <v>910</v>
      </c>
      <c r="C117" s="203">
        <f t="shared" si="12"/>
        <v>336</v>
      </c>
      <c r="D117" s="203">
        <v>336</v>
      </c>
      <c r="E117" s="203">
        <v>336</v>
      </c>
      <c r="F117" s="203"/>
      <c r="G117" s="214"/>
      <c r="H117" s="214">
        <v>0</v>
      </c>
      <c r="I117" s="214">
        <v>0</v>
      </c>
      <c r="J117" s="214">
        <v>0</v>
      </c>
      <c r="K117" s="214">
        <v>0</v>
      </c>
      <c r="L117" s="92" t="s">
        <v>0</v>
      </c>
    </row>
    <row r="118" s="71" customFormat="1" ht="23" customHeight="1" spans="1:12">
      <c r="A118" s="82">
        <v>21017</v>
      </c>
      <c r="B118" s="82" t="s">
        <v>911</v>
      </c>
      <c r="C118" s="203">
        <f t="shared" si="12"/>
        <v>10</v>
      </c>
      <c r="D118" s="203">
        <v>10</v>
      </c>
      <c r="E118" s="203">
        <v>10</v>
      </c>
      <c r="F118" s="203"/>
      <c r="G118" s="213"/>
      <c r="H118" s="213">
        <v>0</v>
      </c>
      <c r="I118" s="213">
        <f t="shared" ref="I118:K118" si="13">SUM(I119:I133)</f>
        <v>0</v>
      </c>
      <c r="J118" s="213">
        <f t="shared" si="13"/>
        <v>0</v>
      </c>
      <c r="K118" s="213">
        <f t="shared" si="13"/>
        <v>0</v>
      </c>
      <c r="L118" s="92" t="s">
        <v>0</v>
      </c>
    </row>
    <row r="119" s="71" customFormat="1" ht="23" customHeight="1" spans="1:12">
      <c r="A119" s="82">
        <v>21018</v>
      </c>
      <c r="B119" s="82" t="s">
        <v>912</v>
      </c>
      <c r="C119" s="203">
        <f t="shared" si="12"/>
        <v>0</v>
      </c>
      <c r="D119" s="203"/>
      <c r="E119" s="203" t="s">
        <v>0</v>
      </c>
      <c r="F119" s="203"/>
      <c r="G119" s="214"/>
      <c r="H119" s="214">
        <v>0</v>
      </c>
      <c r="I119" s="214">
        <v>0</v>
      </c>
      <c r="J119" s="214">
        <v>0</v>
      </c>
      <c r="K119" s="214">
        <v>0</v>
      </c>
      <c r="L119" s="92" t="s">
        <v>0</v>
      </c>
    </row>
    <row r="120" s="71" customFormat="1" ht="23" customHeight="1" spans="1:12">
      <c r="A120" s="82">
        <v>21019</v>
      </c>
      <c r="B120" s="82" t="s">
        <v>913</v>
      </c>
      <c r="C120" s="203">
        <f t="shared" si="12"/>
        <v>0</v>
      </c>
      <c r="D120" s="203"/>
      <c r="E120" s="203" t="s">
        <v>0</v>
      </c>
      <c r="F120" s="203"/>
      <c r="G120" s="214"/>
      <c r="H120" s="214">
        <v>0</v>
      </c>
      <c r="I120" s="214">
        <v>0</v>
      </c>
      <c r="J120" s="214">
        <v>0</v>
      </c>
      <c r="K120" s="214">
        <v>0</v>
      </c>
      <c r="L120" s="92" t="s">
        <v>0</v>
      </c>
    </row>
    <row r="121" s="71" customFormat="1" ht="23" customHeight="1" spans="1:12">
      <c r="A121" s="82">
        <v>21099</v>
      </c>
      <c r="B121" s="82" t="s">
        <v>312</v>
      </c>
      <c r="C121" s="203">
        <f t="shared" si="12"/>
        <v>40</v>
      </c>
      <c r="D121" s="203">
        <v>40</v>
      </c>
      <c r="E121" s="203">
        <v>40</v>
      </c>
      <c r="F121" s="203"/>
      <c r="G121" s="214"/>
      <c r="H121" s="214">
        <v>0</v>
      </c>
      <c r="I121" s="214">
        <v>0</v>
      </c>
      <c r="J121" s="214">
        <v>0</v>
      </c>
      <c r="K121" s="214">
        <v>0</v>
      </c>
      <c r="L121" s="92" t="s">
        <v>0</v>
      </c>
    </row>
    <row r="122" s="71" customFormat="1" ht="23" customHeight="1" spans="1:12">
      <c r="A122" s="82">
        <v>21101</v>
      </c>
      <c r="B122" s="82" t="s">
        <v>914</v>
      </c>
      <c r="C122" s="203">
        <f t="shared" si="12"/>
        <v>180</v>
      </c>
      <c r="D122" s="203">
        <v>180</v>
      </c>
      <c r="E122" s="203">
        <v>180</v>
      </c>
      <c r="F122" s="203"/>
      <c r="G122" s="214"/>
      <c r="H122" s="214">
        <v>0</v>
      </c>
      <c r="I122" s="214">
        <v>0</v>
      </c>
      <c r="J122" s="214">
        <v>0</v>
      </c>
      <c r="K122" s="214">
        <v>0</v>
      </c>
      <c r="L122" s="92" t="s">
        <v>0</v>
      </c>
    </row>
    <row r="123" s="71" customFormat="1" ht="23" customHeight="1" spans="1:12">
      <c r="A123" s="82">
        <v>21102</v>
      </c>
      <c r="B123" s="82" t="s">
        <v>915</v>
      </c>
      <c r="C123" s="203">
        <f t="shared" si="12"/>
        <v>30</v>
      </c>
      <c r="D123" s="203">
        <v>30</v>
      </c>
      <c r="E123" s="203">
        <v>30</v>
      </c>
      <c r="F123" s="203"/>
      <c r="G123" s="214"/>
      <c r="H123" s="214">
        <v>0</v>
      </c>
      <c r="I123" s="214">
        <v>0</v>
      </c>
      <c r="J123" s="214">
        <v>0</v>
      </c>
      <c r="K123" s="214">
        <v>0</v>
      </c>
      <c r="L123" s="92" t="s">
        <v>0</v>
      </c>
    </row>
    <row r="124" s="71" customFormat="1" ht="23" customHeight="1" spans="1:12">
      <c r="A124" s="82">
        <v>21103</v>
      </c>
      <c r="B124" s="82" t="s">
        <v>916</v>
      </c>
      <c r="C124" s="203">
        <f t="shared" si="12"/>
        <v>134</v>
      </c>
      <c r="D124" s="203">
        <v>134</v>
      </c>
      <c r="E124" s="203">
        <v>134</v>
      </c>
      <c r="F124" s="203"/>
      <c r="G124" s="214"/>
      <c r="H124" s="214">
        <v>0</v>
      </c>
      <c r="I124" s="214">
        <v>0</v>
      </c>
      <c r="J124" s="214">
        <v>0</v>
      </c>
      <c r="K124" s="214">
        <v>0</v>
      </c>
      <c r="L124" s="92" t="s">
        <v>0</v>
      </c>
    </row>
    <row r="125" s="71" customFormat="1" ht="23" customHeight="1" spans="1:12">
      <c r="A125" s="82">
        <v>21104</v>
      </c>
      <c r="B125" s="82" t="s">
        <v>917</v>
      </c>
      <c r="C125" s="203">
        <f t="shared" si="12"/>
        <v>3</v>
      </c>
      <c r="D125" s="203">
        <v>3</v>
      </c>
      <c r="E125" s="203">
        <v>3</v>
      </c>
      <c r="F125" s="203"/>
      <c r="G125" s="214"/>
      <c r="H125" s="214">
        <v>0</v>
      </c>
      <c r="I125" s="214">
        <v>0</v>
      </c>
      <c r="J125" s="214">
        <v>0</v>
      </c>
      <c r="K125" s="214">
        <v>0</v>
      </c>
      <c r="L125" s="92" t="s">
        <v>0</v>
      </c>
    </row>
    <row r="126" s="71" customFormat="1" ht="23" customHeight="1" spans="1:12">
      <c r="A126" s="82">
        <v>21105</v>
      </c>
      <c r="B126" s="82" t="s">
        <v>918</v>
      </c>
      <c r="C126" s="203">
        <f t="shared" si="12"/>
        <v>255</v>
      </c>
      <c r="D126" s="203">
        <v>255</v>
      </c>
      <c r="E126" s="203">
        <v>255</v>
      </c>
      <c r="F126" s="203"/>
      <c r="G126" s="214"/>
      <c r="H126" s="214">
        <v>0</v>
      </c>
      <c r="I126" s="214">
        <v>0</v>
      </c>
      <c r="J126" s="214">
        <v>0</v>
      </c>
      <c r="K126" s="214">
        <v>0</v>
      </c>
      <c r="L126" s="92" t="s">
        <v>0</v>
      </c>
    </row>
    <row r="127" s="71" customFormat="1" ht="23" customHeight="1" spans="1:12">
      <c r="A127" s="82">
        <v>21107</v>
      </c>
      <c r="B127" s="82" t="s">
        <v>919</v>
      </c>
      <c r="C127" s="203">
        <f t="shared" si="12"/>
        <v>0</v>
      </c>
      <c r="D127" s="203"/>
      <c r="E127" s="203" t="s">
        <v>0</v>
      </c>
      <c r="F127" s="203"/>
      <c r="G127" s="214"/>
      <c r="H127" s="214">
        <v>0</v>
      </c>
      <c r="I127" s="214">
        <v>0</v>
      </c>
      <c r="J127" s="214">
        <v>0</v>
      </c>
      <c r="K127" s="214">
        <v>0</v>
      </c>
      <c r="L127" s="92" t="s">
        <v>0</v>
      </c>
    </row>
    <row r="128" s="71" customFormat="1" ht="23" customHeight="1" spans="1:12">
      <c r="A128" s="82">
        <v>21108</v>
      </c>
      <c r="B128" s="82" t="s">
        <v>920</v>
      </c>
      <c r="C128" s="203">
        <f t="shared" si="12"/>
        <v>0</v>
      </c>
      <c r="D128" s="203"/>
      <c r="E128" s="203" t="s">
        <v>0</v>
      </c>
      <c r="F128" s="203"/>
      <c r="G128" s="214"/>
      <c r="H128" s="214">
        <v>0</v>
      </c>
      <c r="I128" s="214">
        <v>0</v>
      </c>
      <c r="J128" s="214">
        <v>0</v>
      </c>
      <c r="K128" s="214">
        <v>0</v>
      </c>
      <c r="L128" s="92" t="s">
        <v>0</v>
      </c>
    </row>
    <row r="129" s="71" customFormat="1" ht="23" customHeight="1" spans="1:12">
      <c r="A129" s="82">
        <v>21109</v>
      </c>
      <c r="B129" s="82" t="s">
        <v>921</v>
      </c>
      <c r="C129" s="203">
        <f t="shared" si="12"/>
        <v>0</v>
      </c>
      <c r="D129" s="203"/>
      <c r="E129" s="203" t="s">
        <v>0</v>
      </c>
      <c r="F129" s="203"/>
      <c r="G129" s="214"/>
      <c r="H129" s="214">
        <v>0</v>
      </c>
      <c r="I129" s="214">
        <v>0</v>
      </c>
      <c r="J129" s="214">
        <v>0</v>
      </c>
      <c r="K129" s="214">
        <v>0</v>
      </c>
      <c r="L129" s="92" t="s">
        <v>0</v>
      </c>
    </row>
    <row r="130" s="71" customFormat="1" ht="23" customHeight="1" spans="1:12">
      <c r="A130" s="82">
        <v>21110</v>
      </c>
      <c r="B130" s="82" t="s">
        <v>922</v>
      </c>
      <c r="C130" s="203">
        <f t="shared" si="12"/>
        <v>0</v>
      </c>
      <c r="D130" s="203"/>
      <c r="E130" s="203" t="s">
        <v>0</v>
      </c>
      <c r="F130" s="203"/>
      <c r="G130" s="214"/>
      <c r="H130" s="214">
        <v>0</v>
      </c>
      <c r="I130" s="214">
        <v>0</v>
      </c>
      <c r="J130" s="214">
        <v>0</v>
      </c>
      <c r="K130" s="214">
        <v>0</v>
      </c>
      <c r="L130" s="92" t="s">
        <v>0</v>
      </c>
    </row>
    <row r="131" s="71" customFormat="1" ht="23" customHeight="1" spans="1:12">
      <c r="A131" s="82">
        <v>21111</v>
      </c>
      <c r="B131" s="82" t="s">
        <v>923</v>
      </c>
      <c r="C131" s="203">
        <f t="shared" si="12"/>
        <v>18</v>
      </c>
      <c r="D131" s="203">
        <v>18</v>
      </c>
      <c r="E131" s="203">
        <v>18</v>
      </c>
      <c r="F131" s="203"/>
      <c r="G131" s="214"/>
      <c r="H131" s="214">
        <v>0</v>
      </c>
      <c r="I131" s="214">
        <v>0</v>
      </c>
      <c r="J131" s="214">
        <v>0</v>
      </c>
      <c r="K131" s="214">
        <v>0</v>
      </c>
      <c r="L131" s="92" t="s">
        <v>0</v>
      </c>
    </row>
    <row r="132" s="71" customFormat="1" ht="23" customHeight="1" spans="1:12">
      <c r="A132" s="82">
        <v>21112</v>
      </c>
      <c r="B132" s="82" t="s">
        <v>924</v>
      </c>
      <c r="C132" s="203">
        <f t="shared" si="12"/>
        <v>0</v>
      </c>
      <c r="D132" s="203"/>
      <c r="E132" s="203" t="s">
        <v>0</v>
      </c>
      <c r="F132" s="203"/>
      <c r="G132" s="214"/>
      <c r="H132" s="214">
        <v>0</v>
      </c>
      <c r="I132" s="214">
        <v>0</v>
      </c>
      <c r="J132" s="214">
        <v>0</v>
      </c>
      <c r="K132" s="214">
        <v>0</v>
      </c>
      <c r="L132" s="92" t="s">
        <v>0</v>
      </c>
    </row>
    <row r="133" s="71" customFormat="1" ht="23" customHeight="1" spans="1:12">
      <c r="A133" s="82">
        <v>21113</v>
      </c>
      <c r="B133" s="82" t="s">
        <v>925</v>
      </c>
      <c r="C133" s="203">
        <f t="shared" si="12"/>
        <v>0</v>
      </c>
      <c r="D133" s="203"/>
      <c r="E133" s="203" t="s">
        <v>0</v>
      </c>
      <c r="F133" s="203"/>
      <c r="G133" s="214"/>
      <c r="H133" s="214">
        <v>0</v>
      </c>
      <c r="I133" s="214">
        <v>0</v>
      </c>
      <c r="J133" s="214">
        <v>0</v>
      </c>
      <c r="K133" s="214">
        <v>0</v>
      </c>
      <c r="L133" s="92" t="s">
        <v>0</v>
      </c>
    </row>
    <row r="134" s="71" customFormat="1" ht="23" customHeight="1" spans="1:12">
      <c r="A134" s="82">
        <v>21114</v>
      </c>
      <c r="B134" s="82" t="s">
        <v>926</v>
      </c>
      <c r="C134" s="203">
        <f t="shared" si="12"/>
        <v>0</v>
      </c>
      <c r="D134" s="203"/>
      <c r="E134" s="203" t="s">
        <v>0</v>
      </c>
      <c r="F134" s="203"/>
      <c r="G134" s="213"/>
      <c r="H134" s="213">
        <v>0</v>
      </c>
      <c r="I134" s="213">
        <f t="shared" ref="I134:K134" si="14">SUM(I135:I140)</f>
        <v>0</v>
      </c>
      <c r="J134" s="213">
        <f t="shared" si="14"/>
        <v>0</v>
      </c>
      <c r="K134" s="213">
        <f t="shared" si="14"/>
        <v>0</v>
      </c>
      <c r="L134" s="92" t="s">
        <v>0</v>
      </c>
    </row>
    <row r="135" s="71" customFormat="1" ht="23" customHeight="1" spans="1:12">
      <c r="A135" s="82">
        <v>21199</v>
      </c>
      <c r="B135" s="82" t="s">
        <v>324</v>
      </c>
      <c r="C135" s="203">
        <f t="shared" si="12"/>
        <v>50</v>
      </c>
      <c r="D135" s="203">
        <v>50</v>
      </c>
      <c r="E135" s="203">
        <v>50</v>
      </c>
      <c r="F135" s="203"/>
      <c r="G135" s="214"/>
      <c r="H135" s="214">
        <v>0</v>
      </c>
      <c r="I135" s="214">
        <v>0</v>
      </c>
      <c r="J135" s="214">
        <v>0</v>
      </c>
      <c r="K135" s="214">
        <v>0</v>
      </c>
      <c r="L135" s="92" t="s">
        <v>0</v>
      </c>
    </row>
    <row r="136" s="71" customFormat="1" ht="23" customHeight="1" spans="1:12">
      <c r="A136" s="82">
        <v>21201</v>
      </c>
      <c r="B136" s="82" t="s">
        <v>927</v>
      </c>
      <c r="C136" s="203">
        <f t="shared" si="12"/>
        <v>6999</v>
      </c>
      <c r="D136" s="203">
        <v>4309</v>
      </c>
      <c r="E136" s="203">
        <v>4309</v>
      </c>
      <c r="F136" s="203"/>
      <c r="G136" s="214"/>
      <c r="H136" s="214">
        <v>2690</v>
      </c>
      <c r="I136" s="214">
        <v>0</v>
      </c>
      <c r="J136" s="214">
        <v>0</v>
      </c>
      <c r="K136" s="214">
        <v>0</v>
      </c>
      <c r="L136" s="92" t="s">
        <v>0</v>
      </c>
    </row>
    <row r="137" s="71" customFormat="1" ht="23" customHeight="1" spans="1:12">
      <c r="A137" s="82">
        <v>21202</v>
      </c>
      <c r="B137" s="82" t="s">
        <v>928</v>
      </c>
      <c r="C137" s="203">
        <f t="shared" ref="C137:C168" si="15">D137+G137+H137+I137+J137+K137</f>
        <v>0</v>
      </c>
      <c r="D137" s="203"/>
      <c r="E137" s="203" t="s">
        <v>0</v>
      </c>
      <c r="F137" s="203"/>
      <c r="G137" s="214"/>
      <c r="H137" s="214">
        <v>0</v>
      </c>
      <c r="I137" s="214">
        <v>0</v>
      </c>
      <c r="J137" s="214">
        <v>0</v>
      </c>
      <c r="K137" s="214">
        <v>0</v>
      </c>
      <c r="L137" s="92" t="s">
        <v>0</v>
      </c>
    </row>
    <row r="138" s="71" customFormat="1" ht="23" customHeight="1" spans="1:12">
      <c r="A138" s="82">
        <v>21203</v>
      </c>
      <c r="B138" s="82" t="s">
        <v>929</v>
      </c>
      <c r="C138" s="203">
        <f t="shared" si="15"/>
        <v>10</v>
      </c>
      <c r="D138" s="203">
        <v>10</v>
      </c>
      <c r="E138" s="203">
        <v>10</v>
      </c>
      <c r="F138" s="203"/>
      <c r="G138" s="214"/>
      <c r="H138" s="214">
        <v>0</v>
      </c>
      <c r="I138" s="214">
        <v>0</v>
      </c>
      <c r="J138" s="214">
        <v>0</v>
      </c>
      <c r="K138" s="214">
        <v>0</v>
      </c>
      <c r="L138" s="92" t="s">
        <v>0</v>
      </c>
    </row>
    <row r="139" s="71" customFormat="1" ht="23" customHeight="1" spans="1:12">
      <c r="A139" s="82">
        <v>21205</v>
      </c>
      <c r="B139" s="82" t="s">
        <v>331</v>
      </c>
      <c r="C139" s="203">
        <f t="shared" si="15"/>
        <v>1843</v>
      </c>
      <c r="D139" s="203">
        <v>1843</v>
      </c>
      <c r="E139" s="203">
        <v>1843</v>
      </c>
      <c r="F139" s="203"/>
      <c r="G139" s="214"/>
      <c r="H139" s="214">
        <v>0</v>
      </c>
      <c r="I139" s="214">
        <v>0</v>
      </c>
      <c r="J139" s="214">
        <v>0</v>
      </c>
      <c r="K139" s="214">
        <v>0</v>
      </c>
      <c r="L139" s="92" t="s">
        <v>0</v>
      </c>
    </row>
    <row r="140" s="71" customFormat="1" ht="23" customHeight="1" spans="1:12">
      <c r="A140" s="82">
        <v>21206</v>
      </c>
      <c r="B140" s="82" t="s">
        <v>930</v>
      </c>
      <c r="C140" s="203">
        <f t="shared" si="15"/>
        <v>0</v>
      </c>
      <c r="D140" s="203"/>
      <c r="E140" s="203" t="s">
        <v>0</v>
      </c>
      <c r="F140" s="203"/>
      <c r="G140" s="214"/>
      <c r="H140" s="214">
        <v>0</v>
      </c>
      <c r="I140" s="214">
        <v>0</v>
      </c>
      <c r="J140" s="214">
        <v>0</v>
      </c>
      <c r="K140" s="214">
        <v>0</v>
      </c>
      <c r="L140" s="92" t="s">
        <v>0</v>
      </c>
    </row>
    <row r="141" s="71" customFormat="1" ht="23" customHeight="1" spans="1:12">
      <c r="A141" s="82">
        <v>21299</v>
      </c>
      <c r="B141" s="82" t="s">
        <v>332</v>
      </c>
      <c r="C141" s="203">
        <f t="shared" si="15"/>
        <v>221</v>
      </c>
      <c r="D141" s="203">
        <v>221</v>
      </c>
      <c r="E141" s="203">
        <v>221</v>
      </c>
      <c r="F141" s="203"/>
      <c r="G141" s="213"/>
      <c r="H141" s="213"/>
      <c r="I141" s="213">
        <f t="shared" ref="I141:K141" si="16">SUM(I142:I149)</f>
        <v>0</v>
      </c>
      <c r="J141" s="213">
        <f t="shared" si="16"/>
        <v>0</v>
      </c>
      <c r="K141" s="213">
        <f t="shared" si="16"/>
        <v>0</v>
      </c>
      <c r="L141" s="92" t="s">
        <v>0</v>
      </c>
    </row>
    <row r="142" s="71" customFormat="1" ht="23" customHeight="1" spans="1:12">
      <c r="A142" s="82">
        <v>21301</v>
      </c>
      <c r="B142" s="82" t="s">
        <v>931</v>
      </c>
      <c r="C142" s="203">
        <f t="shared" si="15"/>
        <v>8516</v>
      </c>
      <c r="D142" s="203">
        <v>5080</v>
      </c>
      <c r="E142" s="203">
        <v>5080</v>
      </c>
      <c r="F142" s="203"/>
      <c r="G142" s="214"/>
      <c r="H142" s="214">
        <v>3436</v>
      </c>
      <c r="I142" s="214">
        <v>0</v>
      </c>
      <c r="J142" s="214">
        <v>0</v>
      </c>
      <c r="K142" s="214">
        <v>0</v>
      </c>
      <c r="L142" s="92" t="s">
        <v>0</v>
      </c>
    </row>
    <row r="143" s="71" customFormat="1" ht="23" customHeight="1" spans="1:12">
      <c r="A143" s="82">
        <v>21302</v>
      </c>
      <c r="B143" s="82" t="s">
        <v>932</v>
      </c>
      <c r="C143" s="203">
        <f t="shared" si="15"/>
        <v>2681</v>
      </c>
      <c r="D143" s="203">
        <v>2681</v>
      </c>
      <c r="E143" s="203">
        <v>2681</v>
      </c>
      <c r="F143" s="203"/>
      <c r="G143" s="214"/>
      <c r="H143" s="214"/>
      <c r="I143" s="214">
        <v>0</v>
      </c>
      <c r="J143" s="214">
        <v>0</v>
      </c>
      <c r="K143" s="214">
        <v>0</v>
      </c>
      <c r="L143" s="92" t="s">
        <v>0</v>
      </c>
    </row>
    <row r="144" s="71" customFormat="1" ht="23" customHeight="1" spans="1:12">
      <c r="A144" s="82">
        <v>21303</v>
      </c>
      <c r="B144" s="82" t="s">
        <v>933</v>
      </c>
      <c r="C144" s="203">
        <f t="shared" si="15"/>
        <v>1165</v>
      </c>
      <c r="D144" s="203">
        <v>1165</v>
      </c>
      <c r="E144" s="203">
        <v>1165</v>
      </c>
      <c r="F144" s="203"/>
      <c r="G144" s="214"/>
      <c r="H144" s="214"/>
      <c r="I144" s="214">
        <v>0</v>
      </c>
      <c r="J144" s="214">
        <v>0</v>
      </c>
      <c r="K144" s="214">
        <v>0</v>
      </c>
      <c r="L144" s="92" t="s">
        <v>0</v>
      </c>
    </row>
    <row r="145" s="71" customFormat="1" ht="23" customHeight="1" spans="1:12">
      <c r="A145" s="82">
        <v>21305</v>
      </c>
      <c r="B145" s="82" t="s">
        <v>934</v>
      </c>
      <c r="C145" s="203">
        <f t="shared" si="15"/>
        <v>5195</v>
      </c>
      <c r="D145" s="203">
        <v>5195</v>
      </c>
      <c r="E145" s="203">
        <v>5195</v>
      </c>
      <c r="F145" s="203"/>
      <c r="G145" s="214"/>
      <c r="H145" s="214"/>
      <c r="I145" s="214">
        <v>0</v>
      </c>
      <c r="J145" s="214">
        <v>0</v>
      </c>
      <c r="K145" s="214">
        <v>0</v>
      </c>
      <c r="L145" s="92" t="s">
        <v>0</v>
      </c>
    </row>
    <row r="146" s="71" customFormat="1" ht="23" customHeight="1" spans="1:12">
      <c r="A146" s="82">
        <v>21307</v>
      </c>
      <c r="B146" s="82" t="s">
        <v>935</v>
      </c>
      <c r="C146" s="203">
        <f t="shared" si="15"/>
        <v>826</v>
      </c>
      <c r="D146" s="203">
        <v>355</v>
      </c>
      <c r="E146" s="203">
        <v>355</v>
      </c>
      <c r="F146" s="203"/>
      <c r="G146" s="214">
        <v>471</v>
      </c>
      <c r="H146" s="214">
        <v>0</v>
      </c>
      <c r="I146" s="214">
        <v>0</v>
      </c>
      <c r="J146" s="214">
        <v>0</v>
      </c>
      <c r="K146" s="214">
        <v>0</v>
      </c>
      <c r="L146" s="92" t="s">
        <v>0</v>
      </c>
    </row>
    <row r="147" s="71" customFormat="1" ht="23" customHeight="1" spans="1:12">
      <c r="A147" s="82">
        <v>21308</v>
      </c>
      <c r="B147" s="82" t="s">
        <v>936</v>
      </c>
      <c r="C147" s="203">
        <f t="shared" si="15"/>
        <v>21</v>
      </c>
      <c r="D147" s="203">
        <v>21</v>
      </c>
      <c r="E147" s="203">
        <v>21</v>
      </c>
      <c r="F147" s="203"/>
      <c r="G147" s="214"/>
      <c r="H147" s="214">
        <v>0</v>
      </c>
      <c r="I147" s="214">
        <v>0</v>
      </c>
      <c r="J147" s="214">
        <v>0</v>
      </c>
      <c r="K147" s="214">
        <v>0</v>
      </c>
      <c r="L147" s="92" t="s">
        <v>0</v>
      </c>
    </row>
    <row r="148" s="71" customFormat="1" ht="23" customHeight="1" spans="1:12">
      <c r="A148" s="82">
        <v>21309</v>
      </c>
      <c r="B148" s="82" t="s">
        <v>937</v>
      </c>
      <c r="C148" s="203">
        <f t="shared" si="15"/>
        <v>0</v>
      </c>
      <c r="D148" s="203"/>
      <c r="E148" s="203" t="s">
        <v>0</v>
      </c>
      <c r="F148" s="203"/>
      <c r="G148" s="214"/>
      <c r="H148" s="214"/>
      <c r="I148" s="214">
        <v>0</v>
      </c>
      <c r="J148" s="214">
        <v>0</v>
      </c>
      <c r="K148" s="214">
        <v>0</v>
      </c>
      <c r="L148" s="92" t="s">
        <v>0</v>
      </c>
    </row>
    <row r="149" s="71" customFormat="1" ht="23" customHeight="1" spans="1:12">
      <c r="A149" s="82">
        <v>21399</v>
      </c>
      <c r="B149" s="82" t="s">
        <v>378</v>
      </c>
      <c r="C149" s="203">
        <f t="shared" si="15"/>
        <v>0</v>
      </c>
      <c r="D149" s="203"/>
      <c r="E149" s="203" t="s">
        <v>0</v>
      </c>
      <c r="F149" s="203"/>
      <c r="G149" s="214"/>
      <c r="H149" s="214">
        <v>0</v>
      </c>
      <c r="I149" s="214">
        <v>0</v>
      </c>
      <c r="J149" s="214">
        <v>0</v>
      </c>
      <c r="K149" s="214">
        <v>0</v>
      </c>
      <c r="L149" s="92" t="s">
        <v>0</v>
      </c>
    </row>
    <row r="150" s="71" customFormat="1" ht="23" customHeight="1" spans="1:12">
      <c r="A150" s="82">
        <v>21401</v>
      </c>
      <c r="B150" s="82" t="s">
        <v>938</v>
      </c>
      <c r="C150" s="203">
        <f t="shared" si="15"/>
        <v>1475</v>
      </c>
      <c r="D150" s="203">
        <v>1475</v>
      </c>
      <c r="E150" s="203">
        <v>1475</v>
      </c>
      <c r="F150" s="203"/>
      <c r="G150" s="213"/>
      <c r="H150" s="213">
        <v>0</v>
      </c>
      <c r="I150" s="213">
        <f t="shared" ref="I150:K150" si="17">SUM(I151:I156)</f>
        <v>0</v>
      </c>
      <c r="J150" s="213">
        <f t="shared" si="17"/>
        <v>0</v>
      </c>
      <c r="K150" s="213">
        <f t="shared" si="17"/>
        <v>0</v>
      </c>
      <c r="L150" s="92" t="s">
        <v>0</v>
      </c>
    </row>
    <row r="151" s="71" customFormat="1" ht="23" customHeight="1" spans="1:12">
      <c r="A151" s="82">
        <v>21402</v>
      </c>
      <c r="B151" s="82" t="s">
        <v>939</v>
      </c>
      <c r="C151" s="203">
        <f t="shared" si="15"/>
        <v>0</v>
      </c>
      <c r="D151" s="203"/>
      <c r="E151" s="203" t="s">
        <v>0</v>
      </c>
      <c r="F151" s="203"/>
      <c r="G151" s="214"/>
      <c r="H151" s="214">
        <v>0</v>
      </c>
      <c r="I151" s="214">
        <v>0</v>
      </c>
      <c r="J151" s="214">
        <v>0</v>
      </c>
      <c r="K151" s="214">
        <v>0</v>
      </c>
      <c r="L151" s="92" t="s">
        <v>0</v>
      </c>
    </row>
    <row r="152" s="71" customFormat="1" ht="23" customHeight="1" spans="1:12">
      <c r="A152" s="82">
        <v>21403</v>
      </c>
      <c r="B152" s="82" t="s">
        <v>940</v>
      </c>
      <c r="C152" s="203">
        <f t="shared" si="15"/>
        <v>0</v>
      </c>
      <c r="D152" s="203"/>
      <c r="E152" s="98" t="s">
        <v>0</v>
      </c>
      <c r="F152" s="203"/>
      <c r="G152" s="214"/>
      <c r="H152" s="214">
        <v>0</v>
      </c>
      <c r="I152" s="214">
        <v>0</v>
      </c>
      <c r="J152" s="214">
        <v>0</v>
      </c>
      <c r="K152" s="214">
        <v>0</v>
      </c>
      <c r="L152" s="92" t="s">
        <v>0</v>
      </c>
    </row>
    <row r="153" s="71" customFormat="1" ht="23" customHeight="1" spans="1:12">
      <c r="A153" s="82">
        <v>21405</v>
      </c>
      <c r="B153" s="82" t="s">
        <v>941</v>
      </c>
      <c r="C153" s="203">
        <f t="shared" si="15"/>
        <v>0</v>
      </c>
      <c r="D153" s="203"/>
      <c r="E153" s="98" t="s">
        <v>0</v>
      </c>
      <c r="F153" s="203"/>
      <c r="G153" s="214"/>
      <c r="H153" s="214">
        <v>0</v>
      </c>
      <c r="I153" s="214">
        <v>0</v>
      </c>
      <c r="J153" s="214">
        <v>0</v>
      </c>
      <c r="K153" s="214">
        <v>0</v>
      </c>
      <c r="L153" s="92" t="s">
        <v>0</v>
      </c>
    </row>
    <row r="154" s="71" customFormat="1" ht="23" customHeight="1" spans="1:12">
      <c r="A154" s="82">
        <v>21499</v>
      </c>
      <c r="B154" s="82" t="s">
        <v>385</v>
      </c>
      <c r="C154" s="203">
        <f t="shared" si="15"/>
        <v>914</v>
      </c>
      <c r="D154" s="203">
        <v>914</v>
      </c>
      <c r="E154" s="98">
        <v>914</v>
      </c>
      <c r="F154" s="203"/>
      <c r="G154" s="214"/>
      <c r="H154" s="214">
        <v>0</v>
      </c>
      <c r="I154" s="214">
        <v>0</v>
      </c>
      <c r="J154" s="214">
        <v>0</v>
      </c>
      <c r="K154" s="214">
        <v>0</v>
      </c>
      <c r="L154" s="92" t="s">
        <v>0</v>
      </c>
    </row>
    <row r="155" s="71" customFormat="1" ht="23" customHeight="1" spans="1:12">
      <c r="A155" s="82">
        <v>21501</v>
      </c>
      <c r="B155" s="82" t="s">
        <v>942</v>
      </c>
      <c r="C155" s="203">
        <f t="shared" si="15"/>
        <v>0</v>
      </c>
      <c r="D155" s="203"/>
      <c r="E155" s="98" t="s">
        <v>0</v>
      </c>
      <c r="F155" s="203"/>
      <c r="G155" s="214"/>
      <c r="H155" s="214">
        <v>0</v>
      </c>
      <c r="I155" s="214">
        <v>0</v>
      </c>
      <c r="J155" s="214">
        <v>0</v>
      </c>
      <c r="K155" s="214">
        <v>0</v>
      </c>
      <c r="L155" s="92" t="s">
        <v>0</v>
      </c>
    </row>
    <row r="156" s="71" customFormat="1" ht="23" customHeight="1" spans="1:12">
      <c r="A156" s="82">
        <v>21502</v>
      </c>
      <c r="B156" s="82" t="s">
        <v>943</v>
      </c>
      <c r="C156" s="203">
        <f t="shared" si="15"/>
        <v>0</v>
      </c>
      <c r="D156" s="203"/>
      <c r="E156" s="98" t="s">
        <v>0</v>
      </c>
      <c r="F156" s="203"/>
      <c r="G156" s="214"/>
      <c r="H156" s="214">
        <v>0</v>
      </c>
      <c r="I156" s="214">
        <v>0</v>
      </c>
      <c r="J156" s="214">
        <v>0</v>
      </c>
      <c r="K156" s="214">
        <v>0</v>
      </c>
      <c r="L156" s="92" t="s">
        <v>0</v>
      </c>
    </row>
    <row r="157" s="71" customFormat="1" ht="23" customHeight="1" spans="1:12">
      <c r="A157" s="82">
        <v>21503</v>
      </c>
      <c r="B157" s="82" t="s">
        <v>944</v>
      </c>
      <c r="C157" s="203">
        <f t="shared" si="15"/>
        <v>0</v>
      </c>
      <c r="D157" s="203"/>
      <c r="E157" s="203" t="s">
        <v>0</v>
      </c>
      <c r="F157" s="203"/>
      <c r="G157" s="213"/>
      <c r="H157" s="213">
        <v>0</v>
      </c>
      <c r="I157" s="213">
        <f t="shared" ref="I157:K157" si="18">SUM(I158:I164)</f>
        <v>0</v>
      </c>
      <c r="J157" s="213">
        <f t="shared" si="18"/>
        <v>0</v>
      </c>
      <c r="K157" s="213">
        <f t="shared" si="18"/>
        <v>0</v>
      </c>
      <c r="L157" s="92" t="s">
        <v>0</v>
      </c>
    </row>
    <row r="158" s="71" customFormat="1" ht="23" customHeight="1" spans="1:12">
      <c r="A158" s="82">
        <v>21505</v>
      </c>
      <c r="B158" s="82" t="s">
        <v>945</v>
      </c>
      <c r="C158" s="203">
        <f t="shared" si="15"/>
        <v>817</v>
      </c>
      <c r="D158" s="203">
        <v>817</v>
      </c>
      <c r="E158" s="98">
        <v>817</v>
      </c>
      <c r="F158" s="203"/>
      <c r="G158" s="214"/>
      <c r="H158" s="214">
        <v>0</v>
      </c>
      <c r="I158" s="214">
        <v>0</v>
      </c>
      <c r="J158" s="214">
        <v>0</v>
      </c>
      <c r="K158" s="214">
        <v>0</v>
      </c>
      <c r="L158" s="92" t="s">
        <v>0</v>
      </c>
    </row>
    <row r="159" s="71" customFormat="1" ht="23" customHeight="1" spans="1:12">
      <c r="A159" s="82">
        <v>21507</v>
      </c>
      <c r="B159" s="82" t="s">
        <v>946</v>
      </c>
      <c r="C159" s="203">
        <f t="shared" si="15"/>
        <v>0</v>
      </c>
      <c r="D159" s="203"/>
      <c r="E159" s="98" t="s">
        <v>0</v>
      </c>
      <c r="F159" s="203"/>
      <c r="G159" s="214"/>
      <c r="H159" s="214">
        <v>0</v>
      </c>
      <c r="I159" s="214">
        <v>0</v>
      </c>
      <c r="J159" s="214">
        <v>0</v>
      </c>
      <c r="K159" s="214">
        <v>0</v>
      </c>
      <c r="L159" s="92" t="s">
        <v>0</v>
      </c>
    </row>
    <row r="160" s="71" customFormat="1" ht="23" customHeight="1" spans="1:12">
      <c r="A160" s="82">
        <v>21508</v>
      </c>
      <c r="B160" s="82" t="s">
        <v>947</v>
      </c>
      <c r="C160" s="203">
        <f t="shared" si="15"/>
        <v>0</v>
      </c>
      <c r="D160" s="203"/>
      <c r="E160" s="98" t="s">
        <v>0</v>
      </c>
      <c r="F160" s="203"/>
      <c r="G160" s="214"/>
      <c r="H160" s="214">
        <v>0</v>
      </c>
      <c r="I160" s="214">
        <v>0</v>
      </c>
      <c r="J160" s="214">
        <v>0</v>
      </c>
      <c r="K160" s="214">
        <v>0</v>
      </c>
      <c r="L160" s="92" t="s">
        <v>0</v>
      </c>
    </row>
    <row r="161" s="71" customFormat="1" ht="23" customHeight="1" spans="1:12">
      <c r="A161" s="82">
        <v>21599</v>
      </c>
      <c r="B161" s="82" t="s">
        <v>948</v>
      </c>
      <c r="C161" s="203">
        <f t="shared" si="15"/>
        <v>0</v>
      </c>
      <c r="D161" s="203"/>
      <c r="E161" s="98" t="s">
        <v>0</v>
      </c>
      <c r="F161" s="203"/>
      <c r="G161" s="214"/>
      <c r="H161" s="214">
        <v>0</v>
      </c>
      <c r="I161" s="214">
        <v>0</v>
      </c>
      <c r="J161" s="214">
        <v>0</v>
      </c>
      <c r="K161" s="214">
        <v>0</v>
      </c>
      <c r="L161" s="92" t="s">
        <v>0</v>
      </c>
    </row>
    <row r="162" s="71" customFormat="1" ht="23" customHeight="1" spans="1:12">
      <c r="A162" s="82">
        <v>21602</v>
      </c>
      <c r="B162" s="82" t="s">
        <v>949</v>
      </c>
      <c r="C162" s="203">
        <f t="shared" si="15"/>
        <v>1378</v>
      </c>
      <c r="D162" s="203">
        <v>1378</v>
      </c>
      <c r="E162" s="98">
        <v>1378</v>
      </c>
      <c r="F162" s="203"/>
      <c r="G162" s="214"/>
      <c r="H162" s="214">
        <v>0</v>
      </c>
      <c r="I162" s="214">
        <v>0</v>
      </c>
      <c r="J162" s="214">
        <v>0</v>
      </c>
      <c r="K162" s="214">
        <v>0</v>
      </c>
      <c r="L162" s="92" t="s">
        <v>0</v>
      </c>
    </row>
    <row r="163" s="71" customFormat="1" ht="23" customHeight="1" spans="1:12">
      <c r="A163" s="82">
        <v>21606</v>
      </c>
      <c r="B163" s="82" t="s">
        <v>950</v>
      </c>
      <c r="C163" s="203">
        <f t="shared" si="15"/>
        <v>0</v>
      </c>
      <c r="D163" s="203"/>
      <c r="E163" s="98" t="s">
        <v>0</v>
      </c>
      <c r="F163" s="203"/>
      <c r="G163" s="214"/>
      <c r="H163" s="214">
        <v>0</v>
      </c>
      <c r="I163" s="214">
        <v>0</v>
      </c>
      <c r="J163" s="214">
        <v>0</v>
      </c>
      <c r="K163" s="214">
        <v>0</v>
      </c>
      <c r="L163" s="92" t="s">
        <v>0</v>
      </c>
    </row>
    <row r="164" s="71" customFormat="1" ht="23" customHeight="1" spans="1:12">
      <c r="A164" s="82">
        <v>21699</v>
      </c>
      <c r="B164" s="82" t="s">
        <v>392</v>
      </c>
      <c r="C164" s="203">
        <f t="shared" si="15"/>
        <v>0</v>
      </c>
      <c r="D164" s="203"/>
      <c r="E164" s="98" t="s">
        <v>0</v>
      </c>
      <c r="F164" s="203"/>
      <c r="G164" s="214"/>
      <c r="H164" s="214">
        <v>0</v>
      </c>
      <c r="I164" s="214">
        <v>0</v>
      </c>
      <c r="J164" s="214">
        <v>0</v>
      </c>
      <c r="K164" s="214">
        <v>0</v>
      </c>
      <c r="L164" s="92" t="s">
        <v>0</v>
      </c>
    </row>
    <row r="165" s="71" customFormat="1" ht="23" customHeight="1" spans="1:12">
      <c r="A165" s="82">
        <v>21701</v>
      </c>
      <c r="B165" s="82" t="s">
        <v>951</v>
      </c>
      <c r="C165" s="203">
        <f t="shared" si="15"/>
        <v>0</v>
      </c>
      <c r="D165" s="203"/>
      <c r="E165" s="203" t="s">
        <v>0</v>
      </c>
      <c r="F165" s="203"/>
      <c r="G165" s="213"/>
      <c r="H165" s="213">
        <v>0</v>
      </c>
      <c r="I165" s="213">
        <f t="shared" ref="I165:K165" si="19">SUM(I166:I168)</f>
        <v>0</v>
      </c>
      <c r="J165" s="213">
        <f t="shared" si="19"/>
        <v>0</v>
      </c>
      <c r="K165" s="213">
        <f t="shared" si="19"/>
        <v>0</v>
      </c>
      <c r="L165" s="92" t="s">
        <v>0</v>
      </c>
    </row>
    <row r="166" s="71" customFormat="1" ht="23" customHeight="1" spans="1:12">
      <c r="A166" s="82">
        <v>21702</v>
      </c>
      <c r="B166" s="82" t="s">
        <v>952</v>
      </c>
      <c r="C166" s="203">
        <f t="shared" si="15"/>
        <v>0</v>
      </c>
      <c r="D166" s="203"/>
      <c r="E166" s="98" t="s">
        <v>0</v>
      </c>
      <c r="F166" s="203"/>
      <c r="G166" s="214"/>
      <c r="H166" s="214">
        <v>0</v>
      </c>
      <c r="I166" s="214">
        <v>0</v>
      </c>
      <c r="J166" s="214">
        <v>0</v>
      </c>
      <c r="K166" s="214">
        <v>0</v>
      </c>
      <c r="L166" s="92" t="s">
        <v>0</v>
      </c>
    </row>
    <row r="167" s="71" customFormat="1" ht="23" customHeight="1" spans="1:12">
      <c r="A167" s="82">
        <v>21703</v>
      </c>
      <c r="B167" s="82" t="s">
        <v>953</v>
      </c>
      <c r="C167" s="203">
        <f t="shared" si="15"/>
        <v>0</v>
      </c>
      <c r="D167" s="203"/>
      <c r="E167" s="98" t="s">
        <v>0</v>
      </c>
      <c r="F167" s="203"/>
      <c r="G167" s="214"/>
      <c r="H167" s="214">
        <v>0</v>
      </c>
      <c r="I167" s="214">
        <v>0</v>
      </c>
      <c r="J167" s="214">
        <v>0</v>
      </c>
      <c r="K167" s="214">
        <v>0</v>
      </c>
      <c r="L167" s="92" t="s">
        <v>0</v>
      </c>
    </row>
    <row r="168" s="71" customFormat="1" ht="23" customHeight="1" spans="1:12">
      <c r="A168" s="82">
        <v>21704</v>
      </c>
      <c r="B168" s="82" t="s">
        <v>954</v>
      </c>
      <c r="C168" s="203">
        <f t="shared" si="15"/>
        <v>0</v>
      </c>
      <c r="D168" s="203"/>
      <c r="E168" s="98" t="s">
        <v>0</v>
      </c>
      <c r="F168" s="203"/>
      <c r="G168" s="214"/>
      <c r="H168" s="214">
        <v>0</v>
      </c>
      <c r="I168" s="214">
        <v>0</v>
      </c>
      <c r="J168" s="214">
        <v>0</v>
      </c>
      <c r="K168" s="214">
        <v>0</v>
      </c>
      <c r="L168" s="92" t="s">
        <v>0</v>
      </c>
    </row>
    <row r="169" s="71" customFormat="1" ht="23" customHeight="1" spans="1:12">
      <c r="A169" s="82">
        <v>21799</v>
      </c>
      <c r="B169" s="82" t="s">
        <v>955</v>
      </c>
      <c r="C169" s="203">
        <f t="shared" ref="C169:C200" si="20">D169+G169+H169+I169+J169+K169</f>
        <v>0</v>
      </c>
      <c r="D169" s="203"/>
      <c r="E169" s="203" t="s">
        <v>0</v>
      </c>
      <c r="F169" s="203"/>
      <c r="G169" s="213"/>
      <c r="H169" s="213">
        <v>0</v>
      </c>
      <c r="I169" s="213">
        <f t="shared" ref="I169:K169" si="21">SUM(I170:I174)</f>
        <v>0</v>
      </c>
      <c r="J169" s="213">
        <f t="shared" si="21"/>
        <v>0</v>
      </c>
      <c r="K169" s="213">
        <f t="shared" si="21"/>
        <v>0</v>
      </c>
      <c r="L169" s="92" t="s">
        <v>0</v>
      </c>
    </row>
    <row r="170" s="71" customFormat="1" ht="23" customHeight="1" spans="1:12">
      <c r="A170" s="82">
        <v>21901</v>
      </c>
      <c r="B170" s="82" t="s">
        <v>603</v>
      </c>
      <c r="C170" s="203">
        <f t="shared" si="20"/>
        <v>0</v>
      </c>
      <c r="D170" s="203"/>
      <c r="E170" s="98" t="s">
        <v>0</v>
      </c>
      <c r="F170" s="203"/>
      <c r="G170" s="214"/>
      <c r="H170" s="214">
        <v>0</v>
      </c>
      <c r="I170" s="214">
        <v>0</v>
      </c>
      <c r="J170" s="214">
        <v>0</v>
      </c>
      <c r="K170" s="214">
        <v>0</v>
      </c>
      <c r="L170" s="92" t="s">
        <v>0</v>
      </c>
    </row>
    <row r="171" s="71" customFormat="1" ht="23" customHeight="1" spans="1:12">
      <c r="A171" s="82">
        <v>21902</v>
      </c>
      <c r="B171" s="82" t="s">
        <v>611</v>
      </c>
      <c r="C171" s="203">
        <f t="shared" si="20"/>
        <v>0</v>
      </c>
      <c r="D171" s="203"/>
      <c r="E171" s="98" t="s">
        <v>0</v>
      </c>
      <c r="F171" s="203"/>
      <c r="G171" s="214"/>
      <c r="H171" s="214">
        <v>0</v>
      </c>
      <c r="I171" s="214">
        <v>0</v>
      </c>
      <c r="J171" s="214">
        <v>0</v>
      </c>
      <c r="K171" s="214">
        <v>0</v>
      </c>
      <c r="L171" s="92" t="s">
        <v>0</v>
      </c>
    </row>
    <row r="172" s="71" customFormat="1" ht="23" customHeight="1" spans="1:12">
      <c r="A172" s="82">
        <v>21903</v>
      </c>
      <c r="B172" s="82" t="s">
        <v>615</v>
      </c>
      <c r="C172" s="203">
        <f t="shared" si="20"/>
        <v>0</v>
      </c>
      <c r="D172" s="203"/>
      <c r="E172" s="98" t="s">
        <v>0</v>
      </c>
      <c r="F172" s="203"/>
      <c r="G172" s="214"/>
      <c r="H172" s="214">
        <v>0</v>
      </c>
      <c r="I172" s="214">
        <v>0</v>
      </c>
      <c r="J172" s="214">
        <v>0</v>
      </c>
      <c r="K172" s="214">
        <v>0</v>
      </c>
      <c r="L172" s="92" t="s">
        <v>0</v>
      </c>
    </row>
    <row r="173" s="71" customFormat="1" ht="23" customHeight="1" spans="1:12">
      <c r="A173" s="82">
        <v>21904</v>
      </c>
      <c r="B173" s="82" t="s">
        <v>619</v>
      </c>
      <c r="C173" s="203">
        <f t="shared" si="20"/>
        <v>0</v>
      </c>
      <c r="D173" s="203"/>
      <c r="E173" s="98" t="s">
        <v>0</v>
      </c>
      <c r="F173" s="203"/>
      <c r="G173" s="214"/>
      <c r="H173" s="214">
        <v>0</v>
      </c>
      <c r="I173" s="214">
        <v>0</v>
      </c>
      <c r="J173" s="214">
        <v>0</v>
      </c>
      <c r="K173" s="214">
        <v>0</v>
      </c>
      <c r="L173" s="92" t="s">
        <v>0</v>
      </c>
    </row>
    <row r="174" s="71" customFormat="1" ht="23" customHeight="1" spans="1:12">
      <c r="A174" s="82">
        <v>21905</v>
      </c>
      <c r="B174" s="82" t="s">
        <v>621</v>
      </c>
      <c r="C174" s="203">
        <f t="shared" si="20"/>
        <v>0</v>
      </c>
      <c r="D174" s="203"/>
      <c r="E174" s="98" t="s">
        <v>0</v>
      </c>
      <c r="F174" s="203"/>
      <c r="G174" s="214"/>
      <c r="H174" s="214">
        <v>0</v>
      </c>
      <c r="I174" s="214">
        <v>0</v>
      </c>
      <c r="J174" s="214">
        <v>0</v>
      </c>
      <c r="K174" s="214">
        <v>0</v>
      </c>
      <c r="L174" s="92" t="s">
        <v>0</v>
      </c>
    </row>
    <row r="175" s="71" customFormat="1" ht="23" customHeight="1" spans="1:12">
      <c r="A175" s="82">
        <v>21906</v>
      </c>
      <c r="B175" s="82" t="s">
        <v>931</v>
      </c>
      <c r="C175" s="203">
        <f t="shared" si="20"/>
        <v>0</v>
      </c>
      <c r="D175" s="203"/>
      <c r="E175" s="203" t="s">
        <v>0</v>
      </c>
      <c r="F175" s="203"/>
      <c r="G175" s="213"/>
      <c r="H175" s="213">
        <v>0</v>
      </c>
      <c r="I175" s="213">
        <f t="shared" ref="I175:K175" si="22">SUM(I176:I184)</f>
        <v>0</v>
      </c>
      <c r="J175" s="213">
        <f t="shared" si="22"/>
        <v>0</v>
      </c>
      <c r="K175" s="213">
        <f t="shared" si="22"/>
        <v>0</v>
      </c>
      <c r="L175" s="92" t="s">
        <v>0</v>
      </c>
    </row>
    <row r="176" s="71" customFormat="1" ht="23" customHeight="1" spans="1:12">
      <c r="A176" s="82">
        <v>21907</v>
      </c>
      <c r="B176" s="82" t="s">
        <v>627</v>
      </c>
      <c r="C176" s="203">
        <f t="shared" si="20"/>
        <v>0</v>
      </c>
      <c r="D176" s="203"/>
      <c r="E176" s="98" t="s">
        <v>0</v>
      </c>
      <c r="F176" s="203"/>
      <c r="G176" s="214"/>
      <c r="H176" s="214">
        <v>0</v>
      </c>
      <c r="I176" s="214">
        <v>0</v>
      </c>
      <c r="J176" s="214">
        <v>0</v>
      </c>
      <c r="K176" s="214">
        <v>0</v>
      </c>
      <c r="L176" s="92" t="s">
        <v>0</v>
      </c>
    </row>
    <row r="177" s="71" customFormat="1" ht="23" customHeight="1" spans="1:12">
      <c r="A177" s="82">
        <v>21908</v>
      </c>
      <c r="B177" s="82" t="s">
        <v>637</v>
      </c>
      <c r="C177" s="203">
        <f t="shared" si="20"/>
        <v>0</v>
      </c>
      <c r="D177" s="203"/>
      <c r="E177" s="98" t="s">
        <v>0</v>
      </c>
      <c r="F177" s="203"/>
      <c r="G177" s="214"/>
      <c r="H177" s="214">
        <v>0</v>
      </c>
      <c r="I177" s="214">
        <v>0</v>
      </c>
      <c r="J177" s="214">
        <v>0</v>
      </c>
      <c r="K177" s="214">
        <v>0</v>
      </c>
      <c r="L177" s="92" t="s">
        <v>0</v>
      </c>
    </row>
    <row r="178" s="71" customFormat="1" ht="23" customHeight="1" spans="1:12">
      <c r="A178" s="82">
        <v>21999</v>
      </c>
      <c r="B178" s="82" t="s">
        <v>423</v>
      </c>
      <c r="C178" s="203">
        <f t="shared" si="20"/>
        <v>0</v>
      </c>
      <c r="D178" s="203"/>
      <c r="E178" s="98" t="s">
        <v>0</v>
      </c>
      <c r="F178" s="203"/>
      <c r="G178" s="214"/>
      <c r="H178" s="214">
        <v>0</v>
      </c>
      <c r="I178" s="214">
        <v>0</v>
      </c>
      <c r="J178" s="214">
        <v>0</v>
      </c>
      <c r="K178" s="214">
        <v>0</v>
      </c>
      <c r="L178" s="92" t="s">
        <v>0</v>
      </c>
    </row>
    <row r="179" s="71" customFormat="1" ht="23" customHeight="1" spans="1:12">
      <c r="A179" s="82">
        <v>22001</v>
      </c>
      <c r="B179" s="82" t="s">
        <v>956</v>
      </c>
      <c r="C179" s="203">
        <f t="shared" si="20"/>
        <v>4077</v>
      </c>
      <c r="D179" s="203">
        <v>4077</v>
      </c>
      <c r="E179" s="98">
        <v>4077</v>
      </c>
      <c r="F179" s="203"/>
      <c r="G179" s="214"/>
      <c r="H179" s="214">
        <v>0</v>
      </c>
      <c r="I179" s="214">
        <v>0</v>
      </c>
      <c r="J179" s="214">
        <v>0</v>
      </c>
      <c r="K179" s="214">
        <v>0</v>
      </c>
      <c r="L179" s="92" t="s">
        <v>0</v>
      </c>
    </row>
    <row r="180" s="71" customFormat="1" ht="23" customHeight="1" spans="1:12">
      <c r="A180" s="82">
        <v>22005</v>
      </c>
      <c r="B180" s="82" t="s">
        <v>957</v>
      </c>
      <c r="C180" s="203">
        <f t="shared" si="20"/>
        <v>498</v>
      </c>
      <c r="D180" s="203">
        <v>498</v>
      </c>
      <c r="E180" s="98">
        <v>498</v>
      </c>
      <c r="F180" s="203"/>
      <c r="G180" s="214"/>
      <c r="H180" s="214">
        <v>0</v>
      </c>
      <c r="I180" s="214">
        <v>0</v>
      </c>
      <c r="J180" s="214">
        <v>0</v>
      </c>
      <c r="K180" s="214">
        <v>0</v>
      </c>
      <c r="L180" s="92" t="s">
        <v>0</v>
      </c>
    </row>
    <row r="181" s="71" customFormat="1" ht="23" customHeight="1" spans="1:12">
      <c r="A181" s="82">
        <v>22099</v>
      </c>
      <c r="B181" s="82" t="s">
        <v>958</v>
      </c>
      <c r="C181" s="203">
        <f t="shared" si="20"/>
        <v>0</v>
      </c>
      <c r="D181" s="203"/>
      <c r="E181" s="98" t="s">
        <v>0</v>
      </c>
      <c r="F181" s="203"/>
      <c r="G181" s="214"/>
      <c r="H181" s="214">
        <v>0</v>
      </c>
      <c r="I181" s="214">
        <v>0</v>
      </c>
      <c r="J181" s="214">
        <v>0</v>
      </c>
      <c r="K181" s="214">
        <v>0</v>
      </c>
      <c r="L181" s="92" t="s">
        <v>0</v>
      </c>
    </row>
    <row r="182" s="71" customFormat="1" ht="23" customHeight="1" spans="1:12">
      <c r="A182" s="82">
        <v>22101</v>
      </c>
      <c r="B182" s="82" t="s">
        <v>959</v>
      </c>
      <c r="C182" s="203">
        <f t="shared" si="20"/>
        <v>2039</v>
      </c>
      <c r="D182" s="203">
        <v>2039</v>
      </c>
      <c r="E182" s="98">
        <v>2039</v>
      </c>
      <c r="F182" s="203"/>
      <c r="G182" s="214"/>
      <c r="H182" s="214">
        <v>0</v>
      </c>
      <c r="I182" s="214">
        <v>0</v>
      </c>
      <c r="J182" s="214">
        <v>0</v>
      </c>
      <c r="K182" s="214">
        <v>0</v>
      </c>
      <c r="L182" s="92" t="s">
        <v>0</v>
      </c>
    </row>
    <row r="183" s="71" customFormat="1" ht="23" customHeight="1" spans="1:12">
      <c r="A183" s="82">
        <v>22102</v>
      </c>
      <c r="B183" s="82" t="s">
        <v>960</v>
      </c>
      <c r="C183" s="203">
        <f t="shared" si="20"/>
        <v>5753</v>
      </c>
      <c r="D183" s="203">
        <v>5753</v>
      </c>
      <c r="E183" s="98">
        <v>5753</v>
      </c>
      <c r="F183" s="203"/>
      <c r="G183" s="214"/>
      <c r="H183" s="214">
        <v>0</v>
      </c>
      <c r="I183" s="214">
        <v>0</v>
      </c>
      <c r="J183" s="214">
        <v>0</v>
      </c>
      <c r="K183" s="214">
        <v>0</v>
      </c>
      <c r="L183" s="92" t="s">
        <v>0</v>
      </c>
    </row>
    <row r="184" s="71" customFormat="1" ht="23" customHeight="1" spans="1:12">
      <c r="A184" s="82">
        <v>22103</v>
      </c>
      <c r="B184" s="82" t="s">
        <v>961</v>
      </c>
      <c r="C184" s="203">
        <f t="shared" si="20"/>
        <v>0</v>
      </c>
      <c r="D184" s="203"/>
      <c r="E184" s="98" t="s">
        <v>0</v>
      </c>
      <c r="F184" s="203"/>
      <c r="G184" s="214"/>
      <c r="H184" s="214">
        <v>0</v>
      </c>
      <c r="I184" s="214">
        <v>0</v>
      </c>
      <c r="J184" s="214">
        <v>0</v>
      </c>
      <c r="K184" s="214">
        <v>0</v>
      </c>
      <c r="L184" s="92" t="s">
        <v>0</v>
      </c>
    </row>
    <row r="185" s="71" customFormat="1" ht="23" customHeight="1" spans="1:12">
      <c r="A185" s="82">
        <v>22201</v>
      </c>
      <c r="B185" s="82" t="s">
        <v>962</v>
      </c>
      <c r="C185" s="203">
        <f t="shared" si="20"/>
        <v>754</v>
      </c>
      <c r="D185" s="203">
        <v>754</v>
      </c>
      <c r="E185" s="203">
        <v>754</v>
      </c>
      <c r="F185" s="203"/>
      <c r="G185" s="213"/>
      <c r="H185" s="213">
        <v>0</v>
      </c>
      <c r="I185" s="213">
        <f t="shared" ref="I185:K185" si="23">SUM(I186:I188)</f>
        <v>0</v>
      </c>
      <c r="J185" s="213">
        <f t="shared" si="23"/>
        <v>0</v>
      </c>
      <c r="K185" s="213">
        <f t="shared" si="23"/>
        <v>0</v>
      </c>
      <c r="L185" s="92" t="s">
        <v>0</v>
      </c>
    </row>
    <row r="186" s="71" customFormat="1" ht="23" customHeight="1" spans="1:12">
      <c r="A186" s="82">
        <v>22203</v>
      </c>
      <c r="B186" s="82" t="s">
        <v>963</v>
      </c>
      <c r="C186" s="203">
        <f t="shared" si="20"/>
        <v>0</v>
      </c>
      <c r="D186" s="203"/>
      <c r="E186" s="98" t="s">
        <v>0</v>
      </c>
      <c r="F186" s="203"/>
      <c r="G186" s="214"/>
      <c r="H186" s="214">
        <v>0</v>
      </c>
      <c r="I186" s="214">
        <v>0</v>
      </c>
      <c r="J186" s="214">
        <v>0</v>
      </c>
      <c r="K186" s="214">
        <v>0</v>
      </c>
      <c r="L186" s="92" t="s">
        <v>0</v>
      </c>
    </row>
    <row r="187" s="71" customFormat="1" ht="23" customHeight="1" spans="1:12">
      <c r="A187" s="82">
        <v>22204</v>
      </c>
      <c r="B187" s="82" t="s">
        <v>964</v>
      </c>
      <c r="C187" s="203">
        <f t="shared" si="20"/>
        <v>136</v>
      </c>
      <c r="D187" s="203">
        <v>136</v>
      </c>
      <c r="E187" s="98">
        <v>136</v>
      </c>
      <c r="F187" s="203"/>
      <c r="G187" s="214"/>
      <c r="H187" s="214">
        <v>0</v>
      </c>
      <c r="I187" s="214">
        <v>0</v>
      </c>
      <c r="J187" s="214">
        <v>0</v>
      </c>
      <c r="K187" s="214">
        <v>0</v>
      </c>
      <c r="L187" s="92" t="s">
        <v>0</v>
      </c>
    </row>
    <row r="188" s="71" customFormat="1" ht="23" customHeight="1" spans="1:12">
      <c r="A188" s="82">
        <v>22205</v>
      </c>
      <c r="B188" s="82" t="s">
        <v>965</v>
      </c>
      <c r="C188" s="203">
        <f t="shared" si="20"/>
        <v>0</v>
      </c>
      <c r="D188" s="203"/>
      <c r="E188" s="98" t="s">
        <v>0</v>
      </c>
      <c r="F188" s="203"/>
      <c r="G188" s="214"/>
      <c r="H188" s="214">
        <v>0</v>
      </c>
      <c r="I188" s="214">
        <v>0</v>
      </c>
      <c r="J188" s="214">
        <v>0</v>
      </c>
      <c r="K188" s="214">
        <v>0</v>
      </c>
      <c r="L188" s="92" t="s">
        <v>0</v>
      </c>
    </row>
    <row r="189" s="71" customFormat="1" ht="23" customHeight="1" spans="1:12">
      <c r="A189" s="82">
        <v>22401</v>
      </c>
      <c r="B189" s="82" t="s">
        <v>966</v>
      </c>
      <c r="C189" s="203">
        <f t="shared" si="20"/>
        <v>1555</v>
      </c>
      <c r="D189" s="203">
        <v>1202</v>
      </c>
      <c r="E189" s="203">
        <v>1202</v>
      </c>
      <c r="F189" s="203"/>
      <c r="G189" s="213"/>
      <c r="H189" s="213">
        <v>353</v>
      </c>
      <c r="I189" s="213">
        <f t="shared" ref="I189:K189" si="24">SUM(I190:I192)</f>
        <v>0</v>
      </c>
      <c r="J189" s="213">
        <f t="shared" si="24"/>
        <v>0</v>
      </c>
      <c r="K189" s="213">
        <f t="shared" si="24"/>
        <v>0</v>
      </c>
      <c r="L189" s="92" t="s">
        <v>0</v>
      </c>
    </row>
    <row r="190" s="71" customFormat="1" ht="23" customHeight="1" spans="1:12">
      <c r="A190" s="82">
        <v>22402</v>
      </c>
      <c r="B190" s="82" t="s">
        <v>967</v>
      </c>
      <c r="C190" s="203">
        <f t="shared" si="20"/>
        <v>1539</v>
      </c>
      <c r="D190" s="203">
        <v>1539</v>
      </c>
      <c r="E190" s="98">
        <v>1539</v>
      </c>
      <c r="F190" s="203"/>
      <c r="G190" s="214"/>
      <c r="H190" s="214">
        <v>0</v>
      </c>
      <c r="I190" s="214">
        <v>0</v>
      </c>
      <c r="J190" s="214">
        <v>0</v>
      </c>
      <c r="K190" s="214">
        <v>0</v>
      </c>
      <c r="L190" s="92" t="s">
        <v>0</v>
      </c>
    </row>
    <row r="191" s="71" customFormat="1" ht="23" customHeight="1" spans="1:12">
      <c r="A191" s="82">
        <v>22404</v>
      </c>
      <c r="B191" s="82" t="s">
        <v>968</v>
      </c>
      <c r="C191" s="203">
        <f t="shared" si="20"/>
        <v>20</v>
      </c>
      <c r="D191" s="203">
        <v>20</v>
      </c>
      <c r="E191" s="98">
        <v>20</v>
      </c>
      <c r="F191" s="203"/>
      <c r="G191" s="214"/>
      <c r="H191" s="214">
        <v>0</v>
      </c>
      <c r="I191" s="214">
        <v>0</v>
      </c>
      <c r="J191" s="214">
        <v>0</v>
      </c>
      <c r="K191" s="214">
        <v>0</v>
      </c>
      <c r="L191" s="92" t="s">
        <v>0</v>
      </c>
    </row>
    <row r="192" s="71" customFormat="1" ht="23" customHeight="1" spans="1:12">
      <c r="A192" s="82">
        <v>22405</v>
      </c>
      <c r="B192" s="82" t="s">
        <v>969</v>
      </c>
      <c r="C192" s="203">
        <f t="shared" si="20"/>
        <v>0</v>
      </c>
      <c r="D192" s="203"/>
      <c r="E192" s="98" t="s">
        <v>0</v>
      </c>
      <c r="F192" s="203"/>
      <c r="G192" s="214"/>
      <c r="H192" s="214">
        <v>0</v>
      </c>
      <c r="I192" s="214">
        <v>0</v>
      </c>
      <c r="J192" s="214">
        <v>0</v>
      </c>
      <c r="K192" s="214">
        <v>0</v>
      </c>
      <c r="L192" s="92" t="s">
        <v>0</v>
      </c>
    </row>
    <row r="193" s="71" customFormat="1" ht="23" customHeight="1" spans="1:12">
      <c r="A193" s="82">
        <v>22406</v>
      </c>
      <c r="B193" s="82" t="s">
        <v>970</v>
      </c>
      <c r="C193" s="203">
        <f t="shared" si="20"/>
        <v>127</v>
      </c>
      <c r="D193" s="203">
        <v>127</v>
      </c>
      <c r="E193" s="203">
        <v>127</v>
      </c>
      <c r="F193" s="203"/>
      <c r="G193" s="213"/>
      <c r="H193" s="213">
        <v>0</v>
      </c>
      <c r="I193" s="213">
        <f t="shared" ref="I193:K193" si="25">SUM(I194:I197)</f>
        <v>0</v>
      </c>
      <c r="J193" s="213">
        <f t="shared" si="25"/>
        <v>0</v>
      </c>
      <c r="K193" s="213">
        <f t="shared" si="25"/>
        <v>0</v>
      </c>
      <c r="L193" s="92" t="s">
        <v>0</v>
      </c>
    </row>
    <row r="194" s="71" customFormat="1" ht="23" customHeight="1" spans="1:12">
      <c r="A194" s="82">
        <v>22407</v>
      </c>
      <c r="B194" s="82" t="s">
        <v>971</v>
      </c>
      <c r="C194" s="203">
        <f t="shared" si="20"/>
        <v>22</v>
      </c>
      <c r="D194" s="203">
        <v>22</v>
      </c>
      <c r="E194" s="98">
        <v>22</v>
      </c>
      <c r="F194" s="203"/>
      <c r="G194" s="214"/>
      <c r="H194" s="214">
        <v>0</v>
      </c>
      <c r="I194" s="214">
        <v>0</v>
      </c>
      <c r="J194" s="214">
        <v>0</v>
      </c>
      <c r="K194" s="214">
        <v>0</v>
      </c>
      <c r="L194" s="92" t="s">
        <v>0</v>
      </c>
    </row>
    <row r="195" s="71" customFormat="1" ht="23" customHeight="1" spans="1:12">
      <c r="A195" s="82">
        <v>22499</v>
      </c>
      <c r="B195" s="82" t="s">
        <v>972</v>
      </c>
      <c r="C195" s="203">
        <f t="shared" si="20"/>
        <v>0</v>
      </c>
      <c r="D195" s="203"/>
      <c r="E195" s="98" t="s">
        <v>0</v>
      </c>
      <c r="F195" s="203"/>
      <c r="G195" s="214"/>
      <c r="H195" s="214">
        <v>0</v>
      </c>
      <c r="I195" s="214">
        <v>0</v>
      </c>
      <c r="J195" s="214">
        <v>0</v>
      </c>
      <c r="K195" s="214">
        <v>0</v>
      </c>
      <c r="L195" s="92" t="s">
        <v>0</v>
      </c>
    </row>
    <row r="196" s="71" customFormat="1" ht="23" customHeight="1" spans="1:12">
      <c r="A196" s="82">
        <v>227</v>
      </c>
      <c r="B196" s="82" t="s">
        <v>421</v>
      </c>
      <c r="C196" s="203">
        <f t="shared" si="20"/>
        <v>4000</v>
      </c>
      <c r="D196" s="203">
        <v>4000</v>
      </c>
      <c r="E196" s="98">
        <v>4000</v>
      </c>
      <c r="F196" s="203"/>
      <c r="G196" s="214"/>
      <c r="H196" s="214">
        <v>0</v>
      </c>
      <c r="I196" s="214">
        <v>0</v>
      </c>
      <c r="J196" s="214">
        <v>0</v>
      </c>
      <c r="K196" s="214">
        <v>0</v>
      </c>
      <c r="L196" s="92" t="s">
        <v>0</v>
      </c>
    </row>
    <row r="197" s="71" customFormat="1" ht="23" customHeight="1" spans="1:12">
      <c r="A197" s="82">
        <v>22902</v>
      </c>
      <c r="B197" s="82" t="s">
        <v>422</v>
      </c>
      <c r="C197" s="203">
        <f t="shared" si="20"/>
        <v>6500</v>
      </c>
      <c r="D197" s="203">
        <v>6500</v>
      </c>
      <c r="E197" s="98">
        <v>6500</v>
      </c>
      <c r="F197" s="203"/>
      <c r="G197" s="214"/>
      <c r="H197" s="214">
        <v>0</v>
      </c>
      <c r="I197" s="214">
        <v>0</v>
      </c>
      <c r="J197" s="214">
        <v>0</v>
      </c>
      <c r="K197" s="214">
        <v>0</v>
      </c>
      <c r="L197" s="92" t="s">
        <v>0</v>
      </c>
    </row>
    <row r="198" s="71" customFormat="1" ht="23" customHeight="1" spans="1:12">
      <c r="A198" s="82">
        <v>22999</v>
      </c>
      <c r="B198" s="82" t="s">
        <v>423</v>
      </c>
      <c r="C198" s="203">
        <f t="shared" si="20"/>
        <v>129</v>
      </c>
      <c r="D198" s="203">
        <v>129</v>
      </c>
      <c r="E198" s="203">
        <v>129</v>
      </c>
      <c r="F198" s="203"/>
      <c r="G198" s="213"/>
      <c r="H198" s="213">
        <v>0</v>
      </c>
      <c r="I198" s="213">
        <f t="shared" ref="I198:K198" si="26">SUM(I199:I206)</f>
        <v>0</v>
      </c>
      <c r="J198" s="213">
        <f t="shared" si="26"/>
        <v>0</v>
      </c>
      <c r="K198" s="213">
        <f t="shared" si="26"/>
        <v>0</v>
      </c>
      <c r="L198" s="92" t="s">
        <v>0</v>
      </c>
    </row>
    <row r="199" s="71" customFormat="1" ht="23" customHeight="1" spans="1:12">
      <c r="A199" s="82">
        <v>23203</v>
      </c>
      <c r="B199" s="82" t="s">
        <v>973</v>
      </c>
      <c r="C199" s="203">
        <f t="shared" si="20"/>
        <v>6194</v>
      </c>
      <c r="D199" s="203">
        <v>6194</v>
      </c>
      <c r="E199" s="98">
        <v>6194</v>
      </c>
      <c r="F199" s="203"/>
      <c r="G199" s="214"/>
      <c r="H199" s="214">
        <v>0</v>
      </c>
      <c r="I199" s="214">
        <v>0</v>
      </c>
      <c r="J199" s="214">
        <v>0</v>
      </c>
      <c r="K199" s="214">
        <v>0</v>
      </c>
      <c r="L199" s="92" t="s">
        <v>0</v>
      </c>
    </row>
    <row r="200" s="71" customFormat="1" ht="23" customHeight="1" spans="1:12">
      <c r="A200" s="82">
        <v>23303</v>
      </c>
      <c r="B200" s="82" t="s">
        <v>426</v>
      </c>
      <c r="C200" s="203">
        <f t="shared" si="20"/>
        <v>1</v>
      </c>
      <c r="D200" s="203">
        <v>1</v>
      </c>
      <c r="E200" s="98">
        <v>1</v>
      </c>
      <c r="F200" s="203"/>
      <c r="G200" s="214"/>
      <c r="H200" s="214"/>
      <c r="I200" s="214"/>
      <c r="J200" s="214"/>
      <c r="K200" s="214"/>
      <c r="L200" s="92"/>
    </row>
    <row r="201" s="71" customFormat="1" ht="23" customHeight="1" spans="1:12">
      <c r="A201" s="82"/>
      <c r="B201" s="82"/>
      <c r="C201" s="203"/>
      <c r="D201" s="203"/>
      <c r="E201" s="98"/>
      <c r="F201" s="203"/>
      <c r="G201" s="214"/>
      <c r="H201" s="214"/>
      <c r="I201" s="214"/>
      <c r="J201" s="214"/>
      <c r="K201" s="214"/>
      <c r="L201" s="92"/>
    </row>
    <row r="202" s="71" customFormat="1" ht="23" customHeight="1" spans="1:12">
      <c r="A202" s="82"/>
      <c r="B202" s="82"/>
      <c r="C202" s="203"/>
      <c r="D202" s="203"/>
      <c r="E202" s="98"/>
      <c r="F202" s="203"/>
      <c r="G202" s="214"/>
      <c r="H202" s="214"/>
      <c r="I202" s="214"/>
      <c r="J202" s="214"/>
      <c r="K202" s="214"/>
      <c r="L202" s="92"/>
    </row>
    <row r="203" s="71" customFormat="1" ht="23" customHeight="1" spans="1:12">
      <c r="A203" s="82"/>
      <c r="B203" s="82"/>
      <c r="C203" s="203"/>
      <c r="D203" s="203"/>
      <c r="E203" s="98"/>
      <c r="F203" s="203"/>
      <c r="G203" s="214"/>
      <c r="H203" s="214"/>
      <c r="I203" s="214"/>
      <c r="J203" s="214"/>
      <c r="K203" s="214"/>
      <c r="L203" s="92"/>
    </row>
    <row r="204" s="71" customFormat="1" ht="23" customHeight="1" spans="1:12">
      <c r="A204" s="82"/>
      <c r="B204" s="82"/>
      <c r="C204" s="203"/>
      <c r="D204" s="203"/>
      <c r="E204" s="98"/>
      <c r="F204" s="203"/>
      <c r="G204" s="214"/>
      <c r="H204" s="214"/>
      <c r="I204" s="214"/>
      <c r="J204" s="214"/>
      <c r="K204" s="214"/>
      <c r="L204" s="92"/>
    </row>
    <row r="205" s="71" customFormat="1" ht="23" customHeight="1" spans="1:12">
      <c r="A205" s="82"/>
      <c r="B205" s="82"/>
      <c r="C205" s="203"/>
      <c r="D205" s="203"/>
      <c r="E205" s="98"/>
      <c r="F205" s="203"/>
      <c r="G205" s="214"/>
      <c r="H205" s="214"/>
      <c r="I205" s="214"/>
      <c r="J205" s="214"/>
      <c r="K205" s="214"/>
      <c r="L205" s="92"/>
    </row>
    <row r="206" s="71" customFormat="1" ht="23" customHeight="1" spans="1:12">
      <c r="A206" s="82"/>
      <c r="B206" s="82"/>
      <c r="C206" s="203"/>
      <c r="D206" s="203"/>
      <c r="E206" s="98"/>
      <c r="F206" s="203"/>
      <c r="G206" s="214"/>
      <c r="H206" s="214"/>
      <c r="I206" s="214"/>
      <c r="J206" s="214"/>
      <c r="K206" s="214"/>
      <c r="L206" s="92"/>
    </row>
    <row r="207" s="71" customFormat="1" ht="23" customHeight="1" spans="1:12">
      <c r="A207" s="82"/>
      <c r="B207" s="82"/>
      <c r="C207" s="203"/>
      <c r="D207" s="203"/>
      <c r="E207" s="203"/>
      <c r="F207" s="203"/>
      <c r="G207" s="213"/>
      <c r="H207" s="213"/>
      <c r="I207" s="213"/>
      <c r="J207" s="213"/>
      <c r="K207" s="213"/>
      <c r="L207" s="92"/>
    </row>
    <row r="208" s="71" customFormat="1" ht="23" customHeight="1" spans="1:12">
      <c r="A208" s="82"/>
      <c r="B208" s="82"/>
      <c r="C208" s="203"/>
      <c r="D208" s="203"/>
      <c r="E208" s="98"/>
      <c r="F208" s="203"/>
      <c r="G208" s="214"/>
      <c r="H208" s="214"/>
      <c r="I208" s="214"/>
      <c r="J208" s="214"/>
      <c r="K208" s="214"/>
      <c r="L208" s="92"/>
    </row>
    <row r="209" s="71" customFormat="1" ht="23" customHeight="1" spans="1:12">
      <c r="A209" s="82"/>
      <c r="B209" s="82"/>
      <c r="C209" s="203"/>
      <c r="D209" s="203"/>
      <c r="E209" s="98"/>
      <c r="F209" s="203"/>
      <c r="G209" s="214"/>
      <c r="H209" s="214"/>
      <c r="I209" s="214"/>
      <c r="J209" s="214"/>
      <c r="K209" s="214"/>
      <c r="L209" s="92"/>
    </row>
    <row r="210" s="71" customFormat="1" ht="23" customHeight="1" spans="1:12">
      <c r="A210" s="82"/>
      <c r="B210" s="82"/>
      <c r="C210" s="203"/>
      <c r="D210" s="203"/>
      <c r="E210" s="203"/>
      <c r="F210" s="203"/>
      <c r="G210" s="213"/>
      <c r="H210" s="213"/>
      <c r="I210" s="213"/>
      <c r="J210" s="213"/>
      <c r="K210" s="213"/>
      <c r="L210" s="92"/>
    </row>
    <row r="211" s="71" customFormat="1" ht="23" customHeight="1" spans="1:12">
      <c r="A211" s="82"/>
      <c r="B211" s="82"/>
      <c r="C211" s="203"/>
      <c r="D211" s="203"/>
      <c r="E211" s="98"/>
      <c r="F211" s="203"/>
      <c r="G211" s="214"/>
      <c r="H211" s="214"/>
      <c r="I211" s="214"/>
      <c r="J211" s="214"/>
      <c r="K211" s="214"/>
      <c r="L211" s="92"/>
    </row>
    <row r="212" s="71" customFormat="1" ht="23" customHeight="1" spans="1:12">
      <c r="A212" s="82"/>
      <c r="B212" s="82"/>
      <c r="C212" s="203"/>
      <c r="D212" s="203"/>
      <c r="E212" s="98"/>
      <c r="F212" s="203"/>
      <c r="G212" s="214"/>
      <c r="H212" s="214"/>
      <c r="I212" s="214"/>
      <c r="J212" s="214"/>
      <c r="K212" s="214"/>
      <c r="L212" s="92"/>
    </row>
    <row r="213" s="71" customFormat="1" ht="23" customHeight="1" spans="1:12">
      <c r="A213" s="188" t="s">
        <v>974</v>
      </c>
      <c r="B213" s="75"/>
      <c r="C213" s="75"/>
      <c r="D213" s="75"/>
      <c r="E213" s="75"/>
      <c r="F213" s="75"/>
      <c r="G213" s="207"/>
      <c r="H213" s="207"/>
      <c r="I213" s="207"/>
      <c r="J213" s="207"/>
      <c r="K213" s="207"/>
      <c r="L213" s="92" t="s">
        <v>0</v>
      </c>
    </row>
  </sheetData>
  <sheetProtection formatCells="0" formatColumns="0" formatRows="0" insertHyperlinks="0" sort="0" autoFilter="0" pivotTables="0"/>
  <autoFilter ref="A4:IP201">
    <extLst/>
  </autoFilter>
  <mergeCells count="13">
    <mergeCell ref="A2:K2"/>
    <mergeCell ref="A4:B4"/>
    <mergeCell ref="E4:F4"/>
    <mergeCell ref="A213:K213"/>
    <mergeCell ref="C4:C6"/>
    <mergeCell ref="D4:D6"/>
    <mergeCell ref="E5:E6"/>
    <mergeCell ref="F5:F6"/>
    <mergeCell ref="G4:G6"/>
    <mergeCell ref="H4:H6"/>
    <mergeCell ref="I4:I6"/>
    <mergeCell ref="J4:J6"/>
    <mergeCell ref="K4:K6"/>
  </mergeCells>
  <printOptions horizontalCentered="1"/>
  <pageMargins left="0.46875" right="0.46875" top="0.46875" bottom="0.349305555555556" header="0.11875" footer="0.11875"/>
  <pageSetup paperSize="9" scale="80" orientation="portrait" horizontalDpi="600" vertic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tint="0.8"/>
  </sheetPr>
  <dimension ref="A1:L213"/>
  <sheetViews>
    <sheetView showGridLines="0" showZeros="0" workbookViewId="0">
      <pane xSplit="2" ySplit="8" topLeftCell="C9" activePane="bottomRight" state="frozen"/>
      <selection/>
      <selection pane="topRight"/>
      <selection pane="bottomLeft"/>
      <selection pane="bottomRight" activeCell="C208" sqref="C208"/>
    </sheetView>
  </sheetViews>
  <sheetFormatPr defaultColWidth="9" defaultRowHeight="14.25"/>
  <cols>
    <col min="1" max="1" width="9.43333333333333" style="71" customWidth="1"/>
    <col min="2" max="2" width="26.75" style="71" customWidth="1"/>
    <col min="3" max="3" width="14.9" style="187" customWidth="1"/>
    <col min="4" max="4" width="14.0833333333333" style="187" customWidth="1"/>
    <col min="5" max="5" width="12.7166666666667" style="71" customWidth="1"/>
    <col min="6" max="6" width="12.575" style="71" customWidth="1"/>
    <col min="7" max="7" width="14.0833333333333" style="71" customWidth="1"/>
    <col min="8" max="8" width="14.0833333333333" style="187" customWidth="1"/>
    <col min="9" max="11" width="14.0833333333333" style="71" customWidth="1"/>
    <col min="12" max="12" width="7.65833333333333" style="71" customWidth="1"/>
    <col min="13" max="250" width="9" style="71"/>
    <col min="251" max="16384" width="9" style="1"/>
  </cols>
  <sheetData>
    <row r="1" s="71" customFormat="1" ht="23" customHeight="1" spans="1:12">
      <c r="A1" s="188" t="s">
        <v>975</v>
      </c>
      <c r="B1" s="75" t="s">
        <v>0</v>
      </c>
      <c r="C1" s="189" t="s">
        <v>0</v>
      </c>
      <c r="D1" s="189" t="s">
        <v>0</v>
      </c>
      <c r="E1" s="75" t="s">
        <v>0</v>
      </c>
      <c r="F1" s="75" t="s">
        <v>0</v>
      </c>
      <c r="G1" s="75" t="s">
        <v>0</v>
      </c>
      <c r="H1" s="189" t="s">
        <v>0</v>
      </c>
      <c r="I1" s="75" t="s">
        <v>0</v>
      </c>
      <c r="J1" s="75" t="s">
        <v>0</v>
      </c>
      <c r="K1" s="75" t="s">
        <v>0</v>
      </c>
      <c r="L1" s="92" t="s">
        <v>0</v>
      </c>
    </row>
    <row r="2" s="71" customFormat="1" ht="23" customHeight="1" spans="1:12">
      <c r="A2" s="190" t="s">
        <v>976</v>
      </c>
      <c r="B2" s="190"/>
      <c r="C2" s="191"/>
      <c r="D2" s="191"/>
      <c r="E2" s="190"/>
      <c r="F2" s="190"/>
      <c r="G2" s="190"/>
      <c r="H2" s="191"/>
      <c r="I2" s="190"/>
      <c r="J2" s="190"/>
      <c r="K2" s="190"/>
      <c r="L2" s="92" t="s">
        <v>0</v>
      </c>
    </row>
    <row r="3" s="71" customFormat="1" ht="23" customHeight="1" spans="1:12">
      <c r="A3" s="110"/>
      <c r="B3" s="110" t="s">
        <v>0</v>
      </c>
      <c r="C3" s="192" t="s">
        <v>0</v>
      </c>
      <c r="D3" s="192" t="s">
        <v>0</v>
      </c>
      <c r="E3" s="110" t="s">
        <v>0</v>
      </c>
      <c r="F3" s="110" t="s">
        <v>0</v>
      </c>
      <c r="G3" s="110" t="s">
        <v>0</v>
      </c>
      <c r="H3" s="192" t="s">
        <v>0</v>
      </c>
      <c r="I3" s="110" t="s">
        <v>0</v>
      </c>
      <c r="J3" s="110" t="s">
        <v>0</v>
      </c>
      <c r="K3" s="205" t="s">
        <v>40</v>
      </c>
      <c r="L3" s="92" t="s">
        <v>0</v>
      </c>
    </row>
    <row r="4" s="71" customFormat="1" ht="23" customHeight="1" spans="1:12">
      <c r="A4" s="193" t="s">
        <v>41</v>
      </c>
      <c r="B4" s="193"/>
      <c r="C4" s="194" t="s">
        <v>427</v>
      </c>
      <c r="D4" s="194" t="s">
        <v>798</v>
      </c>
      <c r="E4" s="195" t="s">
        <v>799</v>
      </c>
      <c r="F4" s="195"/>
      <c r="G4" s="196" t="s">
        <v>800</v>
      </c>
      <c r="H4" s="194" t="s">
        <v>801</v>
      </c>
      <c r="I4" s="193" t="s">
        <v>668</v>
      </c>
      <c r="J4" s="193" t="s">
        <v>802</v>
      </c>
      <c r="K4" s="193" t="s">
        <v>803</v>
      </c>
      <c r="L4" s="92" t="s">
        <v>0</v>
      </c>
    </row>
    <row r="5" s="71" customFormat="1" ht="23" customHeight="1" spans="1:12">
      <c r="A5" s="193"/>
      <c r="B5" s="193" t="s">
        <v>0</v>
      </c>
      <c r="C5" s="194"/>
      <c r="D5" s="194"/>
      <c r="E5" s="197" t="s">
        <v>804</v>
      </c>
      <c r="F5" s="198" t="s">
        <v>805</v>
      </c>
      <c r="G5" s="196"/>
      <c r="H5" s="194"/>
      <c r="I5" s="193"/>
      <c r="J5" s="193"/>
      <c r="K5" s="193"/>
      <c r="L5" s="92" t="s">
        <v>0</v>
      </c>
    </row>
    <row r="6" s="71" customFormat="1" ht="36" customHeight="1" spans="1:12">
      <c r="A6" s="193" t="s">
        <v>44</v>
      </c>
      <c r="B6" s="193" t="s">
        <v>45</v>
      </c>
      <c r="C6" s="194"/>
      <c r="D6" s="194"/>
      <c r="E6" s="193"/>
      <c r="F6" s="199"/>
      <c r="G6" s="200"/>
      <c r="H6" s="194"/>
      <c r="I6" s="193"/>
      <c r="J6" s="193"/>
      <c r="K6" s="193"/>
      <c r="L6" s="92" t="s">
        <v>0</v>
      </c>
    </row>
    <row r="7" s="71" customFormat="1" ht="23" customHeight="1" spans="1:12">
      <c r="A7" s="81" t="s">
        <v>48</v>
      </c>
      <c r="B7" s="81" t="s">
        <v>49</v>
      </c>
      <c r="C7" s="201" t="s">
        <v>806</v>
      </c>
      <c r="D7" s="201" t="s">
        <v>807</v>
      </c>
      <c r="E7" s="81" t="s">
        <v>51</v>
      </c>
      <c r="F7" s="81">
        <v>5</v>
      </c>
      <c r="G7" s="81">
        <v>6</v>
      </c>
      <c r="H7" s="81">
        <v>7</v>
      </c>
      <c r="I7" s="81">
        <v>8</v>
      </c>
      <c r="J7" s="81">
        <v>9</v>
      </c>
      <c r="K7" s="81">
        <v>10</v>
      </c>
      <c r="L7" s="92" t="s">
        <v>0</v>
      </c>
    </row>
    <row r="8" s="71" customFormat="1" ht="23" customHeight="1" spans="1:12">
      <c r="A8" s="82">
        <v>20101</v>
      </c>
      <c r="B8" s="82" t="s">
        <v>808</v>
      </c>
      <c r="C8" s="202">
        <f t="shared" ref="C8:C71" si="0">D8+G8+H8+I8+J8+K8</f>
        <v>1178.39</v>
      </c>
      <c r="D8" s="202">
        <f t="shared" ref="D8:D71" si="1">E8+F8</f>
        <v>1178.39</v>
      </c>
      <c r="E8" s="203">
        <f>VLOOKUP(A8,[4]Sheet3!$A:$B,2,FALSE)</f>
        <v>1178.39</v>
      </c>
      <c r="F8" s="203"/>
      <c r="G8" s="203"/>
      <c r="H8" s="202">
        <v>0</v>
      </c>
      <c r="I8" s="203">
        <f t="shared" ref="I8:K8" si="2">SUM(I9:I34)</f>
        <v>0</v>
      </c>
      <c r="J8" s="203">
        <f t="shared" si="2"/>
        <v>0</v>
      </c>
      <c r="K8" s="203">
        <f t="shared" si="2"/>
        <v>0</v>
      </c>
      <c r="L8" s="92" t="s">
        <v>0</v>
      </c>
    </row>
    <row r="9" s="71" customFormat="1" ht="23" customHeight="1" spans="1:12">
      <c r="A9" s="82">
        <v>20102</v>
      </c>
      <c r="B9" s="82" t="s">
        <v>809</v>
      </c>
      <c r="C9" s="202">
        <f t="shared" si="0"/>
        <v>1005.52</v>
      </c>
      <c r="D9" s="202">
        <f t="shared" si="1"/>
        <v>1005.52</v>
      </c>
      <c r="E9" s="203">
        <f>VLOOKUP(A9,[4]Sheet3!$A:$B,2,FALSE)</f>
        <v>1005.52</v>
      </c>
      <c r="F9" s="203"/>
      <c r="G9" s="98"/>
      <c r="H9" s="202">
        <v>0</v>
      </c>
      <c r="I9" s="203">
        <v>0</v>
      </c>
      <c r="J9" s="203">
        <v>0</v>
      </c>
      <c r="K9" s="203">
        <v>0</v>
      </c>
      <c r="L9" s="92" t="s">
        <v>0</v>
      </c>
    </row>
    <row r="10" s="71" customFormat="1" ht="23" customHeight="1" spans="1:12">
      <c r="A10" s="82">
        <v>20103</v>
      </c>
      <c r="B10" s="82" t="s">
        <v>810</v>
      </c>
      <c r="C10" s="202">
        <f t="shared" si="0"/>
        <v>8720.22</v>
      </c>
      <c r="D10" s="202">
        <f t="shared" si="1"/>
        <v>8720.22</v>
      </c>
      <c r="E10" s="203">
        <f>VLOOKUP(A10,[4]Sheet3!$A:$B,2,FALSE)</f>
        <v>8720.22</v>
      </c>
      <c r="F10" s="203"/>
      <c r="G10" s="98"/>
      <c r="H10" s="202">
        <v>0</v>
      </c>
      <c r="I10" s="203">
        <v>0</v>
      </c>
      <c r="J10" s="203">
        <v>0</v>
      </c>
      <c r="K10" s="203">
        <v>0</v>
      </c>
      <c r="L10" s="92" t="s">
        <v>0</v>
      </c>
    </row>
    <row r="11" s="71" customFormat="1" ht="23" customHeight="1" spans="1:12">
      <c r="A11" s="82">
        <v>20104</v>
      </c>
      <c r="B11" s="82" t="s">
        <v>811</v>
      </c>
      <c r="C11" s="202">
        <f t="shared" si="0"/>
        <v>2576.88</v>
      </c>
      <c r="D11" s="202">
        <f t="shared" si="1"/>
        <v>2576.88</v>
      </c>
      <c r="E11" s="203">
        <f>VLOOKUP(A11,[4]Sheet3!$A:$B,2,FALSE)</f>
        <v>2576.88</v>
      </c>
      <c r="F11" s="203"/>
      <c r="G11" s="98"/>
      <c r="H11" s="202">
        <v>0</v>
      </c>
      <c r="I11" s="203">
        <v>0</v>
      </c>
      <c r="J11" s="203">
        <v>0</v>
      </c>
      <c r="K11" s="203">
        <v>0</v>
      </c>
      <c r="L11" s="92" t="s">
        <v>0</v>
      </c>
    </row>
    <row r="12" s="71" customFormat="1" ht="23" customHeight="1" spans="1:12">
      <c r="A12" s="82">
        <v>20105</v>
      </c>
      <c r="B12" s="82" t="s">
        <v>812</v>
      </c>
      <c r="C12" s="202">
        <f t="shared" si="0"/>
        <v>488.85</v>
      </c>
      <c r="D12" s="202">
        <f t="shared" si="1"/>
        <v>488.85</v>
      </c>
      <c r="E12" s="203">
        <f>VLOOKUP(A12,[4]Sheet3!$A:$B,2,FALSE)</f>
        <v>488.85</v>
      </c>
      <c r="F12" s="203"/>
      <c r="G12" s="98"/>
      <c r="H12" s="202">
        <v>0</v>
      </c>
      <c r="I12" s="203">
        <v>0</v>
      </c>
      <c r="J12" s="203">
        <v>0</v>
      </c>
      <c r="K12" s="203">
        <v>0</v>
      </c>
      <c r="L12" s="92" t="s">
        <v>0</v>
      </c>
    </row>
    <row r="13" s="71" customFormat="1" ht="23" customHeight="1" spans="1:12">
      <c r="A13" s="82">
        <v>20106</v>
      </c>
      <c r="B13" s="82" t="s">
        <v>813</v>
      </c>
      <c r="C13" s="202">
        <f t="shared" si="0"/>
        <v>2294.69</v>
      </c>
      <c r="D13" s="202">
        <f t="shared" si="1"/>
        <v>2294.69</v>
      </c>
      <c r="E13" s="203">
        <f>VLOOKUP(A13,[4]Sheet3!$A:$B,2,FALSE)</f>
        <v>2294.69</v>
      </c>
      <c r="F13" s="203"/>
      <c r="G13" s="98"/>
      <c r="H13" s="202">
        <v>0</v>
      </c>
      <c r="I13" s="203">
        <v>0</v>
      </c>
      <c r="J13" s="203">
        <v>0</v>
      </c>
      <c r="K13" s="203">
        <v>0</v>
      </c>
      <c r="L13" s="92" t="s">
        <v>0</v>
      </c>
    </row>
    <row r="14" s="71" customFormat="1" ht="23" customHeight="1" spans="1:12">
      <c r="A14" s="82">
        <v>20107</v>
      </c>
      <c r="B14" s="82" t="s">
        <v>814</v>
      </c>
      <c r="C14" s="202">
        <f t="shared" si="0"/>
        <v>1141.02</v>
      </c>
      <c r="D14" s="202">
        <f t="shared" si="1"/>
        <v>1141.02</v>
      </c>
      <c r="E14" s="203">
        <f>VLOOKUP(A14,[4]Sheet3!$A:$B,2,FALSE)</f>
        <v>1141.02</v>
      </c>
      <c r="F14" s="203"/>
      <c r="G14" s="98"/>
      <c r="H14" s="202">
        <v>0</v>
      </c>
      <c r="I14" s="203">
        <v>0</v>
      </c>
      <c r="J14" s="203">
        <v>0</v>
      </c>
      <c r="K14" s="203">
        <v>0</v>
      </c>
      <c r="L14" s="92" t="s">
        <v>0</v>
      </c>
    </row>
    <row r="15" s="71" customFormat="1" ht="23" customHeight="1" spans="1:12">
      <c r="A15" s="82">
        <v>20108</v>
      </c>
      <c r="B15" s="82" t="s">
        <v>815</v>
      </c>
      <c r="C15" s="202">
        <f t="shared" si="0"/>
        <v>0</v>
      </c>
      <c r="D15" s="202">
        <f t="shared" si="1"/>
        <v>0</v>
      </c>
      <c r="E15" s="203">
        <f>VLOOKUP(A15,[4]Sheet3!$A:$B,2,FALSE)</f>
        <v>0</v>
      </c>
      <c r="F15" s="203"/>
      <c r="G15" s="98"/>
      <c r="H15" s="202">
        <v>0</v>
      </c>
      <c r="I15" s="203">
        <v>0</v>
      </c>
      <c r="J15" s="203">
        <v>0</v>
      </c>
      <c r="K15" s="203">
        <v>0</v>
      </c>
      <c r="L15" s="92" t="s">
        <v>0</v>
      </c>
    </row>
    <row r="16" s="71" customFormat="1" ht="23" customHeight="1" spans="1:12">
      <c r="A16" s="82">
        <v>20109</v>
      </c>
      <c r="B16" s="82" t="s">
        <v>816</v>
      </c>
      <c r="C16" s="202">
        <f t="shared" si="0"/>
        <v>0</v>
      </c>
      <c r="D16" s="202">
        <f t="shared" si="1"/>
        <v>0</v>
      </c>
      <c r="E16" s="203"/>
      <c r="F16" s="203"/>
      <c r="G16" s="98"/>
      <c r="H16" s="202">
        <v>0</v>
      </c>
      <c r="I16" s="203">
        <v>0</v>
      </c>
      <c r="J16" s="203">
        <v>0</v>
      </c>
      <c r="K16" s="203">
        <v>0</v>
      </c>
      <c r="L16" s="92" t="s">
        <v>0</v>
      </c>
    </row>
    <row r="17" s="71" customFormat="1" ht="23" customHeight="1" spans="1:12">
      <c r="A17" s="82">
        <v>20111</v>
      </c>
      <c r="B17" s="82" t="s">
        <v>817</v>
      </c>
      <c r="C17" s="202">
        <f t="shared" si="0"/>
        <v>3959.81</v>
      </c>
      <c r="D17" s="202">
        <f t="shared" si="1"/>
        <v>3959.81</v>
      </c>
      <c r="E17" s="203">
        <f>VLOOKUP(A17,[4]Sheet3!$A:$B,2,FALSE)</f>
        <v>3959.81</v>
      </c>
      <c r="F17" s="203"/>
      <c r="G17" s="98"/>
      <c r="H17" s="202">
        <v>0</v>
      </c>
      <c r="I17" s="203">
        <v>0</v>
      </c>
      <c r="J17" s="203">
        <v>0</v>
      </c>
      <c r="K17" s="203">
        <v>0</v>
      </c>
      <c r="L17" s="92" t="s">
        <v>0</v>
      </c>
    </row>
    <row r="18" s="71" customFormat="1" ht="23" customHeight="1" spans="1:12">
      <c r="A18" s="82">
        <v>20113</v>
      </c>
      <c r="B18" s="82" t="s">
        <v>818</v>
      </c>
      <c r="C18" s="202">
        <f t="shared" si="0"/>
        <v>2455.98</v>
      </c>
      <c r="D18" s="202">
        <f t="shared" si="1"/>
        <v>2455.98</v>
      </c>
      <c r="E18" s="203">
        <f>VLOOKUP(A18,[4]Sheet3!$A:$B,2,FALSE)</f>
        <v>2455.98</v>
      </c>
      <c r="F18" s="203"/>
      <c r="G18" s="98"/>
      <c r="H18" s="204">
        <v>0</v>
      </c>
      <c r="I18" s="203">
        <v>0</v>
      </c>
      <c r="J18" s="203">
        <v>0</v>
      </c>
      <c r="K18" s="203">
        <v>0</v>
      </c>
      <c r="L18" s="92" t="s">
        <v>0</v>
      </c>
    </row>
    <row r="19" s="71" customFormat="1" ht="23" customHeight="1" spans="1:12">
      <c r="A19" s="82">
        <v>20114</v>
      </c>
      <c r="B19" s="82" t="s">
        <v>819</v>
      </c>
      <c r="C19" s="202">
        <f t="shared" si="0"/>
        <v>0</v>
      </c>
      <c r="D19" s="202">
        <f t="shared" si="1"/>
        <v>0</v>
      </c>
      <c r="E19" s="203"/>
      <c r="F19" s="203"/>
      <c r="G19" s="98"/>
      <c r="H19" s="202">
        <v>0</v>
      </c>
      <c r="I19" s="203">
        <v>0</v>
      </c>
      <c r="J19" s="203">
        <v>0</v>
      </c>
      <c r="K19" s="203">
        <v>0</v>
      </c>
      <c r="L19" s="92" t="s">
        <v>0</v>
      </c>
    </row>
    <row r="20" s="71" customFormat="1" ht="23" customHeight="1" spans="1:12">
      <c r="A20" s="82">
        <v>20123</v>
      </c>
      <c r="B20" s="82" t="s">
        <v>820</v>
      </c>
      <c r="C20" s="202">
        <f t="shared" si="0"/>
        <v>358.24</v>
      </c>
      <c r="D20" s="202">
        <f t="shared" si="1"/>
        <v>358.24</v>
      </c>
      <c r="E20" s="203">
        <f>VLOOKUP(A20,[4]Sheet3!$A:$B,2,FALSE)</f>
        <v>358.24</v>
      </c>
      <c r="F20" s="203"/>
      <c r="G20" s="98"/>
      <c r="H20" s="202">
        <v>0</v>
      </c>
      <c r="I20" s="203">
        <v>0</v>
      </c>
      <c r="J20" s="203">
        <v>0</v>
      </c>
      <c r="K20" s="203">
        <v>0</v>
      </c>
      <c r="L20" s="92" t="s">
        <v>0</v>
      </c>
    </row>
    <row r="21" s="71" customFormat="1" ht="23" customHeight="1" spans="1:12">
      <c r="A21" s="82">
        <v>20125</v>
      </c>
      <c r="B21" s="82" t="s">
        <v>821</v>
      </c>
      <c r="C21" s="202">
        <f t="shared" si="0"/>
        <v>0</v>
      </c>
      <c r="D21" s="202">
        <f t="shared" si="1"/>
        <v>0</v>
      </c>
      <c r="E21" s="203"/>
      <c r="F21" s="203"/>
      <c r="G21" s="98"/>
      <c r="H21" s="202">
        <v>0</v>
      </c>
      <c r="I21" s="203">
        <v>0</v>
      </c>
      <c r="J21" s="203">
        <v>0</v>
      </c>
      <c r="K21" s="203">
        <v>0</v>
      </c>
      <c r="L21" s="92" t="s">
        <v>0</v>
      </c>
    </row>
    <row r="22" s="71" customFormat="1" ht="23" customHeight="1" spans="1:12">
      <c r="A22" s="82">
        <v>20126</v>
      </c>
      <c r="B22" s="82" t="s">
        <v>822</v>
      </c>
      <c r="C22" s="202">
        <f t="shared" si="0"/>
        <v>0</v>
      </c>
      <c r="D22" s="202">
        <f t="shared" si="1"/>
        <v>0</v>
      </c>
      <c r="E22" s="203">
        <f>VLOOKUP(A22,[4]Sheet3!$A:$B,2,FALSE)</f>
        <v>0</v>
      </c>
      <c r="F22" s="203"/>
      <c r="G22" s="98"/>
      <c r="H22" s="202">
        <v>0</v>
      </c>
      <c r="I22" s="203">
        <v>0</v>
      </c>
      <c r="J22" s="203">
        <v>0</v>
      </c>
      <c r="K22" s="203">
        <v>0</v>
      </c>
      <c r="L22" s="92" t="s">
        <v>0</v>
      </c>
    </row>
    <row r="23" s="71" customFormat="1" ht="23" customHeight="1" spans="1:12">
      <c r="A23" s="82">
        <v>20128</v>
      </c>
      <c r="B23" s="82" t="s">
        <v>823</v>
      </c>
      <c r="C23" s="202">
        <f t="shared" si="0"/>
        <v>86.66</v>
      </c>
      <c r="D23" s="202">
        <f t="shared" si="1"/>
        <v>86.66</v>
      </c>
      <c r="E23" s="203">
        <f>VLOOKUP(A23,[4]Sheet3!$A:$B,2,FALSE)</f>
        <v>86.66</v>
      </c>
      <c r="F23" s="203"/>
      <c r="G23" s="98"/>
      <c r="H23" s="202">
        <v>0</v>
      </c>
      <c r="I23" s="203">
        <v>0</v>
      </c>
      <c r="J23" s="203">
        <v>0</v>
      </c>
      <c r="K23" s="203">
        <v>0</v>
      </c>
      <c r="L23" s="92" t="s">
        <v>0</v>
      </c>
    </row>
    <row r="24" s="71" customFormat="1" ht="23" customHeight="1" spans="1:12">
      <c r="A24" s="82">
        <v>20129</v>
      </c>
      <c r="B24" s="82" t="s">
        <v>824</v>
      </c>
      <c r="C24" s="202">
        <f t="shared" si="0"/>
        <v>1301.15</v>
      </c>
      <c r="D24" s="202">
        <f t="shared" si="1"/>
        <v>1301.15</v>
      </c>
      <c r="E24" s="203">
        <f>VLOOKUP(A24,[4]Sheet3!$A:$B,2,FALSE)</f>
        <v>1301.15</v>
      </c>
      <c r="F24" s="203"/>
      <c r="G24" s="98"/>
      <c r="H24" s="202">
        <v>0</v>
      </c>
      <c r="I24" s="203">
        <v>0</v>
      </c>
      <c r="J24" s="203">
        <v>0</v>
      </c>
      <c r="K24" s="203">
        <v>0</v>
      </c>
      <c r="L24" s="92" t="s">
        <v>0</v>
      </c>
    </row>
    <row r="25" s="71" customFormat="1" ht="23" customHeight="1" spans="1:12">
      <c r="A25" s="82">
        <v>20131</v>
      </c>
      <c r="B25" s="82" t="s">
        <v>825</v>
      </c>
      <c r="C25" s="202">
        <f t="shared" si="0"/>
        <v>1895</v>
      </c>
      <c r="D25" s="202">
        <f t="shared" si="1"/>
        <v>1895</v>
      </c>
      <c r="E25" s="203">
        <f>VLOOKUP(A25,[4]Sheet3!$A:$B,2,FALSE)</f>
        <v>1895</v>
      </c>
      <c r="F25" s="203"/>
      <c r="G25" s="98"/>
      <c r="H25" s="202">
        <v>0</v>
      </c>
      <c r="I25" s="203">
        <v>0</v>
      </c>
      <c r="J25" s="203">
        <v>0</v>
      </c>
      <c r="K25" s="203">
        <v>0</v>
      </c>
      <c r="L25" s="92" t="s">
        <v>0</v>
      </c>
    </row>
    <row r="26" s="71" customFormat="1" ht="23" customHeight="1" spans="1:12">
      <c r="A26" s="82">
        <v>20132</v>
      </c>
      <c r="B26" s="82" t="s">
        <v>826</v>
      </c>
      <c r="C26" s="202">
        <f t="shared" si="0"/>
        <v>1506.54</v>
      </c>
      <c r="D26" s="202">
        <f t="shared" si="1"/>
        <v>1506.54</v>
      </c>
      <c r="E26" s="203">
        <f>VLOOKUP(A26,[4]Sheet3!$A:$B,2,FALSE)</f>
        <v>1506.54</v>
      </c>
      <c r="F26" s="203"/>
      <c r="G26" s="98"/>
      <c r="H26" s="202">
        <v>0</v>
      </c>
      <c r="I26" s="203">
        <v>0</v>
      </c>
      <c r="J26" s="203">
        <v>0</v>
      </c>
      <c r="K26" s="203">
        <v>0</v>
      </c>
      <c r="L26" s="92" t="s">
        <v>0</v>
      </c>
    </row>
    <row r="27" s="71" customFormat="1" ht="23" customHeight="1" spans="1:12">
      <c r="A27" s="82">
        <v>20133</v>
      </c>
      <c r="B27" s="82" t="s">
        <v>827</v>
      </c>
      <c r="C27" s="202">
        <f t="shared" si="0"/>
        <v>1119.25</v>
      </c>
      <c r="D27" s="202">
        <f t="shared" si="1"/>
        <v>1119.25</v>
      </c>
      <c r="E27" s="203">
        <f>VLOOKUP(A27,[4]Sheet3!$A:$B,2,FALSE)</f>
        <v>1119.25</v>
      </c>
      <c r="F27" s="203"/>
      <c r="G27" s="98"/>
      <c r="H27" s="202">
        <v>0</v>
      </c>
      <c r="I27" s="203">
        <v>0</v>
      </c>
      <c r="J27" s="203">
        <v>0</v>
      </c>
      <c r="K27" s="203">
        <v>0</v>
      </c>
      <c r="L27" s="92" t="s">
        <v>0</v>
      </c>
    </row>
    <row r="28" s="71" customFormat="1" ht="23" customHeight="1" spans="1:12">
      <c r="A28" s="82">
        <v>20134</v>
      </c>
      <c r="B28" s="82" t="s">
        <v>828</v>
      </c>
      <c r="C28" s="202">
        <f t="shared" si="0"/>
        <v>287.31</v>
      </c>
      <c r="D28" s="202">
        <f t="shared" si="1"/>
        <v>287.31</v>
      </c>
      <c r="E28" s="203">
        <f>VLOOKUP(A28,[4]Sheet3!$A:$B,2,FALSE)</f>
        <v>287.31</v>
      </c>
      <c r="F28" s="203"/>
      <c r="G28" s="98"/>
      <c r="H28" s="202">
        <v>0</v>
      </c>
      <c r="I28" s="203">
        <v>0</v>
      </c>
      <c r="J28" s="203">
        <v>0</v>
      </c>
      <c r="K28" s="203">
        <v>0</v>
      </c>
      <c r="L28" s="92" t="s">
        <v>0</v>
      </c>
    </row>
    <row r="29" s="71" customFormat="1" ht="23" customHeight="1" spans="1:12">
      <c r="A29" s="82">
        <v>20135</v>
      </c>
      <c r="B29" s="82" t="s">
        <v>829</v>
      </c>
      <c r="C29" s="202">
        <f t="shared" si="0"/>
        <v>0</v>
      </c>
      <c r="D29" s="202">
        <f t="shared" si="1"/>
        <v>0</v>
      </c>
      <c r="E29" s="203"/>
      <c r="F29" s="203"/>
      <c r="G29" s="98"/>
      <c r="H29" s="202">
        <v>0</v>
      </c>
      <c r="I29" s="203">
        <v>0</v>
      </c>
      <c r="J29" s="203">
        <v>0</v>
      </c>
      <c r="K29" s="203">
        <v>0</v>
      </c>
      <c r="L29" s="92" t="s">
        <v>0</v>
      </c>
    </row>
    <row r="30" s="71" customFormat="1" ht="23" customHeight="1" spans="1:12">
      <c r="A30" s="82">
        <v>20136</v>
      </c>
      <c r="B30" s="82" t="s">
        <v>830</v>
      </c>
      <c r="C30" s="202">
        <f t="shared" si="0"/>
        <v>0</v>
      </c>
      <c r="D30" s="202">
        <f t="shared" si="1"/>
        <v>0</v>
      </c>
      <c r="E30" s="203">
        <f>VLOOKUP(A30,[4]Sheet3!$A:$B,2,FALSE)</f>
        <v>0</v>
      </c>
      <c r="F30" s="203"/>
      <c r="G30" s="98"/>
      <c r="H30" s="202">
        <v>0</v>
      </c>
      <c r="I30" s="203">
        <v>0</v>
      </c>
      <c r="J30" s="203">
        <v>0</v>
      </c>
      <c r="K30" s="203">
        <v>0</v>
      </c>
      <c r="L30" s="92" t="s">
        <v>0</v>
      </c>
    </row>
    <row r="31" s="71" customFormat="1" ht="23" customHeight="1" spans="1:12">
      <c r="A31" s="82">
        <v>20137</v>
      </c>
      <c r="B31" s="82" t="s">
        <v>831</v>
      </c>
      <c r="C31" s="202">
        <f t="shared" si="0"/>
        <v>0</v>
      </c>
      <c r="D31" s="202">
        <f t="shared" si="1"/>
        <v>0</v>
      </c>
      <c r="E31" s="203"/>
      <c r="F31" s="203"/>
      <c r="G31" s="98"/>
      <c r="H31" s="202">
        <v>0</v>
      </c>
      <c r="I31" s="203">
        <v>0</v>
      </c>
      <c r="J31" s="203">
        <v>0</v>
      </c>
      <c r="K31" s="203">
        <v>0</v>
      </c>
      <c r="L31" s="92" t="s">
        <v>0</v>
      </c>
    </row>
    <row r="32" s="71" customFormat="1" ht="23" customHeight="1" spans="1:12">
      <c r="A32" s="82">
        <v>20138</v>
      </c>
      <c r="B32" s="82" t="s">
        <v>832</v>
      </c>
      <c r="C32" s="202">
        <f t="shared" si="0"/>
        <v>2109.75</v>
      </c>
      <c r="D32" s="202">
        <f t="shared" si="1"/>
        <v>2109.75</v>
      </c>
      <c r="E32" s="203">
        <f>VLOOKUP(A32,[4]Sheet3!$A:$B,2,FALSE)</f>
        <v>2109.75</v>
      </c>
      <c r="F32" s="203"/>
      <c r="G32" s="98"/>
      <c r="H32" s="202">
        <v>0</v>
      </c>
      <c r="I32" s="203">
        <v>0</v>
      </c>
      <c r="J32" s="203">
        <v>0</v>
      </c>
      <c r="K32" s="203">
        <v>0</v>
      </c>
      <c r="L32" s="92" t="s">
        <v>0</v>
      </c>
    </row>
    <row r="33" s="71" customFormat="1" ht="23" customHeight="1" spans="1:12">
      <c r="A33" s="82">
        <v>20139</v>
      </c>
      <c r="B33" s="82" t="s">
        <v>833</v>
      </c>
      <c r="C33" s="202">
        <f t="shared" si="0"/>
        <v>3233.48</v>
      </c>
      <c r="D33" s="202">
        <f t="shared" si="1"/>
        <v>3233.48</v>
      </c>
      <c r="E33" s="203">
        <f>VLOOKUP(A33,[4]Sheet3!$A:$B,2,FALSE)</f>
        <v>3233.48</v>
      </c>
      <c r="F33" s="203"/>
      <c r="G33" s="98"/>
      <c r="H33" s="202">
        <v>0</v>
      </c>
      <c r="I33" s="203">
        <v>0</v>
      </c>
      <c r="J33" s="203">
        <v>0</v>
      </c>
      <c r="K33" s="203">
        <v>0</v>
      </c>
      <c r="L33" s="92" t="s">
        <v>0</v>
      </c>
    </row>
    <row r="34" s="71" customFormat="1" ht="23" customHeight="1" spans="1:12">
      <c r="A34" s="82">
        <v>20140</v>
      </c>
      <c r="B34" s="82" t="s">
        <v>834</v>
      </c>
      <c r="C34" s="202">
        <f t="shared" si="0"/>
        <v>621.88</v>
      </c>
      <c r="D34" s="202">
        <f t="shared" si="1"/>
        <v>621.88</v>
      </c>
      <c r="E34" s="203">
        <f>VLOOKUP(A34,[4]Sheet3!$A:$B,2,FALSE)</f>
        <v>621.88</v>
      </c>
      <c r="F34" s="203"/>
      <c r="G34" s="98"/>
      <c r="H34" s="202">
        <v>0</v>
      </c>
      <c r="I34" s="203">
        <v>0</v>
      </c>
      <c r="J34" s="203">
        <v>0</v>
      </c>
      <c r="K34" s="203">
        <v>0</v>
      </c>
      <c r="L34" s="92" t="s">
        <v>0</v>
      </c>
    </row>
    <row r="35" s="71" customFormat="1" ht="23" customHeight="1" spans="1:12">
      <c r="A35" s="82">
        <v>20141</v>
      </c>
      <c r="B35" s="82" t="s">
        <v>835</v>
      </c>
      <c r="C35" s="202">
        <f t="shared" si="0"/>
        <v>0</v>
      </c>
      <c r="D35" s="202">
        <f t="shared" si="1"/>
        <v>0</v>
      </c>
      <c r="E35" s="203"/>
      <c r="F35" s="203"/>
      <c r="G35" s="203"/>
      <c r="H35" s="202">
        <v>0</v>
      </c>
      <c r="I35" s="203">
        <f t="shared" ref="I35:K35" si="3">SUM(I36:I37)</f>
        <v>0</v>
      </c>
      <c r="J35" s="203">
        <f t="shared" si="3"/>
        <v>0</v>
      </c>
      <c r="K35" s="203">
        <f t="shared" si="3"/>
        <v>0</v>
      </c>
      <c r="L35" s="92" t="s">
        <v>0</v>
      </c>
    </row>
    <row r="36" s="71" customFormat="1" ht="23" customHeight="1" spans="1:12">
      <c r="A36" s="82">
        <v>20199</v>
      </c>
      <c r="B36" s="82" t="s">
        <v>188</v>
      </c>
      <c r="C36" s="202">
        <f t="shared" si="0"/>
        <v>0</v>
      </c>
      <c r="D36" s="202">
        <f t="shared" si="1"/>
        <v>0</v>
      </c>
      <c r="E36" s="203">
        <f>VLOOKUP(A36,[4]Sheet3!$A:$B,2,FALSE)</f>
        <v>0</v>
      </c>
      <c r="F36" s="203"/>
      <c r="G36" s="98"/>
      <c r="H36" s="202">
        <v>0</v>
      </c>
      <c r="I36" s="203">
        <v>0</v>
      </c>
      <c r="J36" s="203">
        <v>0</v>
      </c>
      <c r="K36" s="203">
        <v>0</v>
      </c>
      <c r="L36" s="92" t="s">
        <v>0</v>
      </c>
    </row>
    <row r="37" s="71" customFormat="1" ht="23" customHeight="1" spans="1:12">
      <c r="A37" s="82">
        <v>20201</v>
      </c>
      <c r="B37" s="82" t="s">
        <v>836</v>
      </c>
      <c r="C37" s="202">
        <f t="shared" si="0"/>
        <v>0</v>
      </c>
      <c r="D37" s="202">
        <f t="shared" si="1"/>
        <v>0</v>
      </c>
      <c r="E37" s="203"/>
      <c r="F37" s="203"/>
      <c r="G37" s="98"/>
      <c r="H37" s="202">
        <v>0</v>
      </c>
      <c r="I37" s="203">
        <v>0</v>
      </c>
      <c r="J37" s="203">
        <v>0</v>
      </c>
      <c r="K37" s="203">
        <v>0</v>
      </c>
      <c r="L37" s="92" t="s">
        <v>0</v>
      </c>
    </row>
    <row r="38" s="71" customFormat="1" ht="23" customHeight="1" spans="1:12">
      <c r="A38" s="82">
        <v>20202</v>
      </c>
      <c r="B38" s="82" t="s">
        <v>837</v>
      </c>
      <c r="C38" s="202">
        <f t="shared" si="0"/>
        <v>0</v>
      </c>
      <c r="D38" s="202">
        <f t="shared" si="1"/>
        <v>0</v>
      </c>
      <c r="E38" s="203"/>
      <c r="F38" s="203"/>
      <c r="G38" s="203"/>
      <c r="H38" s="202">
        <v>0</v>
      </c>
      <c r="I38" s="203">
        <f t="shared" ref="I38:K38" si="4">SUM(I39:I40)</f>
        <v>0</v>
      </c>
      <c r="J38" s="203">
        <f t="shared" si="4"/>
        <v>0</v>
      </c>
      <c r="K38" s="203">
        <f t="shared" si="4"/>
        <v>0</v>
      </c>
      <c r="L38" s="92" t="s">
        <v>0</v>
      </c>
    </row>
    <row r="39" s="71" customFormat="1" ht="23" customHeight="1" spans="1:12">
      <c r="A39" s="82">
        <v>20203</v>
      </c>
      <c r="B39" s="82" t="s">
        <v>838</v>
      </c>
      <c r="C39" s="202">
        <f t="shared" si="0"/>
        <v>0</v>
      </c>
      <c r="D39" s="202">
        <f t="shared" si="1"/>
        <v>0</v>
      </c>
      <c r="E39" s="203"/>
      <c r="F39" s="203"/>
      <c r="G39" s="98"/>
      <c r="H39" s="202">
        <v>0</v>
      </c>
      <c r="I39" s="203">
        <v>0</v>
      </c>
      <c r="J39" s="203">
        <v>0</v>
      </c>
      <c r="K39" s="203">
        <v>0</v>
      </c>
      <c r="L39" s="92" t="s">
        <v>0</v>
      </c>
    </row>
    <row r="40" s="71" customFormat="1" ht="23" customHeight="1" spans="1:12">
      <c r="A40" s="82">
        <v>20204</v>
      </c>
      <c r="B40" s="82" t="s">
        <v>839</v>
      </c>
      <c r="C40" s="202">
        <f t="shared" si="0"/>
        <v>0</v>
      </c>
      <c r="D40" s="202">
        <f t="shared" si="1"/>
        <v>0</v>
      </c>
      <c r="E40" s="203"/>
      <c r="F40" s="203"/>
      <c r="G40" s="98"/>
      <c r="H40" s="202">
        <v>0</v>
      </c>
      <c r="I40" s="203">
        <v>0</v>
      </c>
      <c r="J40" s="203">
        <v>0</v>
      </c>
      <c r="K40" s="203">
        <v>0</v>
      </c>
      <c r="L40" s="92" t="s">
        <v>0</v>
      </c>
    </row>
    <row r="41" s="71" customFormat="1" ht="23" customHeight="1" spans="1:12">
      <c r="A41" s="82">
        <v>20205</v>
      </c>
      <c r="B41" s="82" t="s">
        <v>840</v>
      </c>
      <c r="C41" s="202">
        <f t="shared" si="0"/>
        <v>0</v>
      </c>
      <c r="D41" s="202">
        <f t="shared" si="1"/>
        <v>0</v>
      </c>
      <c r="E41" s="203"/>
      <c r="F41" s="203"/>
      <c r="G41" s="203"/>
      <c r="H41" s="202">
        <v>0</v>
      </c>
      <c r="I41" s="203">
        <f t="shared" ref="I41:K41" si="5">SUM(I42:I52)</f>
        <v>0</v>
      </c>
      <c r="J41" s="203">
        <f t="shared" si="5"/>
        <v>0</v>
      </c>
      <c r="K41" s="203">
        <f t="shared" si="5"/>
        <v>0</v>
      </c>
      <c r="L41" s="92" t="s">
        <v>0</v>
      </c>
    </row>
    <row r="42" s="71" customFormat="1" ht="23" customHeight="1" spans="1:12">
      <c r="A42" s="82">
        <v>20206</v>
      </c>
      <c r="B42" s="82" t="s">
        <v>841</v>
      </c>
      <c r="C42" s="202">
        <f t="shared" si="0"/>
        <v>0</v>
      </c>
      <c r="D42" s="202">
        <f t="shared" si="1"/>
        <v>0</v>
      </c>
      <c r="E42" s="203"/>
      <c r="F42" s="203"/>
      <c r="G42" s="98"/>
      <c r="H42" s="202">
        <v>0</v>
      </c>
      <c r="I42" s="203">
        <v>0</v>
      </c>
      <c r="J42" s="203">
        <v>0</v>
      </c>
      <c r="K42" s="203">
        <v>0</v>
      </c>
      <c r="L42" s="92" t="s">
        <v>0</v>
      </c>
    </row>
    <row r="43" s="71" customFormat="1" ht="23" customHeight="1" spans="1:12">
      <c r="A43" s="82">
        <v>20207</v>
      </c>
      <c r="B43" s="82" t="s">
        <v>842</v>
      </c>
      <c r="C43" s="202">
        <f t="shared" si="0"/>
        <v>0</v>
      </c>
      <c r="D43" s="202">
        <f t="shared" si="1"/>
        <v>0</v>
      </c>
      <c r="E43" s="203"/>
      <c r="F43" s="203"/>
      <c r="G43" s="98"/>
      <c r="H43" s="204">
        <v>0</v>
      </c>
      <c r="I43" s="98">
        <v>0</v>
      </c>
      <c r="J43" s="98">
        <v>0</v>
      </c>
      <c r="K43" s="98">
        <v>0</v>
      </c>
      <c r="L43" s="92" t="s">
        <v>0</v>
      </c>
    </row>
    <row r="44" s="71" customFormat="1" ht="23" customHeight="1" spans="1:12">
      <c r="A44" s="82">
        <v>20208</v>
      </c>
      <c r="B44" s="82" t="s">
        <v>843</v>
      </c>
      <c r="C44" s="202">
        <f t="shared" si="0"/>
        <v>0</v>
      </c>
      <c r="D44" s="202">
        <f t="shared" si="1"/>
        <v>0</v>
      </c>
      <c r="E44" s="203"/>
      <c r="F44" s="203"/>
      <c r="G44" s="98"/>
      <c r="H44" s="204">
        <v>0</v>
      </c>
      <c r="I44" s="98">
        <v>0</v>
      </c>
      <c r="J44" s="98">
        <v>0</v>
      </c>
      <c r="K44" s="98">
        <v>0</v>
      </c>
      <c r="L44" s="92" t="s">
        <v>0</v>
      </c>
    </row>
    <row r="45" s="71" customFormat="1" ht="23" customHeight="1" spans="1:12">
      <c r="A45" s="82">
        <v>20299</v>
      </c>
      <c r="B45" s="82" t="s">
        <v>844</v>
      </c>
      <c r="C45" s="202">
        <f t="shared" si="0"/>
        <v>0</v>
      </c>
      <c r="D45" s="202">
        <f t="shared" si="1"/>
        <v>0</v>
      </c>
      <c r="E45" s="203"/>
      <c r="F45" s="203"/>
      <c r="G45" s="98"/>
      <c r="H45" s="204">
        <v>0</v>
      </c>
      <c r="I45" s="98">
        <v>0</v>
      </c>
      <c r="J45" s="98">
        <v>0</v>
      </c>
      <c r="K45" s="98">
        <v>0</v>
      </c>
      <c r="L45" s="92" t="s">
        <v>0</v>
      </c>
    </row>
    <row r="46" s="71" customFormat="1" ht="23" customHeight="1" spans="1:12">
      <c r="A46" s="82">
        <v>20301</v>
      </c>
      <c r="B46" s="82" t="s">
        <v>845</v>
      </c>
      <c r="C46" s="202">
        <f t="shared" si="0"/>
        <v>0</v>
      </c>
      <c r="D46" s="202">
        <f t="shared" si="1"/>
        <v>0</v>
      </c>
      <c r="E46" s="203"/>
      <c r="F46" s="203"/>
      <c r="G46" s="98"/>
      <c r="H46" s="204">
        <v>0</v>
      </c>
      <c r="I46" s="98">
        <v>0</v>
      </c>
      <c r="J46" s="98">
        <v>0</v>
      </c>
      <c r="K46" s="98">
        <v>0</v>
      </c>
      <c r="L46" s="92" t="s">
        <v>0</v>
      </c>
    </row>
    <row r="47" s="71" customFormat="1" ht="23" customHeight="1" spans="1:12">
      <c r="A47" s="82">
        <v>20304</v>
      </c>
      <c r="B47" s="82" t="s">
        <v>846</v>
      </c>
      <c r="C47" s="202">
        <f t="shared" si="0"/>
        <v>0</v>
      </c>
      <c r="D47" s="202">
        <f t="shared" si="1"/>
        <v>0</v>
      </c>
      <c r="E47" s="203"/>
      <c r="F47" s="203"/>
      <c r="G47" s="98"/>
      <c r="H47" s="204">
        <v>0</v>
      </c>
      <c r="I47" s="98">
        <v>0</v>
      </c>
      <c r="J47" s="98">
        <v>0</v>
      </c>
      <c r="K47" s="98">
        <v>0</v>
      </c>
      <c r="L47" s="92" t="s">
        <v>0</v>
      </c>
    </row>
    <row r="48" s="71" customFormat="1" ht="23" customHeight="1" spans="1:12">
      <c r="A48" s="82">
        <v>20305</v>
      </c>
      <c r="B48" s="82" t="s">
        <v>847</v>
      </c>
      <c r="C48" s="202">
        <f t="shared" si="0"/>
        <v>0</v>
      </c>
      <c r="D48" s="202">
        <f t="shared" si="1"/>
        <v>0</v>
      </c>
      <c r="E48" s="203"/>
      <c r="F48" s="203"/>
      <c r="G48" s="98"/>
      <c r="H48" s="204">
        <v>0</v>
      </c>
      <c r="I48" s="98">
        <v>0</v>
      </c>
      <c r="J48" s="98">
        <v>0</v>
      </c>
      <c r="K48" s="98">
        <v>0</v>
      </c>
      <c r="L48" s="92" t="s">
        <v>0</v>
      </c>
    </row>
    <row r="49" s="71" customFormat="1" ht="23" customHeight="1" spans="1:12">
      <c r="A49" s="82">
        <v>20306</v>
      </c>
      <c r="B49" s="82" t="s">
        <v>848</v>
      </c>
      <c r="C49" s="202">
        <f t="shared" si="0"/>
        <v>747.5</v>
      </c>
      <c r="D49" s="202">
        <f t="shared" si="1"/>
        <v>747.5</v>
      </c>
      <c r="E49" s="203">
        <f>VLOOKUP(A49,[4]Sheet3!$A:$B,2,FALSE)</f>
        <v>747.5</v>
      </c>
      <c r="F49" s="203"/>
      <c r="G49" s="98"/>
      <c r="H49" s="204">
        <v>0</v>
      </c>
      <c r="I49" s="98">
        <v>0</v>
      </c>
      <c r="J49" s="98">
        <v>0</v>
      </c>
      <c r="K49" s="98">
        <v>0</v>
      </c>
      <c r="L49" s="92" t="s">
        <v>0</v>
      </c>
    </row>
    <row r="50" s="71" customFormat="1" ht="23" customHeight="1" spans="1:12">
      <c r="A50" s="82">
        <v>20399</v>
      </c>
      <c r="B50" s="82" t="s">
        <v>849</v>
      </c>
      <c r="C50" s="202">
        <f t="shared" si="0"/>
        <v>0</v>
      </c>
      <c r="D50" s="202">
        <f t="shared" si="1"/>
        <v>0</v>
      </c>
      <c r="E50" s="203"/>
      <c r="F50" s="203"/>
      <c r="G50" s="98"/>
      <c r="H50" s="204">
        <v>0</v>
      </c>
      <c r="I50" s="98">
        <v>0</v>
      </c>
      <c r="J50" s="98">
        <v>0</v>
      </c>
      <c r="K50" s="98">
        <v>0</v>
      </c>
      <c r="L50" s="92" t="s">
        <v>0</v>
      </c>
    </row>
    <row r="51" s="71" customFormat="1" ht="23" customHeight="1" spans="1:12">
      <c r="A51" s="82">
        <v>20401</v>
      </c>
      <c r="B51" s="82" t="s">
        <v>193</v>
      </c>
      <c r="C51" s="202">
        <f t="shared" si="0"/>
        <v>50</v>
      </c>
      <c r="D51" s="202">
        <f t="shared" si="1"/>
        <v>50</v>
      </c>
      <c r="E51" s="203">
        <f>VLOOKUP(A51,[4]Sheet3!$A:$B,2,FALSE)</f>
        <v>50</v>
      </c>
      <c r="F51" s="203"/>
      <c r="G51" s="98"/>
      <c r="H51" s="204">
        <v>0</v>
      </c>
      <c r="I51" s="98">
        <v>0</v>
      </c>
      <c r="J51" s="98">
        <v>0</v>
      </c>
      <c r="K51" s="98">
        <v>0</v>
      </c>
      <c r="L51" s="92" t="s">
        <v>0</v>
      </c>
    </row>
    <row r="52" s="71" customFormat="1" ht="23" customHeight="1" spans="1:12">
      <c r="A52" s="82">
        <v>20402</v>
      </c>
      <c r="B52" s="82" t="s">
        <v>850</v>
      </c>
      <c r="C52" s="202">
        <f t="shared" si="0"/>
        <v>20282.84</v>
      </c>
      <c r="D52" s="202">
        <f t="shared" si="1"/>
        <v>20282.84</v>
      </c>
      <c r="E52" s="203">
        <f>VLOOKUP(A52,[4]Sheet3!$A:$B,2,FALSE)</f>
        <v>20282.84</v>
      </c>
      <c r="F52" s="203"/>
      <c r="G52" s="98"/>
      <c r="H52" s="204">
        <v>0</v>
      </c>
      <c r="I52" s="98">
        <v>0</v>
      </c>
      <c r="J52" s="98">
        <v>0</v>
      </c>
      <c r="K52" s="98">
        <v>0</v>
      </c>
      <c r="L52" s="92" t="s">
        <v>0</v>
      </c>
    </row>
    <row r="53" s="71" customFormat="1" ht="23" customHeight="1" spans="1:12">
      <c r="A53" s="82">
        <v>20403</v>
      </c>
      <c r="B53" s="82" t="s">
        <v>851</v>
      </c>
      <c r="C53" s="202">
        <f t="shared" si="0"/>
        <v>0</v>
      </c>
      <c r="D53" s="202">
        <f t="shared" si="1"/>
        <v>0</v>
      </c>
      <c r="E53" s="203"/>
      <c r="F53" s="203"/>
      <c r="G53" s="203"/>
      <c r="H53" s="202">
        <v>0</v>
      </c>
      <c r="I53" s="203">
        <f t="shared" ref="I53:K53" si="6">SUM(I54:I63)</f>
        <v>0</v>
      </c>
      <c r="J53" s="203">
        <f t="shared" si="6"/>
        <v>0</v>
      </c>
      <c r="K53" s="203">
        <f t="shared" si="6"/>
        <v>0</v>
      </c>
      <c r="L53" s="92" t="s">
        <v>0</v>
      </c>
    </row>
    <row r="54" s="71" customFormat="1" ht="23" customHeight="1" spans="1:12">
      <c r="A54" s="82">
        <v>20404</v>
      </c>
      <c r="B54" s="82" t="s">
        <v>852</v>
      </c>
      <c r="C54" s="202">
        <f t="shared" si="0"/>
        <v>51.13</v>
      </c>
      <c r="D54" s="202">
        <f t="shared" si="1"/>
        <v>51.13</v>
      </c>
      <c r="E54" s="203">
        <f>VLOOKUP(A54,[4]Sheet3!$A:$B,2,FALSE)</f>
        <v>51.13</v>
      </c>
      <c r="F54" s="203"/>
      <c r="G54" s="98"/>
      <c r="H54" s="204">
        <v>0</v>
      </c>
      <c r="I54" s="98">
        <v>0</v>
      </c>
      <c r="J54" s="98">
        <v>0</v>
      </c>
      <c r="K54" s="98">
        <v>0</v>
      </c>
      <c r="L54" s="92" t="s">
        <v>0</v>
      </c>
    </row>
    <row r="55" s="71" customFormat="1" ht="23" customHeight="1" spans="1:12">
      <c r="A55" s="82">
        <v>20405</v>
      </c>
      <c r="B55" s="82" t="s">
        <v>853</v>
      </c>
      <c r="C55" s="202">
        <f t="shared" si="0"/>
        <v>310.33</v>
      </c>
      <c r="D55" s="202">
        <f t="shared" si="1"/>
        <v>310.33</v>
      </c>
      <c r="E55" s="203">
        <f>VLOOKUP(A55,[4]Sheet3!$A:$B,2,FALSE)</f>
        <v>310.33</v>
      </c>
      <c r="F55" s="203"/>
      <c r="G55" s="98"/>
      <c r="H55" s="204">
        <v>0</v>
      </c>
      <c r="I55" s="98">
        <v>0</v>
      </c>
      <c r="J55" s="98">
        <v>0</v>
      </c>
      <c r="K55" s="98">
        <v>0</v>
      </c>
      <c r="L55" s="92" t="s">
        <v>0</v>
      </c>
    </row>
    <row r="56" s="71" customFormat="1" ht="23" customHeight="1" spans="1:12">
      <c r="A56" s="82">
        <v>20406</v>
      </c>
      <c r="B56" s="82" t="s">
        <v>854</v>
      </c>
      <c r="C56" s="202">
        <f t="shared" si="0"/>
        <v>1297.93</v>
      </c>
      <c r="D56" s="202">
        <f t="shared" si="1"/>
        <v>1297.93</v>
      </c>
      <c r="E56" s="203">
        <f>VLOOKUP(A56,[4]Sheet3!$A:$B,2,FALSE)</f>
        <v>1297.93</v>
      </c>
      <c r="F56" s="203"/>
      <c r="G56" s="98"/>
      <c r="H56" s="204">
        <v>0</v>
      </c>
      <c r="I56" s="98">
        <v>0</v>
      </c>
      <c r="J56" s="98">
        <v>0</v>
      </c>
      <c r="K56" s="98">
        <v>0</v>
      </c>
      <c r="L56" s="92" t="s">
        <v>0</v>
      </c>
    </row>
    <row r="57" s="71" customFormat="1" ht="23" customHeight="1" spans="1:12">
      <c r="A57" s="82">
        <v>20407</v>
      </c>
      <c r="B57" s="82" t="s">
        <v>855</v>
      </c>
      <c r="C57" s="202">
        <f t="shared" si="0"/>
        <v>0</v>
      </c>
      <c r="D57" s="202">
        <f t="shared" si="1"/>
        <v>0</v>
      </c>
      <c r="E57" s="203"/>
      <c r="F57" s="203"/>
      <c r="G57" s="98"/>
      <c r="H57" s="204">
        <v>0</v>
      </c>
      <c r="I57" s="98">
        <v>0</v>
      </c>
      <c r="J57" s="98">
        <v>0</v>
      </c>
      <c r="K57" s="98">
        <v>0</v>
      </c>
      <c r="L57" s="92" t="s">
        <v>0</v>
      </c>
    </row>
    <row r="58" s="71" customFormat="1" ht="23" customHeight="1" spans="1:12">
      <c r="A58" s="82">
        <v>20408</v>
      </c>
      <c r="B58" s="82" t="s">
        <v>856</v>
      </c>
      <c r="C58" s="202">
        <f t="shared" si="0"/>
        <v>100</v>
      </c>
      <c r="D58" s="202">
        <f t="shared" si="1"/>
        <v>100</v>
      </c>
      <c r="E58" s="203">
        <f>VLOOKUP(A58,[4]Sheet3!$A:$B,2,FALSE)</f>
        <v>100</v>
      </c>
      <c r="F58" s="203"/>
      <c r="G58" s="98"/>
      <c r="H58" s="204">
        <v>0</v>
      </c>
      <c r="I58" s="98">
        <v>0</v>
      </c>
      <c r="J58" s="98">
        <v>0</v>
      </c>
      <c r="K58" s="98">
        <v>0</v>
      </c>
      <c r="L58" s="92" t="s">
        <v>0</v>
      </c>
    </row>
    <row r="59" s="71" customFormat="1" ht="23" customHeight="1" spans="1:12">
      <c r="A59" s="82">
        <v>20409</v>
      </c>
      <c r="B59" s="82" t="s">
        <v>857</v>
      </c>
      <c r="C59" s="202">
        <f t="shared" si="0"/>
        <v>0</v>
      </c>
      <c r="D59" s="202">
        <f t="shared" si="1"/>
        <v>0</v>
      </c>
      <c r="E59" s="203"/>
      <c r="F59" s="203"/>
      <c r="G59" s="98"/>
      <c r="H59" s="204">
        <v>0</v>
      </c>
      <c r="I59" s="98">
        <v>0</v>
      </c>
      <c r="J59" s="98">
        <v>0</v>
      </c>
      <c r="K59" s="98">
        <v>0</v>
      </c>
      <c r="L59" s="92" t="s">
        <v>0</v>
      </c>
    </row>
    <row r="60" s="71" customFormat="1" ht="23" customHeight="1" spans="1:12">
      <c r="A60" s="82">
        <v>20410</v>
      </c>
      <c r="B60" s="82" t="s">
        <v>858</v>
      </c>
      <c r="C60" s="202">
        <f t="shared" si="0"/>
        <v>0</v>
      </c>
      <c r="D60" s="202">
        <f t="shared" si="1"/>
        <v>0</v>
      </c>
      <c r="E60" s="203"/>
      <c r="F60" s="203"/>
      <c r="G60" s="98"/>
      <c r="H60" s="204">
        <v>0</v>
      </c>
      <c r="I60" s="98">
        <v>0</v>
      </c>
      <c r="J60" s="98">
        <v>0</v>
      </c>
      <c r="K60" s="98">
        <v>0</v>
      </c>
      <c r="L60" s="92" t="s">
        <v>0</v>
      </c>
    </row>
    <row r="61" s="71" customFormat="1" ht="23" customHeight="1" spans="1:12">
      <c r="A61" s="82">
        <v>20499</v>
      </c>
      <c r="B61" s="82" t="s">
        <v>204</v>
      </c>
      <c r="C61" s="202">
        <f t="shared" si="0"/>
        <v>0</v>
      </c>
      <c r="D61" s="202">
        <f t="shared" si="1"/>
        <v>0</v>
      </c>
      <c r="E61" s="203">
        <f>VLOOKUP(A61,[4]Sheet3!$A:$B,2,FALSE)</f>
        <v>0</v>
      </c>
      <c r="F61" s="203"/>
      <c r="G61" s="98"/>
      <c r="H61" s="204">
        <v>0</v>
      </c>
      <c r="I61" s="98">
        <v>0</v>
      </c>
      <c r="J61" s="98">
        <v>0</v>
      </c>
      <c r="K61" s="98">
        <v>0</v>
      </c>
      <c r="L61" s="92" t="s">
        <v>0</v>
      </c>
    </row>
    <row r="62" s="71" customFormat="1" ht="23" customHeight="1" spans="1:12">
      <c r="A62" s="82">
        <v>20501</v>
      </c>
      <c r="B62" s="82" t="s">
        <v>859</v>
      </c>
      <c r="C62" s="202">
        <f t="shared" si="0"/>
        <v>404.45</v>
      </c>
      <c r="D62" s="202">
        <f t="shared" si="1"/>
        <v>404.45</v>
      </c>
      <c r="E62" s="203">
        <f>VLOOKUP(A62,[4]Sheet3!$A:$B,2,FALSE)</f>
        <v>404.45</v>
      </c>
      <c r="F62" s="203"/>
      <c r="G62" s="98"/>
      <c r="H62" s="204"/>
      <c r="I62" s="98">
        <v>0</v>
      </c>
      <c r="J62" s="98">
        <v>0</v>
      </c>
      <c r="K62" s="98">
        <v>0</v>
      </c>
      <c r="L62" s="92" t="s">
        <v>0</v>
      </c>
    </row>
    <row r="63" s="71" customFormat="1" ht="23" customHeight="1" spans="1:12">
      <c r="A63" s="82">
        <v>20502</v>
      </c>
      <c r="B63" s="82" t="s">
        <v>860</v>
      </c>
      <c r="C63" s="202">
        <f t="shared" si="0"/>
        <v>140172.12</v>
      </c>
      <c r="D63" s="202">
        <f t="shared" si="1"/>
        <v>136800.12</v>
      </c>
      <c r="E63" s="203">
        <v>136800.12</v>
      </c>
      <c r="F63" s="203"/>
      <c r="G63" s="98"/>
      <c r="H63" s="204">
        <v>3372</v>
      </c>
      <c r="I63" s="98">
        <v>0</v>
      </c>
      <c r="J63" s="98">
        <v>0</v>
      </c>
      <c r="K63" s="98">
        <v>0</v>
      </c>
      <c r="L63" s="92" t="s">
        <v>0</v>
      </c>
    </row>
    <row r="64" s="71" customFormat="1" ht="23" customHeight="1" spans="1:12">
      <c r="A64" s="82">
        <v>20503</v>
      </c>
      <c r="B64" s="82" t="s">
        <v>861</v>
      </c>
      <c r="C64" s="202">
        <f t="shared" si="0"/>
        <v>754.66</v>
      </c>
      <c r="D64" s="202">
        <f t="shared" si="1"/>
        <v>754.66</v>
      </c>
      <c r="E64" s="203">
        <f>VLOOKUP(A64,[4]Sheet3!$A:$B,2,FALSE)</f>
        <v>754.66</v>
      </c>
      <c r="F64" s="203"/>
      <c r="G64" s="203"/>
      <c r="H64" s="202">
        <v>0</v>
      </c>
      <c r="I64" s="203">
        <f t="shared" ref="I64:K64" si="7">SUM(I65:I74)</f>
        <v>0</v>
      </c>
      <c r="J64" s="203">
        <f t="shared" si="7"/>
        <v>0</v>
      </c>
      <c r="K64" s="203">
        <f t="shared" si="7"/>
        <v>0</v>
      </c>
      <c r="L64" s="92" t="s">
        <v>0</v>
      </c>
    </row>
    <row r="65" s="71" customFormat="1" ht="23" customHeight="1" spans="1:12">
      <c r="A65" s="82">
        <v>20504</v>
      </c>
      <c r="B65" s="82" t="s">
        <v>862</v>
      </c>
      <c r="C65" s="202">
        <f t="shared" si="0"/>
        <v>0</v>
      </c>
      <c r="D65" s="202">
        <f t="shared" si="1"/>
        <v>0</v>
      </c>
      <c r="E65" s="203"/>
      <c r="F65" s="203"/>
      <c r="G65" s="98"/>
      <c r="H65" s="204">
        <v>0</v>
      </c>
      <c r="I65" s="98">
        <v>0</v>
      </c>
      <c r="J65" s="98">
        <v>0</v>
      </c>
      <c r="K65" s="98">
        <v>0</v>
      </c>
      <c r="L65" s="92" t="s">
        <v>0</v>
      </c>
    </row>
    <row r="66" s="71" customFormat="1" ht="23" customHeight="1" spans="1:12">
      <c r="A66" s="82">
        <v>20505</v>
      </c>
      <c r="B66" s="82" t="s">
        <v>863</v>
      </c>
      <c r="C66" s="202">
        <f t="shared" si="0"/>
        <v>54.8</v>
      </c>
      <c r="D66" s="202">
        <f t="shared" si="1"/>
        <v>54.8</v>
      </c>
      <c r="E66" s="203">
        <f>VLOOKUP(A66,[4]Sheet3!$A:$B,2,FALSE)</f>
        <v>54.8</v>
      </c>
      <c r="F66" s="203"/>
      <c r="G66" s="98"/>
      <c r="H66" s="204">
        <v>0</v>
      </c>
      <c r="I66" s="98">
        <v>0</v>
      </c>
      <c r="J66" s="98">
        <v>0</v>
      </c>
      <c r="K66" s="98">
        <v>0</v>
      </c>
      <c r="L66" s="92" t="s">
        <v>0</v>
      </c>
    </row>
    <row r="67" s="71" customFormat="1" ht="23" customHeight="1" spans="1:12">
      <c r="A67" s="82">
        <v>20506</v>
      </c>
      <c r="B67" s="82" t="s">
        <v>864</v>
      </c>
      <c r="C67" s="202">
        <f t="shared" si="0"/>
        <v>0</v>
      </c>
      <c r="D67" s="202">
        <f t="shared" si="1"/>
        <v>0</v>
      </c>
      <c r="E67" s="203"/>
      <c r="F67" s="203"/>
      <c r="G67" s="98"/>
      <c r="H67" s="204">
        <v>0</v>
      </c>
      <c r="I67" s="98">
        <v>0</v>
      </c>
      <c r="J67" s="98">
        <v>0</v>
      </c>
      <c r="K67" s="98">
        <v>0</v>
      </c>
      <c r="L67" s="92" t="s">
        <v>0</v>
      </c>
    </row>
    <row r="68" s="71" customFormat="1" ht="23" customHeight="1" spans="1:12">
      <c r="A68" s="82">
        <v>20507</v>
      </c>
      <c r="B68" s="82" t="s">
        <v>865</v>
      </c>
      <c r="C68" s="202">
        <f t="shared" si="0"/>
        <v>557.09</v>
      </c>
      <c r="D68" s="202">
        <f t="shared" si="1"/>
        <v>557.09</v>
      </c>
      <c r="E68" s="203">
        <f>VLOOKUP(A68,[4]Sheet3!$A:$B,2,FALSE)</f>
        <v>557.09</v>
      </c>
      <c r="F68" s="203"/>
      <c r="G68" s="98"/>
      <c r="H68" s="204">
        <v>0</v>
      </c>
      <c r="I68" s="98">
        <v>0</v>
      </c>
      <c r="J68" s="98">
        <v>0</v>
      </c>
      <c r="K68" s="98">
        <v>0</v>
      </c>
      <c r="L68" s="92" t="s">
        <v>0</v>
      </c>
    </row>
    <row r="69" s="71" customFormat="1" ht="23" customHeight="1" spans="1:12">
      <c r="A69" s="82">
        <v>20508</v>
      </c>
      <c r="B69" s="82" t="s">
        <v>866</v>
      </c>
      <c r="C69" s="202">
        <f t="shared" si="0"/>
        <v>1901.5</v>
      </c>
      <c r="D69" s="202">
        <f t="shared" si="1"/>
        <v>1901.5</v>
      </c>
      <c r="E69" s="203">
        <f>VLOOKUP(A69,[4]Sheet3!$A:$B,2,FALSE)</f>
        <v>1901.5</v>
      </c>
      <c r="F69" s="203"/>
      <c r="G69" s="98"/>
      <c r="H69" s="204">
        <v>0</v>
      </c>
      <c r="I69" s="98">
        <v>0</v>
      </c>
      <c r="J69" s="98">
        <v>0</v>
      </c>
      <c r="K69" s="98">
        <v>0</v>
      </c>
      <c r="L69" s="92" t="s">
        <v>0</v>
      </c>
    </row>
    <row r="70" s="71" customFormat="1" ht="23" customHeight="1" spans="1:12">
      <c r="A70" s="82">
        <v>20509</v>
      </c>
      <c r="B70" s="82" t="s">
        <v>867</v>
      </c>
      <c r="C70" s="202">
        <f t="shared" si="0"/>
        <v>2500</v>
      </c>
      <c r="D70" s="202">
        <f t="shared" si="1"/>
        <v>2500</v>
      </c>
      <c r="E70" s="203">
        <f>VLOOKUP(A70,[4]Sheet3!$A:$B,2,FALSE)</f>
        <v>2500</v>
      </c>
      <c r="F70" s="203"/>
      <c r="G70" s="98"/>
      <c r="H70" s="204">
        <v>0</v>
      </c>
      <c r="I70" s="98">
        <v>0</v>
      </c>
      <c r="J70" s="98">
        <v>0</v>
      </c>
      <c r="K70" s="98">
        <v>0</v>
      </c>
      <c r="L70" s="92" t="s">
        <v>0</v>
      </c>
    </row>
    <row r="71" s="71" customFormat="1" ht="23" customHeight="1" spans="1:12">
      <c r="A71" s="82">
        <v>20599</v>
      </c>
      <c r="B71" s="82" t="s">
        <v>219</v>
      </c>
      <c r="C71" s="202">
        <f t="shared" si="0"/>
        <v>0</v>
      </c>
      <c r="D71" s="202">
        <f t="shared" si="1"/>
        <v>0</v>
      </c>
      <c r="E71" s="203">
        <f>VLOOKUP(A71,[4]Sheet3!$A:$B,2,FALSE)</f>
        <v>0</v>
      </c>
      <c r="F71" s="203"/>
      <c r="G71" s="98"/>
      <c r="H71" s="204">
        <v>0</v>
      </c>
      <c r="I71" s="98">
        <v>0</v>
      </c>
      <c r="J71" s="98">
        <v>0</v>
      </c>
      <c r="K71" s="98">
        <v>0</v>
      </c>
      <c r="L71" s="92" t="s">
        <v>0</v>
      </c>
    </row>
    <row r="72" s="71" customFormat="1" ht="23" customHeight="1" spans="1:12">
      <c r="A72" s="82">
        <v>20601</v>
      </c>
      <c r="B72" s="82" t="s">
        <v>868</v>
      </c>
      <c r="C72" s="202">
        <f t="shared" ref="C72:C135" si="8">D72+G72+H72+I72+J72+K72</f>
        <v>410.33</v>
      </c>
      <c r="D72" s="202">
        <f t="shared" ref="D72:D135" si="9">E72+F72</f>
        <v>410.33</v>
      </c>
      <c r="E72" s="203">
        <f>VLOOKUP(A72,[4]Sheet3!$A:$B,2,FALSE)</f>
        <v>410.33</v>
      </c>
      <c r="F72" s="203"/>
      <c r="G72" s="98"/>
      <c r="H72" s="204">
        <v>0</v>
      </c>
      <c r="I72" s="98">
        <v>0</v>
      </c>
      <c r="J72" s="98">
        <v>0</v>
      </c>
      <c r="K72" s="98">
        <v>0</v>
      </c>
      <c r="L72" s="92" t="s">
        <v>0</v>
      </c>
    </row>
    <row r="73" s="71" customFormat="1" ht="23" customHeight="1" spans="1:12">
      <c r="A73" s="82">
        <v>20602</v>
      </c>
      <c r="B73" s="82" t="s">
        <v>869</v>
      </c>
      <c r="C73" s="202">
        <f t="shared" si="8"/>
        <v>0</v>
      </c>
      <c r="D73" s="202">
        <f t="shared" si="9"/>
        <v>0</v>
      </c>
      <c r="E73" s="203">
        <f>VLOOKUP(A73,[4]Sheet3!$A:$B,2,FALSE)</f>
        <v>0</v>
      </c>
      <c r="F73" s="203"/>
      <c r="G73" s="98"/>
      <c r="H73" s="204">
        <v>0</v>
      </c>
      <c r="I73" s="98">
        <v>0</v>
      </c>
      <c r="J73" s="98">
        <v>0</v>
      </c>
      <c r="K73" s="98">
        <v>0</v>
      </c>
      <c r="L73" s="92" t="s">
        <v>0</v>
      </c>
    </row>
    <row r="74" s="71" customFormat="1" ht="23" customHeight="1" spans="1:12">
      <c r="A74" s="82">
        <v>20603</v>
      </c>
      <c r="B74" s="82" t="s">
        <v>870</v>
      </c>
      <c r="C74" s="202">
        <f t="shared" si="8"/>
        <v>0</v>
      </c>
      <c r="D74" s="202">
        <f t="shared" si="9"/>
        <v>0</v>
      </c>
      <c r="E74" s="203"/>
      <c r="F74" s="203"/>
      <c r="G74" s="98"/>
      <c r="H74" s="204">
        <v>0</v>
      </c>
      <c r="I74" s="98">
        <v>0</v>
      </c>
      <c r="J74" s="98">
        <v>0</v>
      </c>
      <c r="K74" s="98">
        <v>0</v>
      </c>
      <c r="L74" s="92" t="s">
        <v>0</v>
      </c>
    </row>
    <row r="75" s="71" customFormat="1" ht="23" customHeight="1" spans="1:12">
      <c r="A75" s="82">
        <v>20604</v>
      </c>
      <c r="B75" s="82" t="s">
        <v>871</v>
      </c>
      <c r="C75" s="202">
        <f t="shared" si="8"/>
        <v>772.05</v>
      </c>
      <c r="D75" s="202">
        <f t="shared" si="9"/>
        <v>772.05</v>
      </c>
      <c r="E75" s="203">
        <f>VLOOKUP(A75,[4]Sheet3!$A:$B,2,FALSE)</f>
        <v>772.05</v>
      </c>
      <c r="F75" s="203"/>
      <c r="G75" s="203"/>
      <c r="H75" s="202">
        <v>0</v>
      </c>
      <c r="I75" s="203">
        <f t="shared" ref="I75:K75" si="10">SUM(I76:I81)</f>
        <v>0</v>
      </c>
      <c r="J75" s="203">
        <f t="shared" si="10"/>
        <v>0</v>
      </c>
      <c r="K75" s="203">
        <f t="shared" si="10"/>
        <v>0</v>
      </c>
      <c r="L75" s="92" t="s">
        <v>0</v>
      </c>
    </row>
    <row r="76" s="71" customFormat="1" ht="23" customHeight="1" spans="1:12">
      <c r="A76" s="82">
        <v>20605</v>
      </c>
      <c r="B76" s="82" t="s">
        <v>872</v>
      </c>
      <c r="C76" s="202">
        <f t="shared" si="8"/>
        <v>150</v>
      </c>
      <c r="D76" s="202">
        <f t="shared" si="9"/>
        <v>150</v>
      </c>
      <c r="E76" s="203">
        <f>VLOOKUP(A76,[4]Sheet3!$A:$B,2,FALSE)</f>
        <v>150</v>
      </c>
      <c r="F76" s="203"/>
      <c r="G76" s="98"/>
      <c r="H76" s="204">
        <v>0</v>
      </c>
      <c r="I76" s="98">
        <v>0</v>
      </c>
      <c r="J76" s="98">
        <v>0</v>
      </c>
      <c r="K76" s="98">
        <v>0</v>
      </c>
      <c r="L76" s="92" t="s">
        <v>0</v>
      </c>
    </row>
    <row r="77" s="71" customFormat="1" ht="23" customHeight="1" spans="1:12">
      <c r="A77" s="82">
        <v>20606</v>
      </c>
      <c r="B77" s="82" t="s">
        <v>873</v>
      </c>
      <c r="C77" s="202">
        <f t="shared" si="8"/>
        <v>0</v>
      </c>
      <c r="D77" s="202">
        <f t="shared" si="9"/>
        <v>0</v>
      </c>
      <c r="E77" s="203"/>
      <c r="F77" s="203"/>
      <c r="G77" s="98"/>
      <c r="H77" s="204">
        <v>0</v>
      </c>
      <c r="I77" s="98">
        <v>0</v>
      </c>
      <c r="J77" s="98">
        <v>0</v>
      </c>
      <c r="K77" s="98">
        <v>0</v>
      </c>
      <c r="L77" s="92" t="s">
        <v>0</v>
      </c>
    </row>
    <row r="78" s="71" customFormat="1" ht="23" customHeight="1" spans="1:12">
      <c r="A78" s="82">
        <v>20607</v>
      </c>
      <c r="B78" s="82" t="s">
        <v>874</v>
      </c>
      <c r="C78" s="202">
        <f t="shared" si="8"/>
        <v>268.62</v>
      </c>
      <c r="D78" s="202">
        <f t="shared" si="9"/>
        <v>268.62</v>
      </c>
      <c r="E78" s="203">
        <f>VLOOKUP(A78,[4]Sheet3!$A:$B,2,FALSE)</f>
        <v>268.62</v>
      </c>
      <c r="F78" s="203"/>
      <c r="G78" s="98"/>
      <c r="H78" s="204">
        <v>0</v>
      </c>
      <c r="I78" s="98">
        <v>0</v>
      </c>
      <c r="J78" s="98">
        <v>0</v>
      </c>
      <c r="K78" s="98">
        <v>0</v>
      </c>
      <c r="L78" s="92" t="s">
        <v>0</v>
      </c>
    </row>
    <row r="79" s="71" customFormat="1" ht="23" customHeight="1" spans="1:12">
      <c r="A79" s="82">
        <v>20608</v>
      </c>
      <c r="B79" s="82" t="s">
        <v>875</v>
      </c>
      <c r="C79" s="202">
        <f t="shared" si="8"/>
        <v>0</v>
      </c>
      <c r="D79" s="202">
        <f t="shared" si="9"/>
        <v>0</v>
      </c>
      <c r="E79" s="203"/>
      <c r="F79" s="203"/>
      <c r="G79" s="98"/>
      <c r="H79" s="204">
        <v>0</v>
      </c>
      <c r="I79" s="98">
        <v>0</v>
      </c>
      <c r="J79" s="98">
        <v>0</v>
      </c>
      <c r="K79" s="98">
        <v>0</v>
      </c>
      <c r="L79" s="92" t="s">
        <v>0</v>
      </c>
    </row>
    <row r="80" s="71" customFormat="1" ht="23" customHeight="1" spans="1:12">
      <c r="A80" s="82">
        <v>20609</v>
      </c>
      <c r="B80" s="82" t="s">
        <v>876</v>
      </c>
      <c r="C80" s="202">
        <f t="shared" si="8"/>
        <v>0</v>
      </c>
      <c r="D80" s="202">
        <f t="shared" si="9"/>
        <v>0</v>
      </c>
      <c r="E80" s="203"/>
      <c r="F80" s="203"/>
      <c r="G80" s="98"/>
      <c r="H80" s="204">
        <v>0</v>
      </c>
      <c r="I80" s="98">
        <v>0</v>
      </c>
      <c r="J80" s="98">
        <v>0</v>
      </c>
      <c r="K80" s="98">
        <v>0</v>
      </c>
      <c r="L80" s="92" t="s">
        <v>0</v>
      </c>
    </row>
    <row r="81" s="71" customFormat="1" ht="23" customHeight="1" spans="1:12">
      <c r="A81" s="82">
        <v>20699</v>
      </c>
      <c r="B81" s="82" t="s">
        <v>227</v>
      </c>
      <c r="C81" s="202">
        <f t="shared" si="8"/>
        <v>0</v>
      </c>
      <c r="D81" s="202">
        <f t="shared" si="9"/>
        <v>0</v>
      </c>
      <c r="E81" s="203">
        <f>VLOOKUP(A81,[4]Sheet3!$A:$B,2,FALSE)</f>
        <v>0</v>
      </c>
      <c r="F81" s="203"/>
      <c r="G81" s="98"/>
      <c r="H81" s="204">
        <v>0</v>
      </c>
      <c r="I81" s="98">
        <v>0</v>
      </c>
      <c r="J81" s="98">
        <v>0</v>
      </c>
      <c r="K81" s="98">
        <v>0</v>
      </c>
      <c r="L81" s="92" t="s">
        <v>0</v>
      </c>
    </row>
    <row r="82" s="71" customFormat="1" ht="23" customHeight="1" spans="1:12">
      <c r="A82" s="82">
        <v>20701</v>
      </c>
      <c r="B82" s="82" t="s">
        <v>877</v>
      </c>
      <c r="C82" s="202">
        <f t="shared" si="8"/>
        <v>702.09</v>
      </c>
      <c r="D82" s="202">
        <f t="shared" si="9"/>
        <v>702.09</v>
      </c>
      <c r="E82" s="203">
        <f>VLOOKUP(A82,[4]Sheet3!$A:$B,2,FALSE)</f>
        <v>702.09</v>
      </c>
      <c r="F82" s="203"/>
      <c r="G82" s="203"/>
      <c r="H82" s="202">
        <v>0</v>
      </c>
      <c r="I82" s="203">
        <f t="shared" ref="I82:K82" si="11">SUM(I83:I103)</f>
        <v>0</v>
      </c>
      <c r="J82" s="203">
        <f t="shared" si="11"/>
        <v>0</v>
      </c>
      <c r="K82" s="203">
        <f t="shared" si="11"/>
        <v>0</v>
      </c>
      <c r="L82" s="92" t="s">
        <v>0</v>
      </c>
    </row>
    <row r="83" s="71" customFormat="1" ht="23" customHeight="1" spans="1:12">
      <c r="A83" s="82">
        <v>20702</v>
      </c>
      <c r="B83" s="82" t="s">
        <v>878</v>
      </c>
      <c r="C83" s="202">
        <f t="shared" si="8"/>
        <v>130.79</v>
      </c>
      <c r="D83" s="202">
        <f t="shared" si="9"/>
        <v>130.79</v>
      </c>
      <c r="E83" s="203">
        <f>VLOOKUP(A83,[4]Sheet3!$A:$B,2,FALSE)</f>
        <v>130.79</v>
      </c>
      <c r="F83" s="203"/>
      <c r="G83" s="98"/>
      <c r="H83" s="204">
        <v>0</v>
      </c>
      <c r="I83" s="98">
        <v>0</v>
      </c>
      <c r="J83" s="98">
        <v>0</v>
      </c>
      <c r="K83" s="98">
        <v>0</v>
      </c>
      <c r="L83" s="92" t="s">
        <v>0</v>
      </c>
    </row>
    <row r="84" s="71" customFormat="1" ht="23" customHeight="1" spans="1:12">
      <c r="A84" s="82">
        <v>20703</v>
      </c>
      <c r="B84" s="82" t="s">
        <v>879</v>
      </c>
      <c r="C84" s="202">
        <f t="shared" si="8"/>
        <v>121.92</v>
      </c>
      <c r="D84" s="202">
        <f t="shared" si="9"/>
        <v>121.92</v>
      </c>
      <c r="E84" s="203">
        <f>VLOOKUP(A84,[4]Sheet3!$A:$B,2,FALSE)</f>
        <v>121.92</v>
      </c>
      <c r="F84" s="203"/>
      <c r="G84" s="98"/>
      <c r="H84" s="204">
        <v>0</v>
      </c>
      <c r="I84" s="98">
        <v>0</v>
      </c>
      <c r="J84" s="98">
        <v>0</v>
      </c>
      <c r="K84" s="98">
        <v>0</v>
      </c>
      <c r="L84" s="92" t="s">
        <v>0</v>
      </c>
    </row>
    <row r="85" s="71" customFormat="1" ht="23" customHeight="1" spans="1:12">
      <c r="A85" s="82">
        <v>20706</v>
      </c>
      <c r="B85" s="82" t="s">
        <v>880</v>
      </c>
      <c r="C85" s="202">
        <f t="shared" si="8"/>
        <v>0</v>
      </c>
      <c r="D85" s="202">
        <f t="shared" si="9"/>
        <v>0</v>
      </c>
      <c r="E85" s="203"/>
      <c r="F85" s="203"/>
      <c r="G85" s="98"/>
      <c r="H85" s="204">
        <v>0</v>
      </c>
      <c r="I85" s="98">
        <v>0</v>
      </c>
      <c r="J85" s="98">
        <v>0</v>
      </c>
      <c r="K85" s="98">
        <v>0</v>
      </c>
      <c r="L85" s="92" t="s">
        <v>0</v>
      </c>
    </row>
    <row r="86" s="71" customFormat="1" ht="23" customHeight="1" spans="1:12">
      <c r="A86" s="82">
        <v>20708</v>
      </c>
      <c r="B86" s="82" t="s">
        <v>881</v>
      </c>
      <c r="C86" s="202">
        <f t="shared" si="8"/>
        <v>965.53</v>
      </c>
      <c r="D86" s="202">
        <f t="shared" si="9"/>
        <v>965.53</v>
      </c>
      <c r="E86" s="203">
        <f>VLOOKUP(A86,[4]Sheet3!$A:$B,2,FALSE)</f>
        <v>965.53</v>
      </c>
      <c r="F86" s="203"/>
      <c r="G86" s="98"/>
      <c r="H86" s="204">
        <v>0</v>
      </c>
      <c r="I86" s="98">
        <v>0</v>
      </c>
      <c r="J86" s="98">
        <v>0</v>
      </c>
      <c r="K86" s="98">
        <v>0</v>
      </c>
      <c r="L86" s="92" t="s">
        <v>0</v>
      </c>
    </row>
    <row r="87" s="71" customFormat="1" ht="23" customHeight="1" spans="1:12">
      <c r="A87" s="82">
        <v>20799</v>
      </c>
      <c r="B87" s="82" t="s">
        <v>238</v>
      </c>
      <c r="C87" s="202">
        <f t="shared" si="8"/>
        <v>50</v>
      </c>
      <c r="D87" s="202">
        <f t="shared" si="9"/>
        <v>50</v>
      </c>
      <c r="E87" s="203">
        <f>VLOOKUP(A87,[4]Sheet3!$A:$B,2,FALSE)</f>
        <v>50</v>
      </c>
      <c r="F87" s="203"/>
      <c r="G87" s="98"/>
      <c r="H87" s="204">
        <v>0</v>
      </c>
      <c r="I87" s="98">
        <v>0</v>
      </c>
      <c r="J87" s="98">
        <v>0</v>
      </c>
      <c r="K87" s="98">
        <v>0</v>
      </c>
      <c r="L87" s="92" t="s">
        <v>0</v>
      </c>
    </row>
    <row r="88" s="71" customFormat="1" ht="23" customHeight="1" spans="1:12">
      <c r="A88" s="82">
        <v>20801</v>
      </c>
      <c r="B88" s="82" t="s">
        <v>882</v>
      </c>
      <c r="C88" s="202">
        <f t="shared" si="8"/>
        <v>1920.22</v>
      </c>
      <c r="D88" s="202">
        <f t="shared" si="9"/>
        <v>1920.22</v>
      </c>
      <c r="E88" s="203">
        <f>VLOOKUP(A88,[4]Sheet3!$A:$B,2,FALSE)</f>
        <v>1920.22</v>
      </c>
      <c r="F88" s="203"/>
      <c r="G88" s="98"/>
      <c r="H88" s="204"/>
      <c r="I88" s="98">
        <v>0</v>
      </c>
      <c r="J88" s="98">
        <v>0</v>
      </c>
      <c r="K88" s="98">
        <v>0</v>
      </c>
      <c r="L88" s="92" t="s">
        <v>0</v>
      </c>
    </row>
    <row r="89" s="71" customFormat="1" ht="23" customHeight="1" spans="1:12">
      <c r="A89" s="82">
        <v>20802</v>
      </c>
      <c r="B89" s="82" t="s">
        <v>883</v>
      </c>
      <c r="C89" s="202">
        <f t="shared" si="8"/>
        <v>794.14</v>
      </c>
      <c r="D89" s="202">
        <f t="shared" si="9"/>
        <v>794.14</v>
      </c>
      <c r="E89" s="203">
        <f>VLOOKUP(A89,[4]Sheet3!$A:$B,2,FALSE)</f>
        <v>794.14</v>
      </c>
      <c r="F89" s="203"/>
      <c r="G89" s="98"/>
      <c r="H89" s="204">
        <v>0</v>
      </c>
      <c r="I89" s="98">
        <v>0</v>
      </c>
      <c r="J89" s="98">
        <v>0</v>
      </c>
      <c r="K89" s="98">
        <v>0</v>
      </c>
      <c r="L89" s="92" t="s">
        <v>0</v>
      </c>
    </row>
    <row r="90" s="71" customFormat="1" ht="23" customHeight="1" spans="1:12">
      <c r="A90" s="82">
        <v>20805</v>
      </c>
      <c r="B90" s="82" t="s">
        <v>884</v>
      </c>
      <c r="C90" s="202">
        <f t="shared" si="8"/>
        <v>12367.51</v>
      </c>
      <c r="D90" s="202">
        <f t="shared" si="9"/>
        <v>12367.51</v>
      </c>
      <c r="E90" s="203">
        <f>VLOOKUP(A90,[4]Sheet3!$A:$B,2,FALSE)</f>
        <v>12367.51</v>
      </c>
      <c r="F90" s="203"/>
      <c r="G90" s="98"/>
      <c r="H90" s="204">
        <v>0</v>
      </c>
      <c r="I90" s="98">
        <v>0</v>
      </c>
      <c r="J90" s="98">
        <v>0</v>
      </c>
      <c r="K90" s="98">
        <v>0</v>
      </c>
      <c r="L90" s="92" t="s">
        <v>0</v>
      </c>
    </row>
    <row r="91" s="71" customFormat="1" ht="23" customHeight="1" spans="1:12">
      <c r="A91" s="82">
        <v>20806</v>
      </c>
      <c r="B91" s="82" t="s">
        <v>885</v>
      </c>
      <c r="C91" s="202">
        <f t="shared" si="8"/>
        <v>21.56</v>
      </c>
      <c r="D91" s="202">
        <f t="shared" si="9"/>
        <v>21.56</v>
      </c>
      <c r="E91" s="203">
        <f>VLOOKUP(A91,[4]Sheet3!$A:$B,2,FALSE)</f>
        <v>21.56</v>
      </c>
      <c r="F91" s="203"/>
      <c r="G91" s="98"/>
      <c r="H91" s="204">
        <v>0</v>
      </c>
      <c r="I91" s="98">
        <v>0</v>
      </c>
      <c r="J91" s="98">
        <v>0</v>
      </c>
      <c r="K91" s="98">
        <v>0</v>
      </c>
      <c r="L91" s="92" t="s">
        <v>0</v>
      </c>
    </row>
    <row r="92" s="71" customFormat="1" ht="23" customHeight="1" spans="1:12">
      <c r="A92" s="82">
        <v>20807</v>
      </c>
      <c r="B92" s="82" t="s">
        <v>886</v>
      </c>
      <c r="C92" s="202">
        <f t="shared" si="8"/>
        <v>372.78</v>
      </c>
      <c r="D92" s="202">
        <f t="shared" si="9"/>
        <v>372.78</v>
      </c>
      <c r="E92" s="203">
        <f>VLOOKUP(A92,[4]Sheet3!$A:$B,2,FALSE)</f>
        <v>372.78</v>
      </c>
      <c r="F92" s="203"/>
      <c r="G92" s="98"/>
      <c r="H92" s="204">
        <v>0</v>
      </c>
      <c r="I92" s="98">
        <v>0</v>
      </c>
      <c r="J92" s="98">
        <v>0</v>
      </c>
      <c r="K92" s="98">
        <v>0</v>
      </c>
      <c r="L92" s="92" t="s">
        <v>0</v>
      </c>
    </row>
    <row r="93" s="71" customFormat="1" ht="23" customHeight="1" spans="1:12">
      <c r="A93" s="82">
        <v>20808</v>
      </c>
      <c r="B93" s="82" t="s">
        <v>887</v>
      </c>
      <c r="C93" s="202">
        <f t="shared" si="8"/>
        <v>4801.96</v>
      </c>
      <c r="D93" s="202">
        <f t="shared" si="9"/>
        <v>4801.96</v>
      </c>
      <c r="E93" s="203">
        <f>VLOOKUP(A93,[4]Sheet3!$A:$B,2,FALSE)</f>
        <v>4801.96</v>
      </c>
      <c r="F93" s="203"/>
      <c r="G93" s="98"/>
      <c r="H93" s="204">
        <v>0</v>
      </c>
      <c r="I93" s="98">
        <v>0</v>
      </c>
      <c r="J93" s="98">
        <v>0</v>
      </c>
      <c r="K93" s="98">
        <v>0</v>
      </c>
      <c r="L93" s="92" t="s">
        <v>0</v>
      </c>
    </row>
    <row r="94" s="71" customFormat="1" ht="23" customHeight="1" spans="1:12">
      <c r="A94" s="82">
        <v>20809</v>
      </c>
      <c r="B94" s="82" t="s">
        <v>888</v>
      </c>
      <c r="C94" s="202">
        <f t="shared" si="8"/>
        <v>311.15</v>
      </c>
      <c r="D94" s="202">
        <f t="shared" si="9"/>
        <v>311.15</v>
      </c>
      <c r="E94" s="203">
        <f>VLOOKUP(A94,[4]Sheet3!$A:$B,2,FALSE)</f>
        <v>311.15</v>
      </c>
      <c r="F94" s="203"/>
      <c r="G94" s="98"/>
      <c r="H94" s="204">
        <v>0</v>
      </c>
      <c r="I94" s="98">
        <v>0</v>
      </c>
      <c r="J94" s="98">
        <v>0</v>
      </c>
      <c r="K94" s="98">
        <v>0</v>
      </c>
      <c r="L94" s="92" t="s">
        <v>0</v>
      </c>
    </row>
    <row r="95" s="71" customFormat="1" ht="23" customHeight="1" spans="1:12">
      <c r="A95" s="82">
        <v>20810</v>
      </c>
      <c r="B95" s="82" t="s">
        <v>889</v>
      </c>
      <c r="C95" s="202">
        <f t="shared" si="8"/>
        <v>1388.37</v>
      </c>
      <c r="D95" s="202">
        <f t="shared" si="9"/>
        <v>1388.37</v>
      </c>
      <c r="E95" s="203">
        <f>VLOOKUP(A95,[4]Sheet3!$A:$B,2,FALSE)</f>
        <v>1388.37</v>
      </c>
      <c r="F95" s="203"/>
      <c r="G95" s="98"/>
      <c r="H95" s="204">
        <v>0</v>
      </c>
      <c r="I95" s="98">
        <v>0</v>
      </c>
      <c r="J95" s="98">
        <v>0</v>
      </c>
      <c r="K95" s="98">
        <v>0</v>
      </c>
      <c r="L95" s="92" t="s">
        <v>0</v>
      </c>
    </row>
    <row r="96" s="71" customFormat="1" ht="23" customHeight="1" spans="1:12">
      <c r="A96" s="82">
        <v>20811</v>
      </c>
      <c r="B96" s="82" t="s">
        <v>890</v>
      </c>
      <c r="C96" s="202">
        <f t="shared" si="8"/>
        <v>1155.88</v>
      </c>
      <c r="D96" s="202">
        <f t="shared" si="9"/>
        <v>1155.88</v>
      </c>
      <c r="E96" s="203">
        <f>VLOOKUP(A96,[4]Sheet3!$A:$B,2,FALSE)</f>
        <v>1155.88</v>
      </c>
      <c r="F96" s="203"/>
      <c r="G96" s="98"/>
      <c r="H96" s="204">
        <v>0</v>
      </c>
      <c r="I96" s="98">
        <v>0</v>
      </c>
      <c r="J96" s="98">
        <v>0</v>
      </c>
      <c r="K96" s="98">
        <v>0</v>
      </c>
      <c r="L96" s="92" t="s">
        <v>0</v>
      </c>
    </row>
    <row r="97" s="71" customFormat="1" ht="23" customHeight="1" spans="1:12">
      <c r="A97" s="82">
        <v>20816</v>
      </c>
      <c r="B97" s="82" t="s">
        <v>891</v>
      </c>
      <c r="C97" s="202">
        <f t="shared" si="8"/>
        <v>19</v>
      </c>
      <c r="D97" s="202">
        <f t="shared" si="9"/>
        <v>19</v>
      </c>
      <c r="E97" s="203">
        <f>VLOOKUP(A97,[4]Sheet3!$A:$B,2,FALSE)</f>
        <v>19</v>
      </c>
      <c r="F97" s="203"/>
      <c r="G97" s="98"/>
      <c r="H97" s="204">
        <v>0</v>
      </c>
      <c r="I97" s="98">
        <v>0</v>
      </c>
      <c r="J97" s="98">
        <v>0</v>
      </c>
      <c r="K97" s="98">
        <v>0</v>
      </c>
      <c r="L97" s="92" t="s">
        <v>0</v>
      </c>
    </row>
    <row r="98" s="71" customFormat="1" ht="23" customHeight="1" spans="1:12">
      <c r="A98" s="82">
        <v>20819</v>
      </c>
      <c r="B98" s="82" t="s">
        <v>892</v>
      </c>
      <c r="C98" s="202">
        <f t="shared" si="8"/>
        <v>1500.88</v>
      </c>
      <c r="D98" s="202">
        <f t="shared" si="9"/>
        <v>1500.88</v>
      </c>
      <c r="E98" s="203">
        <f>VLOOKUP(A98,[4]Sheet3!$A:$B,2,FALSE)</f>
        <v>1500.88</v>
      </c>
      <c r="F98" s="203"/>
      <c r="G98" s="98"/>
      <c r="H98" s="204">
        <v>0</v>
      </c>
      <c r="I98" s="98">
        <v>0</v>
      </c>
      <c r="J98" s="98">
        <v>0</v>
      </c>
      <c r="K98" s="98">
        <v>0</v>
      </c>
      <c r="L98" s="92" t="s">
        <v>0</v>
      </c>
    </row>
    <row r="99" s="71" customFormat="1" ht="23" customHeight="1" spans="1:12">
      <c r="A99" s="82">
        <v>20820</v>
      </c>
      <c r="B99" s="82" t="s">
        <v>893</v>
      </c>
      <c r="C99" s="202">
        <f t="shared" si="8"/>
        <v>220</v>
      </c>
      <c r="D99" s="202">
        <f t="shared" si="9"/>
        <v>220</v>
      </c>
      <c r="E99" s="203">
        <f>VLOOKUP(A99,[4]Sheet3!$A:$B,2,FALSE)</f>
        <v>220</v>
      </c>
      <c r="F99" s="203"/>
      <c r="G99" s="98"/>
      <c r="H99" s="204">
        <v>0</v>
      </c>
      <c r="I99" s="98">
        <v>0</v>
      </c>
      <c r="J99" s="98">
        <v>0</v>
      </c>
      <c r="K99" s="98">
        <v>0</v>
      </c>
      <c r="L99" s="92" t="s">
        <v>0</v>
      </c>
    </row>
    <row r="100" s="71" customFormat="1" ht="23" customHeight="1" spans="1:12">
      <c r="A100" s="82">
        <v>20821</v>
      </c>
      <c r="B100" s="82" t="s">
        <v>894</v>
      </c>
      <c r="C100" s="202">
        <f t="shared" si="8"/>
        <v>3235.11</v>
      </c>
      <c r="D100" s="202">
        <f t="shared" si="9"/>
        <v>3235.11</v>
      </c>
      <c r="E100" s="203">
        <f>VLOOKUP(A100,[4]Sheet3!$A:$B,2,FALSE)</f>
        <v>3235.11</v>
      </c>
      <c r="F100" s="203"/>
      <c r="G100" s="98"/>
      <c r="H100" s="204">
        <v>0</v>
      </c>
      <c r="I100" s="98">
        <v>0</v>
      </c>
      <c r="J100" s="98">
        <v>0</v>
      </c>
      <c r="K100" s="98">
        <v>0</v>
      </c>
      <c r="L100" s="92" t="s">
        <v>0</v>
      </c>
    </row>
    <row r="101" s="71" customFormat="1" ht="23" customHeight="1" spans="1:12">
      <c r="A101" s="82">
        <v>20824</v>
      </c>
      <c r="B101" s="82" t="s">
        <v>895</v>
      </c>
      <c r="C101" s="202">
        <f t="shared" si="8"/>
        <v>0</v>
      </c>
      <c r="D101" s="202">
        <f t="shared" si="9"/>
        <v>0</v>
      </c>
      <c r="E101" s="203"/>
      <c r="F101" s="203"/>
      <c r="G101" s="98"/>
      <c r="H101" s="204">
        <v>0</v>
      </c>
      <c r="I101" s="98">
        <v>0</v>
      </c>
      <c r="J101" s="98">
        <v>0</v>
      </c>
      <c r="K101" s="98">
        <v>0</v>
      </c>
      <c r="L101" s="92" t="s">
        <v>0</v>
      </c>
    </row>
    <row r="102" s="71" customFormat="1" ht="23" customHeight="1" spans="1:12">
      <c r="A102" s="82">
        <v>20825</v>
      </c>
      <c r="B102" s="82" t="s">
        <v>896</v>
      </c>
      <c r="C102" s="202">
        <f t="shared" si="8"/>
        <v>18.31</v>
      </c>
      <c r="D102" s="202">
        <f t="shared" si="9"/>
        <v>18.31</v>
      </c>
      <c r="E102" s="203">
        <f>VLOOKUP(A102,[4]Sheet3!$A:$B,2,FALSE)</f>
        <v>18.31</v>
      </c>
      <c r="F102" s="203"/>
      <c r="G102" s="98"/>
      <c r="H102" s="204">
        <v>0</v>
      </c>
      <c r="I102" s="98">
        <v>0</v>
      </c>
      <c r="J102" s="98">
        <v>0</v>
      </c>
      <c r="K102" s="98">
        <v>0</v>
      </c>
      <c r="L102" s="92" t="s">
        <v>0</v>
      </c>
    </row>
    <row r="103" s="71" customFormat="1" ht="23" customHeight="1" spans="1:12">
      <c r="A103" s="82">
        <v>20826</v>
      </c>
      <c r="B103" s="82" t="s">
        <v>897</v>
      </c>
      <c r="C103" s="202">
        <f t="shared" si="8"/>
        <v>2922.29</v>
      </c>
      <c r="D103" s="202">
        <f t="shared" si="9"/>
        <v>2922.29</v>
      </c>
      <c r="E103" s="203">
        <f>VLOOKUP(A103,[4]Sheet3!$A:$B,2,FALSE)</f>
        <v>2922.29</v>
      </c>
      <c r="F103" s="203"/>
      <c r="G103" s="98"/>
      <c r="H103" s="204">
        <v>0</v>
      </c>
      <c r="I103" s="98">
        <v>0</v>
      </c>
      <c r="J103" s="98">
        <v>0</v>
      </c>
      <c r="K103" s="98">
        <v>0</v>
      </c>
      <c r="L103" s="92" t="s">
        <v>0</v>
      </c>
    </row>
    <row r="104" s="71" customFormat="1" ht="23" customHeight="1" spans="1:12">
      <c r="A104" s="82">
        <v>20827</v>
      </c>
      <c r="B104" s="82" t="s">
        <v>898</v>
      </c>
      <c r="C104" s="202">
        <f t="shared" si="8"/>
        <v>0</v>
      </c>
      <c r="D104" s="202">
        <f t="shared" si="9"/>
        <v>0</v>
      </c>
      <c r="E104" s="203"/>
      <c r="F104" s="203"/>
      <c r="G104" s="203"/>
      <c r="H104" s="202">
        <v>0</v>
      </c>
      <c r="I104" s="203">
        <f t="shared" ref="I104:K104" si="12">SUM(I105:I117)</f>
        <v>0</v>
      </c>
      <c r="J104" s="203">
        <f t="shared" si="12"/>
        <v>0</v>
      </c>
      <c r="K104" s="203">
        <f t="shared" si="12"/>
        <v>0</v>
      </c>
      <c r="L104" s="92" t="s">
        <v>0</v>
      </c>
    </row>
    <row r="105" s="71" customFormat="1" ht="23" customHeight="1" spans="1:12">
      <c r="A105" s="82">
        <v>20828</v>
      </c>
      <c r="B105" s="82" t="s">
        <v>899</v>
      </c>
      <c r="C105" s="202">
        <f t="shared" si="8"/>
        <v>436.75</v>
      </c>
      <c r="D105" s="202">
        <f t="shared" si="9"/>
        <v>436.75</v>
      </c>
      <c r="E105" s="203">
        <f>VLOOKUP(A105,[4]Sheet3!$A:$B,2,FALSE)</f>
        <v>436.75</v>
      </c>
      <c r="F105" s="203"/>
      <c r="G105" s="98"/>
      <c r="H105" s="204">
        <v>0</v>
      </c>
      <c r="I105" s="98">
        <v>0</v>
      </c>
      <c r="J105" s="98">
        <v>0</v>
      </c>
      <c r="K105" s="98">
        <v>0</v>
      </c>
      <c r="L105" s="92" t="s">
        <v>0</v>
      </c>
    </row>
    <row r="106" s="71" customFormat="1" ht="23" customHeight="1" spans="1:12">
      <c r="A106" s="82">
        <v>20830</v>
      </c>
      <c r="B106" s="82" t="s">
        <v>900</v>
      </c>
      <c r="C106" s="202">
        <f t="shared" si="8"/>
        <v>0</v>
      </c>
      <c r="D106" s="202">
        <f t="shared" si="9"/>
        <v>0</v>
      </c>
      <c r="E106" s="203"/>
      <c r="F106" s="203"/>
      <c r="G106" s="98"/>
      <c r="H106" s="204">
        <v>0</v>
      </c>
      <c r="I106" s="98">
        <v>0</v>
      </c>
      <c r="J106" s="98">
        <v>0</v>
      </c>
      <c r="K106" s="98">
        <v>0</v>
      </c>
      <c r="L106" s="92" t="s">
        <v>0</v>
      </c>
    </row>
    <row r="107" s="71" customFormat="1" ht="23" customHeight="1" spans="1:12">
      <c r="A107" s="82">
        <v>20899</v>
      </c>
      <c r="B107" s="82" t="s">
        <v>287</v>
      </c>
      <c r="C107" s="202">
        <f t="shared" si="8"/>
        <v>530.71</v>
      </c>
      <c r="D107" s="202">
        <f t="shared" si="9"/>
        <v>530.71</v>
      </c>
      <c r="E107" s="203">
        <f>VLOOKUP(A107,[4]Sheet3!$A:$B,2,FALSE)</f>
        <v>530.71</v>
      </c>
      <c r="F107" s="203"/>
      <c r="G107" s="98"/>
      <c r="H107" s="204">
        <v>0</v>
      </c>
      <c r="I107" s="98">
        <v>0</v>
      </c>
      <c r="J107" s="98">
        <v>0</v>
      </c>
      <c r="K107" s="98">
        <v>0</v>
      </c>
      <c r="L107" s="92" t="s">
        <v>0</v>
      </c>
    </row>
    <row r="108" s="71" customFormat="1" ht="23" customHeight="1" spans="1:12">
      <c r="A108" s="82">
        <v>21001</v>
      </c>
      <c r="B108" s="82" t="s">
        <v>901</v>
      </c>
      <c r="C108" s="202">
        <f t="shared" si="8"/>
        <v>897.68</v>
      </c>
      <c r="D108" s="202">
        <f t="shared" si="9"/>
        <v>897.68</v>
      </c>
      <c r="E108" s="203">
        <f>VLOOKUP(A108,[4]Sheet3!$A:$B,2,FALSE)</f>
        <v>897.68</v>
      </c>
      <c r="F108" s="203"/>
      <c r="G108" s="98"/>
      <c r="H108" s="204">
        <v>0</v>
      </c>
      <c r="I108" s="98">
        <v>0</v>
      </c>
      <c r="J108" s="98">
        <v>0</v>
      </c>
      <c r="K108" s="98">
        <v>0</v>
      </c>
      <c r="L108" s="92" t="s">
        <v>0</v>
      </c>
    </row>
    <row r="109" s="71" customFormat="1" ht="23" customHeight="1" spans="1:12">
      <c r="A109" s="82">
        <v>21002</v>
      </c>
      <c r="B109" s="82" t="s">
        <v>902</v>
      </c>
      <c r="C109" s="202">
        <f t="shared" si="8"/>
        <v>2975.44</v>
      </c>
      <c r="D109" s="202">
        <f t="shared" si="9"/>
        <v>2975.44</v>
      </c>
      <c r="E109" s="203">
        <f>VLOOKUP(A109,[4]Sheet3!$A:$B,2,FALSE)</f>
        <v>2975.44</v>
      </c>
      <c r="F109" s="203"/>
      <c r="G109" s="98"/>
      <c r="H109" s="204"/>
      <c r="I109" s="98">
        <v>0</v>
      </c>
      <c r="J109" s="98">
        <v>0</v>
      </c>
      <c r="K109" s="98">
        <v>0</v>
      </c>
      <c r="L109" s="92" t="s">
        <v>0</v>
      </c>
    </row>
    <row r="110" s="71" customFormat="1" ht="23" customHeight="1" spans="1:12">
      <c r="A110" s="82">
        <v>21003</v>
      </c>
      <c r="B110" s="82" t="s">
        <v>903</v>
      </c>
      <c r="C110" s="202">
        <f t="shared" si="8"/>
        <v>7239.82</v>
      </c>
      <c r="D110" s="202">
        <f t="shared" si="9"/>
        <v>7239.82</v>
      </c>
      <c r="E110" s="203">
        <f>VLOOKUP(A110,[4]Sheet3!$A:$B,2,FALSE)</f>
        <v>7239.82</v>
      </c>
      <c r="F110" s="203"/>
      <c r="G110" s="98"/>
      <c r="H110" s="204">
        <v>0</v>
      </c>
      <c r="I110" s="98">
        <v>0</v>
      </c>
      <c r="J110" s="98">
        <v>0</v>
      </c>
      <c r="K110" s="98">
        <v>0</v>
      </c>
      <c r="L110" s="92" t="s">
        <v>0</v>
      </c>
    </row>
    <row r="111" s="71" customFormat="1" ht="23" customHeight="1" spans="1:12">
      <c r="A111" s="82">
        <v>21004</v>
      </c>
      <c r="B111" s="82" t="s">
        <v>904</v>
      </c>
      <c r="C111" s="202">
        <f t="shared" si="8"/>
        <v>7539.42</v>
      </c>
      <c r="D111" s="202">
        <f t="shared" si="9"/>
        <v>7389.42</v>
      </c>
      <c r="E111" s="203">
        <v>7389.42</v>
      </c>
      <c r="F111" s="203"/>
      <c r="G111" s="98">
        <v>150</v>
      </c>
      <c r="H111" s="204">
        <v>0</v>
      </c>
      <c r="I111" s="98">
        <v>0</v>
      </c>
      <c r="J111" s="98">
        <v>0</v>
      </c>
      <c r="K111" s="98">
        <v>0</v>
      </c>
      <c r="L111" s="92" t="s">
        <v>0</v>
      </c>
    </row>
    <row r="112" s="71" customFormat="1" ht="23" customHeight="1" spans="1:12">
      <c r="A112" s="82">
        <v>21007</v>
      </c>
      <c r="B112" s="82" t="s">
        <v>905</v>
      </c>
      <c r="C112" s="202">
        <f t="shared" si="8"/>
        <v>1431.15</v>
      </c>
      <c r="D112" s="202">
        <f t="shared" si="9"/>
        <v>1431.15</v>
      </c>
      <c r="E112" s="203">
        <f>VLOOKUP(A112,[4]Sheet3!$A:$B,2,FALSE)</f>
        <v>1431.15</v>
      </c>
      <c r="F112" s="203"/>
      <c r="G112" s="98"/>
      <c r="H112" s="204">
        <v>0</v>
      </c>
      <c r="I112" s="98">
        <v>0</v>
      </c>
      <c r="J112" s="98">
        <v>0</v>
      </c>
      <c r="K112" s="98">
        <v>0</v>
      </c>
      <c r="L112" s="92" t="s">
        <v>0</v>
      </c>
    </row>
    <row r="113" s="71" customFormat="1" ht="23" customHeight="1" spans="1:12">
      <c r="A113" s="82">
        <v>21011</v>
      </c>
      <c r="B113" s="82" t="s">
        <v>906</v>
      </c>
      <c r="C113" s="202">
        <f t="shared" si="8"/>
        <v>4557.13</v>
      </c>
      <c r="D113" s="202">
        <f t="shared" si="9"/>
        <v>4557.13</v>
      </c>
      <c r="E113" s="203">
        <f>VLOOKUP(A113,[4]Sheet3!$A:$B,2,FALSE)</f>
        <v>4557.13</v>
      </c>
      <c r="F113" s="203"/>
      <c r="G113" s="98"/>
      <c r="H113" s="204">
        <v>0</v>
      </c>
      <c r="I113" s="98">
        <v>0</v>
      </c>
      <c r="J113" s="98">
        <v>0</v>
      </c>
      <c r="K113" s="98">
        <v>0</v>
      </c>
      <c r="L113" s="92" t="s">
        <v>0</v>
      </c>
    </row>
    <row r="114" s="71" customFormat="1" ht="23" customHeight="1" spans="1:12">
      <c r="A114" s="82">
        <v>21012</v>
      </c>
      <c r="B114" s="82" t="s">
        <v>907</v>
      </c>
      <c r="C114" s="202">
        <f t="shared" si="8"/>
        <v>1270.2</v>
      </c>
      <c r="D114" s="202">
        <f t="shared" si="9"/>
        <v>1270.2</v>
      </c>
      <c r="E114" s="203">
        <f>VLOOKUP(A114,[4]Sheet3!$A:$B,2,FALSE)</f>
        <v>1270.2</v>
      </c>
      <c r="F114" s="203"/>
      <c r="G114" s="98"/>
      <c r="H114" s="204">
        <v>0</v>
      </c>
      <c r="I114" s="98">
        <v>0</v>
      </c>
      <c r="J114" s="98">
        <v>0</v>
      </c>
      <c r="K114" s="98">
        <v>0</v>
      </c>
      <c r="L114" s="92" t="s">
        <v>0</v>
      </c>
    </row>
    <row r="115" s="71" customFormat="1" ht="23" customHeight="1" spans="1:12">
      <c r="A115" s="82">
        <v>21013</v>
      </c>
      <c r="B115" s="82" t="s">
        <v>908</v>
      </c>
      <c r="C115" s="202">
        <f t="shared" si="8"/>
        <v>50</v>
      </c>
      <c r="D115" s="202">
        <f t="shared" si="9"/>
        <v>50</v>
      </c>
      <c r="E115" s="203">
        <f>VLOOKUP(A115,[4]Sheet3!$A:$B,2,FALSE)</f>
        <v>50</v>
      </c>
      <c r="F115" s="203"/>
      <c r="G115" s="98"/>
      <c r="H115" s="204">
        <v>0</v>
      </c>
      <c r="I115" s="98">
        <v>0</v>
      </c>
      <c r="J115" s="98">
        <v>0</v>
      </c>
      <c r="K115" s="98">
        <v>0</v>
      </c>
      <c r="L115" s="92" t="s">
        <v>0</v>
      </c>
    </row>
    <row r="116" s="71" customFormat="1" ht="23" customHeight="1" spans="1:12">
      <c r="A116" s="82">
        <v>21014</v>
      </c>
      <c r="B116" s="82" t="s">
        <v>909</v>
      </c>
      <c r="C116" s="202">
        <f t="shared" si="8"/>
        <v>227</v>
      </c>
      <c r="D116" s="202">
        <f t="shared" si="9"/>
        <v>227</v>
      </c>
      <c r="E116" s="203">
        <f>VLOOKUP(A116,[4]Sheet3!$A:$B,2,FALSE)</f>
        <v>227</v>
      </c>
      <c r="F116" s="203"/>
      <c r="G116" s="98"/>
      <c r="H116" s="204">
        <v>0</v>
      </c>
      <c r="I116" s="98">
        <v>0</v>
      </c>
      <c r="J116" s="98">
        <v>0</v>
      </c>
      <c r="K116" s="98">
        <v>0</v>
      </c>
      <c r="L116" s="92" t="s">
        <v>0</v>
      </c>
    </row>
    <row r="117" s="71" customFormat="1" ht="23" customHeight="1" spans="1:12">
      <c r="A117" s="82">
        <v>21015</v>
      </c>
      <c r="B117" s="82" t="s">
        <v>910</v>
      </c>
      <c r="C117" s="202">
        <f t="shared" si="8"/>
        <v>335.68</v>
      </c>
      <c r="D117" s="202">
        <f t="shared" si="9"/>
        <v>335.68</v>
      </c>
      <c r="E117" s="203">
        <f>VLOOKUP(A117,[4]Sheet3!$A:$B,2,FALSE)</f>
        <v>335.68</v>
      </c>
      <c r="F117" s="203"/>
      <c r="G117" s="98"/>
      <c r="H117" s="204">
        <v>0</v>
      </c>
      <c r="I117" s="98">
        <v>0</v>
      </c>
      <c r="J117" s="98">
        <v>0</v>
      </c>
      <c r="K117" s="98">
        <v>0</v>
      </c>
      <c r="L117" s="92" t="s">
        <v>0</v>
      </c>
    </row>
    <row r="118" s="71" customFormat="1" ht="23" customHeight="1" spans="1:12">
      <c r="A118" s="82">
        <v>21017</v>
      </c>
      <c r="B118" s="82" t="s">
        <v>911</v>
      </c>
      <c r="C118" s="202">
        <f t="shared" si="8"/>
        <v>10</v>
      </c>
      <c r="D118" s="202">
        <f t="shared" si="9"/>
        <v>10</v>
      </c>
      <c r="E118" s="203">
        <f>VLOOKUP(A118,[4]Sheet3!$A:$B,2,FALSE)</f>
        <v>10</v>
      </c>
      <c r="F118" s="203"/>
      <c r="G118" s="203"/>
      <c r="H118" s="202">
        <v>0</v>
      </c>
      <c r="I118" s="203">
        <f t="shared" ref="I118:K118" si="13">SUM(I119:I133)</f>
        <v>0</v>
      </c>
      <c r="J118" s="203">
        <f t="shared" si="13"/>
        <v>0</v>
      </c>
      <c r="K118" s="203">
        <f t="shared" si="13"/>
        <v>0</v>
      </c>
      <c r="L118" s="92" t="s">
        <v>0</v>
      </c>
    </row>
    <row r="119" s="71" customFormat="1" ht="23" customHeight="1" spans="1:12">
      <c r="A119" s="82">
        <v>21018</v>
      </c>
      <c r="B119" s="82" t="s">
        <v>912</v>
      </c>
      <c r="C119" s="202">
        <f t="shared" si="8"/>
        <v>0</v>
      </c>
      <c r="D119" s="202">
        <f t="shared" si="9"/>
        <v>0</v>
      </c>
      <c r="E119" s="203"/>
      <c r="F119" s="203"/>
      <c r="G119" s="98"/>
      <c r="H119" s="204">
        <v>0</v>
      </c>
      <c r="I119" s="98">
        <v>0</v>
      </c>
      <c r="J119" s="98">
        <v>0</v>
      </c>
      <c r="K119" s="98">
        <v>0</v>
      </c>
      <c r="L119" s="92" t="s">
        <v>0</v>
      </c>
    </row>
    <row r="120" s="71" customFormat="1" ht="23" customHeight="1" spans="1:12">
      <c r="A120" s="82">
        <v>21019</v>
      </c>
      <c r="B120" s="82" t="s">
        <v>913</v>
      </c>
      <c r="C120" s="202">
        <f t="shared" si="8"/>
        <v>0</v>
      </c>
      <c r="D120" s="202">
        <f t="shared" si="9"/>
        <v>0</v>
      </c>
      <c r="E120" s="203"/>
      <c r="F120" s="203"/>
      <c r="G120" s="98"/>
      <c r="H120" s="204">
        <v>0</v>
      </c>
      <c r="I120" s="98">
        <v>0</v>
      </c>
      <c r="J120" s="98">
        <v>0</v>
      </c>
      <c r="K120" s="98">
        <v>0</v>
      </c>
      <c r="L120" s="92" t="s">
        <v>0</v>
      </c>
    </row>
    <row r="121" s="71" customFormat="1" ht="23" customHeight="1" spans="1:12">
      <c r="A121" s="82">
        <v>21099</v>
      </c>
      <c r="B121" s="82" t="s">
        <v>312</v>
      </c>
      <c r="C121" s="202">
        <f t="shared" si="8"/>
        <v>40</v>
      </c>
      <c r="D121" s="202">
        <f t="shared" si="9"/>
        <v>40</v>
      </c>
      <c r="E121" s="203">
        <f>VLOOKUP(A121,[4]Sheet3!$A:$B,2,FALSE)</f>
        <v>40</v>
      </c>
      <c r="F121" s="203"/>
      <c r="G121" s="98"/>
      <c r="H121" s="204">
        <v>0</v>
      </c>
      <c r="I121" s="98">
        <v>0</v>
      </c>
      <c r="J121" s="98">
        <v>0</v>
      </c>
      <c r="K121" s="98">
        <v>0</v>
      </c>
      <c r="L121" s="92" t="s">
        <v>0</v>
      </c>
    </row>
    <row r="122" s="71" customFormat="1" ht="23" customHeight="1" spans="1:12">
      <c r="A122" s="82">
        <v>21101</v>
      </c>
      <c r="B122" s="82" t="s">
        <v>914</v>
      </c>
      <c r="C122" s="202">
        <f t="shared" si="8"/>
        <v>142.6</v>
      </c>
      <c r="D122" s="202">
        <f t="shared" si="9"/>
        <v>142.6</v>
      </c>
      <c r="E122" s="203">
        <f>VLOOKUP(A122,[4]Sheet3!$A:$B,2,FALSE)</f>
        <v>142.6</v>
      </c>
      <c r="F122" s="203"/>
      <c r="G122" s="98"/>
      <c r="H122" s="204">
        <v>0</v>
      </c>
      <c r="I122" s="98">
        <v>0</v>
      </c>
      <c r="J122" s="98">
        <v>0</v>
      </c>
      <c r="K122" s="98">
        <v>0</v>
      </c>
      <c r="L122" s="92" t="s">
        <v>0</v>
      </c>
    </row>
    <row r="123" s="71" customFormat="1" ht="23" customHeight="1" spans="1:12">
      <c r="A123" s="82">
        <v>21102</v>
      </c>
      <c r="B123" s="82" t="s">
        <v>915</v>
      </c>
      <c r="C123" s="202">
        <f t="shared" si="8"/>
        <v>30</v>
      </c>
      <c r="D123" s="202">
        <f t="shared" si="9"/>
        <v>30</v>
      </c>
      <c r="E123" s="203">
        <f>VLOOKUP(A123,[4]Sheet3!$A:$B,2,FALSE)</f>
        <v>30</v>
      </c>
      <c r="F123" s="203"/>
      <c r="G123" s="98"/>
      <c r="H123" s="204">
        <v>0</v>
      </c>
      <c r="I123" s="98">
        <v>0</v>
      </c>
      <c r="J123" s="98">
        <v>0</v>
      </c>
      <c r="K123" s="98">
        <v>0</v>
      </c>
      <c r="L123" s="92" t="s">
        <v>0</v>
      </c>
    </row>
    <row r="124" s="71" customFormat="1" ht="23" customHeight="1" spans="1:12">
      <c r="A124" s="82">
        <v>21103</v>
      </c>
      <c r="B124" s="82" t="s">
        <v>916</v>
      </c>
      <c r="C124" s="202">
        <f t="shared" si="8"/>
        <v>133.65</v>
      </c>
      <c r="D124" s="202">
        <f t="shared" si="9"/>
        <v>133.65</v>
      </c>
      <c r="E124" s="203">
        <f>VLOOKUP(A124,[4]Sheet3!$A:$B,2,FALSE)</f>
        <v>133.65</v>
      </c>
      <c r="F124" s="203"/>
      <c r="G124" s="98"/>
      <c r="H124" s="204">
        <v>0</v>
      </c>
      <c r="I124" s="98">
        <v>0</v>
      </c>
      <c r="J124" s="98">
        <v>0</v>
      </c>
      <c r="K124" s="98">
        <v>0</v>
      </c>
      <c r="L124" s="92" t="s">
        <v>0</v>
      </c>
    </row>
    <row r="125" s="71" customFormat="1" ht="23" customHeight="1" spans="1:12">
      <c r="A125" s="82">
        <v>21104</v>
      </c>
      <c r="B125" s="82" t="s">
        <v>917</v>
      </c>
      <c r="C125" s="202">
        <f t="shared" si="8"/>
        <v>0</v>
      </c>
      <c r="D125" s="202">
        <f t="shared" si="9"/>
        <v>0</v>
      </c>
      <c r="E125" s="203">
        <f>VLOOKUP(A125,[4]Sheet3!$A:$B,2,FALSE)</f>
        <v>0</v>
      </c>
      <c r="F125" s="203"/>
      <c r="G125" s="98"/>
      <c r="H125" s="204">
        <v>0</v>
      </c>
      <c r="I125" s="98">
        <v>0</v>
      </c>
      <c r="J125" s="98">
        <v>0</v>
      </c>
      <c r="K125" s="98">
        <v>0</v>
      </c>
      <c r="L125" s="92" t="s">
        <v>0</v>
      </c>
    </row>
    <row r="126" s="71" customFormat="1" ht="23" customHeight="1" spans="1:12">
      <c r="A126" s="82">
        <v>21105</v>
      </c>
      <c r="B126" s="82" t="s">
        <v>918</v>
      </c>
      <c r="C126" s="202">
        <f t="shared" si="8"/>
        <v>255.1</v>
      </c>
      <c r="D126" s="202">
        <f t="shared" si="9"/>
        <v>255.1</v>
      </c>
      <c r="E126" s="203">
        <f>VLOOKUP(A126,[4]Sheet3!$A:$B,2,FALSE)</f>
        <v>255.1</v>
      </c>
      <c r="F126" s="203"/>
      <c r="G126" s="98"/>
      <c r="H126" s="204">
        <v>0</v>
      </c>
      <c r="I126" s="98">
        <v>0</v>
      </c>
      <c r="J126" s="98">
        <v>0</v>
      </c>
      <c r="K126" s="98">
        <v>0</v>
      </c>
      <c r="L126" s="92" t="s">
        <v>0</v>
      </c>
    </row>
    <row r="127" s="71" customFormat="1" ht="23" customHeight="1" spans="1:12">
      <c r="A127" s="82">
        <v>21107</v>
      </c>
      <c r="B127" s="82" t="s">
        <v>919</v>
      </c>
      <c r="C127" s="202">
        <f t="shared" si="8"/>
        <v>0</v>
      </c>
      <c r="D127" s="202">
        <f t="shared" si="9"/>
        <v>0</v>
      </c>
      <c r="E127" s="203"/>
      <c r="F127" s="203"/>
      <c r="G127" s="98"/>
      <c r="H127" s="204">
        <v>0</v>
      </c>
      <c r="I127" s="98">
        <v>0</v>
      </c>
      <c r="J127" s="98">
        <v>0</v>
      </c>
      <c r="K127" s="98">
        <v>0</v>
      </c>
      <c r="L127" s="92" t="s">
        <v>0</v>
      </c>
    </row>
    <row r="128" s="71" customFormat="1" ht="23" customHeight="1" spans="1:12">
      <c r="A128" s="82">
        <v>21108</v>
      </c>
      <c r="B128" s="82" t="s">
        <v>920</v>
      </c>
      <c r="C128" s="202">
        <f t="shared" si="8"/>
        <v>0</v>
      </c>
      <c r="D128" s="202">
        <f t="shared" si="9"/>
        <v>0</v>
      </c>
      <c r="E128" s="203"/>
      <c r="F128" s="203"/>
      <c r="G128" s="98"/>
      <c r="H128" s="204">
        <v>0</v>
      </c>
      <c r="I128" s="98">
        <v>0</v>
      </c>
      <c r="J128" s="98">
        <v>0</v>
      </c>
      <c r="K128" s="98">
        <v>0</v>
      </c>
      <c r="L128" s="92" t="s">
        <v>0</v>
      </c>
    </row>
    <row r="129" s="71" customFormat="1" ht="23" customHeight="1" spans="1:12">
      <c r="A129" s="82">
        <v>21109</v>
      </c>
      <c r="B129" s="82" t="s">
        <v>921</v>
      </c>
      <c r="C129" s="202">
        <f t="shared" si="8"/>
        <v>0</v>
      </c>
      <c r="D129" s="202">
        <f t="shared" si="9"/>
        <v>0</v>
      </c>
      <c r="E129" s="203"/>
      <c r="F129" s="203"/>
      <c r="G129" s="98"/>
      <c r="H129" s="204">
        <v>0</v>
      </c>
      <c r="I129" s="98">
        <v>0</v>
      </c>
      <c r="J129" s="98">
        <v>0</v>
      </c>
      <c r="K129" s="98">
        <v>0</v>
      </c>
      <c r="L129" s="92" t="s">
        <v>0</v>
      </c>
    </row>
    <row r="130" s="71" customFormat="1" ht="23" customHeight="1" spans="1:12">
      <c r="A130" s="82">
        <v>21110</v>
      </c>
      <c r="B130" s="82" t="s">
        <v>922</v>
      </c>
      <c r="C130" s="202">
        <f t="shared" si="8"/>
        <v>0</v>
      </c>
      <c r="D130" s="202">
        <f t="shared" si="9"/>
        <v>0</v>
      </c>
      <c r="E130" s="203"/>
      <c r="F130" s="203"/>
      <c r="G130" s="98"/>
      <c r="H130" s="204">
        <v>0</v>
      </c>
      <c r="I130" s="98">
        <v>0</v>
      </c>
      <c r="J130" s="98">
        <v>0</v>
      </c>
      <c r="K130" s="98">
        <v>0</v>
      </c>
      <c r="L130" s="92" t="s">
        <v>0</v>
      </c>
    </row>
    <row r="131" s="71" customFormat="1" ht="23" customHeight="1" spans="1:12">
      <c r="A131" s="82">
        <v>21111</v>
      </c>
      <c r="B131" s="82" t="s">
        <v>923</v>
      </c>
      <c r="C131" s="202">
        <f t="shared" si="8"/>
        <v>18</v>
      </c>
      <c r="D131" s="202">
        <f t="shared" si="9"/>
        <v>18</v>
      </c>
      <c r="E131" s="203">
        <f>VLOOKUP(A131,[4]Sheet3!$A:$B,2,FALSE)</f>
        <v>18</v>
      </c>
      <c r="F131" s="203"/>
      <c r="G131" s="98"/>
      <c r="H131" s="204">
        <v>0</v>
      </c>
      <c r="I131" s="98">
        <v>0</v>
      </c>
      <c r="J131" s="98">
        <v>0</v>
      </c>
      <c r="K131" s="98">
        <v>0</v>
      </c>
      <c r="L131" s="92" t="s">
        <v>0</v>
      </c>
    </row>
    <row r="132" s="71" customFormat="1" ht="23" customHeight="1" spans="1:12">
      <c r="A132" s="82">
        <v>21112</v>
      </c>
      <c r="B132" s="82" t="s">
        <v>924</v>
      </c>
      <c r="C132" s="202">
        <f t="shared" si="8"/>
        <v>0</v>
      </c>
      <c r="D132" s="202">
        <f t="shared" si="9"/>
        <v>0</v>
      </c>
      <c r="E132" s="203"/>
      <c r="F132" s="203"/>
      <c r="G132" s="98"/>
      <c r="H132" s="204">
        <v>0</v>
      </c>
      <c r="I132" s="98">
        <v>0</v>
      </c>
      <c r="J132" s="98">
        <v>0</v>
      </c>
      <c r="K132" s="98">
        <v>0</v>
      </c>
      <c r="L132" s="92" t="s">
        <v>0</v>
      </c>
    </row>
    <row r="133" s="71" customFormat="1" ht="23" customHeight="1" spans="1:12">
      <c r="A133" s="82">
        <v>21113</v>
      </c>
      <c r="B133" s="82" t="s">
        <v>925</v>
      </c>
      <c r="C133" s="202">
        <f t="shared" si="8"/>
        <v>0</v>
      </c>
      <c r="D133" s="202">
        <f t="shared" si="9"/>
        <v>0</v>
      </c>
      <c r="E133" s="203"/>
      <c r="F133" s="203"/>
      <c r="G133" s="98"/>
      <c r="H133" s="204">
        <v>0</v>
      </c>
      <c r="I133" s="98">
        <v>0</v>
      </c>
      <c r="J133" s="98">
        <v>0</v>
      </c>
      <c r="K133" s="98">
        <v>0</v>
      </c>
      <c r="L133" s="92" t="s">
        <v>0</v>
      </c>
    </row>
    <row r="134" s="71" customFormat="1" ht="23" customHeight="1" spans="1:12">
      <c r="A134" s="82">
        <v>21114</v>
      </c>
      <c r="B134" s="82" t="s">
        <v>926</v>
      </c>
      <c r="C134" s="202">
        <f t="shared" si="8"/>
        <v>0</v>
      </c>
      <c r="D134" s="202">
        <f t="shared" si="9"/>
        <v>0</v>
      </c>
      <c r="E134" s="203"/>
      <c r="F134" s="203"/>
      <c r="G134" s="203"/>
      <c r="H134" s="202">
        <v>0</v>
      </c>
      <c r="I134" s="203">
        <f t="shared" ref="I134:K134" si="14">SUM(I135:I140)</f>
        <v>0</v>
      </c>
      <c r="J134" s="203">
        <f t="shared" si="14"/>
        <v>0</v>
      </c>
      <c r="K134" s="203">
        <f t="shared" si="14"/>
        <v>0</v>
      </c>
      <c r="L134" s="92" t="s">
        <v>0</v>
      </c>
    </row>
    <row r="135" s="71" customFormat="1" ht="23" customHeight="1" spans="1:12">
      <c r="A135" s="82">
        <v>21199</v>
      </c>
      <c r="B135" s="82" t="s">
        <v>324</v>
      </c>
      <c r="C135" s="202">
        <f t="shared" si="8"/>
        <v>0</v>
      </c>
      <c r="D135" s="202">
        <f t="shared" si="9"/>
        <v>0</v>
      </c>
      <c r="E135" s="203">
        <f>VLOOKUP(A135,[4]Sheet3!$A:$B,2,FALSE)</f>
        <v>0</v>
      </c>
      <c r="F135" s="203"/>
      <c r="G135" s="98"/>
      <c r="H135" s="204">
        <v>0</v>
      </c>
      <c r="I135" s="98">
        <v>0</v>
      </c>
      <c r="J135" s="98">
        <v>0</v>
      </c>
      <c r="K135" s="98">
        <v>0</v>
      </c>
      <c r="L135" s="92" t="s">
        <v>0</v>
      </c>
    </row>
    <row r="136" s="71" customFormat="1" ht="23" customHeight="1" spans="1:12">
      <c r="A136" s="82">
        <v>21201</v>
      </c>
      <c r="B136" s="82" t="s">
        <v>927</v>
      </c>
      <c r="C136" s="202">
        <f t="shared" ref="C136:C199" si="15">D136+G136+H136+I136+J136+K136</f>
        <v>6677.63</v>
      </c>
      <c r="D136" s="202">
        <f t="shared" ref="D136:D199" si="16">E136+F136</f>
        <v>3987.63</v>
      </c>
      <c r="E136" s="203">
        <v>3987.63</v>
      </c>
      <c r="F136" s="203"/>
      <c r="G136" s="98"/>
      <c r="H136" s="204">
        <v>2690</v>
      </c>
      <c r="I136" s="98">
        <v>0</v>
      </c>
      <c r="J136" s="98">
        <v>0</v>
      </c>
      <c r="K136" s="98">
        <v>0</v>
      </c>
      <c r="L136" s="92" t="s">
        <v>0</v>
      </c>
    </row>
    <row r="137" s="71" customFormat="1" ht="23" customHeight="1" spans="1:12">
      <c r="A137" s="82">
        <v>21202</v>
      </c>
      <c r="B137" s="82" t="s">
        <v>928</v>
      </c>
      <c r="C137" s="202">
        <f t="shared" si="15"/>
        <v>0</v>
      </c>
      <c r="D137" s="202">
        <f t="shared" si="16"/>
        <v>0</v>
      </c>
      <c r="E137" s="203"/>
      <c r="F137" s="203"/>
      <c r="G137" s="98"/>
      <c r="H137" s="204">
        <v>0</v>
      </c>
      <c r="I137" s="98">
        <v>0</v>
      </c>
      <c r="J137" s="98">
        <v>0</v>
      </c>
      <c r="K137" s="98">
        <v>0</v>
      </c>
      <c r="L137" s="92" t="s">
        <v>0</v>
      </c>
    </row>
    <row r="138" s="71" customFormat="1" ht="23" customHeight="1" spans="1:12">
      <c r="A138" s="82">
        <v>21203</v>
      </c>
      <c r="B138" s="82" t="s">
        <v>929</v>
      </c>
      <c r="C138" s="202">
        <f t="shared" si="15"/>
        <v>10</v>
      </c>
      <c r="D138" s="202">
        <f t="shared" si="16"/>
        <v>10</v>
      </c>
      <c r="E138" s="203">
        <f>VLOOKUP(A138,[4]Sheet3!$A:$B,2,FALSE)</f>
        <v>10</v>
      </c>
      <c r="F138" s="203"/>
      <c r="G138" s="98"/>
      <c r="H138" s="204">
        <v>0</v>
      </c>
      <c r="I138" s="98">
        <v>0</v>
      </c>
      <c r="J138" s="98">
        <v>0</v>
      </c>
      <c r="K138" s="98">
        <v>0</v>
      </c>
      <c r="L138" s="92" t="s">
        <v>0</v>
      </c>
    </row>
    <row r="139" s="71" customFormat="1" ht="23" customHeight="1" spans="1:12">
      <c r="A139" s="82">
        <v>21205</v>
      </c>
      <c r="B139" s="82" t="s">
        <v>331</v>
      </c>
      <c r="C139" s="202">
        <f t="shared" si="15"/>
        <v>1843.04</v>
      </c>
      <c r="D139" s="202">
        <f t="shared" si="16"/>
        <v>1843.04</v>
      </c>
      <c r="E139" s="203">
        <f>VLOOKUP(A139,[4]Sheet3!$A:$B,2,FALSE)</f>
        <v>1843.04</v>
      </c>
      <c r="F139" s="203"/>
      <c r="G139" s="98"/>
      <c r="H139" s="204">
        <v>0</v>
      </c>
      <c r="I139" s="98">
        <v>0</v>
      </c>
      <c r="J139" s="98">
        <v>0</v>
      </c>
      <c r="K139" s="98">
        <v>0</v>
      </c>
      <c r="L139" s="92" t="s">
        <v>0</v>
      </c>
    </row>
    <row r="140" s="71" customFormat="1" ht="23" customHeight="1" spans="1:12">
      <c r="A140" s="82">
        <v>21206</v>
      </c>
      <c r="B140" s="82" t="s">
        <v>930</v>
      </c>
      <c r="C140" s="202">
        <f t="shared" si="15"/>
        <v>0</v>
      </c>
      <c r="D140" s="202">
        <f t="shared" si="16"/>
        <v>0</v>
      </c>
      <c r="E140" s="203"/>
      <c r="F140" s="203"/>
      <c r="G140" s="98"/>
      <c r="H140" s="204">
        <v>0</v>
      </c>
      <c r="I140" s="98">
        <v>0</v>
      </c>
      <c r="J140" s="98">
        <v>0</v>
      </c>
      <c r="K140" s="98">
        <v>0</v>
      </c>
      <c r="L140" s="92" t="s">
        <v>0</v>
      </c>
    </row>
    <row r="141" s="71" customFormat="1" ht="23" customHeight="1" spans="1:12">
      <c r="A141" s="82">
        <v>21299</v>
      </c>
      <c r="B141" s="82" t="s">
        <v>332</v>
      </c>
      <c r="C141" s="202">
        <f t="shared" si="15"/>
        <v>0</v>
      </c>
      <c r="D141" s="202">
        <f t="shared" si="16"/>
        <v>0</v>
      </c>
      <c r="E141" s="203">
        <f>VLOOKUP(A141,[4]Sheet3!$A:$B,2,FALSE)</f>
        <v>0</v>
      </c>
      <c r="F141" s="203"/>
      <c r="G141" s="203"/>
      <c r="H141" s="202"/>
      <c r="I141" s="203">
        <f t="shared" ref="I141:K141" si="17">SUM(I142:I149)</f>
        <v>0</v>
      </c>
      <c r="J141" s="203">
        <f t="shared" si="17"/>
        <v>0</v>
      </c>
      <c r="K141" s="203">
        <f t="shared" si="17"/>
        <v>0</v>
      </c>
      <c r="L141" s="92" t="s">
        <v>0</v>
      </c>
    </row>
    <row r="142" s="71" customFormat="1" ht="23" customHeight="1" spans="1:12">
      <c r="A142" s="82">
        <v>21301</v>
      </c>
      <c r="B142" s="82" t="s">
        <v>931</v>
      </c>
      <c r="C142" s="202">
        <f t="shared" si="15"/>
        <v>3982.66</v>
      </c>
      <c r="D142" s="202">
        <f t="shared" si="16"/>
        <v>546.66</v>
      </c>
      <c r="E142" s="203">
        <v>546.66</v>
      </c>
      <c r="F142" s="203"/>
      <c r="G142" s="98"/>
      <c r="H142" s="204">
        <v>3436</v>
      </c>
      <c r="I142" s="98">
        <v>0</v>
      </c>
      <c r="J142" s="98">
        <v>0</v>
      </c>
      <c r="K142" s="98">
        <v>0</v>
      </c>
      <c r="L142" s="92" t="s">
        <v>0</v>
      </c>
    </row>
    <row r="143" s="71" customFormat="1" ht="23" customHeight="1" spans="1:12">
      <c r="A143" s="82">
        <v>21302</v>
      </c>
      <c r="B143" s="82" t="s">
        <v>932</v>
      </c>
      <c r="C143" s="202">
        <f t="shared" si="15"/>
        <v>2649.27</v>
      </c>
      <c r="D143" s="202">
        <f t="shared" si="16"/>
        <v>2649.27</v>
      </c>
      <c r="E143" s="203">
        <f>VLOOKUP(A143,[4]Sheet3!$A:$B,2,FALSE)</f>
        <v>2649.27</v>
      </c>
      <c r="F143" s="203"/>
      <c r="G143" s="98"/>
      <c r="H143" s="204"/>
      <c r="I143" s="98">
        <v>0</v>
      </c>
      <c r="J143" s="98">
        <v>0</v>
      </c>
      <c r="K143" s="98">
        <v>0</v>
      </c>
      <c r="L143" s="92" t="s">
        <v>0</v>
      </c>
    </row>
    <row r="144" s="71" customFormat="1" ht="23" customHeight="1" spans="1:12">
      <c r="A144" s="82">
        <v>21303</v>
      </c>
      <c r="B144" s="82" t="s">
        <v>933</v>
      </c>
      <c r="C144" s="202">
        <f t="shared" si="15"/>
        <v>1111.86</v>
      </c>
      <c r="D144" s="202">
        <f t="shared" si="16"/>
        <v>1111.86</v>
      </c>
      <c r="E144" s="203">
        <f>VLOOKUP(A144,[4]Sheet3!$A:$B,2,FALSE)</f>
        <v>1111.86</v>
      </c>
      <c r="F144" s="203"/>
      <c r="G144" s="98"/>
      <c r="H144" s="204"/>
      <c r="I144" s="98">
        <v>0</v>
      </c>
      <c r="J144" s="98">
        <v>0</v>
      </c>
      <c r="K144" s="98">
        <v>0</v>
      </c>
      <c r="L144" s="92" t="s">
        <v>0</v>
      </c>
    </row>
    <row r="145" s="71" customFormat="1" ht="23" customHeight="1" spans="1:12">
      <c r="A145" s="82">
        <v>21305</v>
      </c>
      <c r="B145" s="82" t="s">
        <v>934</v>
      </c>
      <c r="C145" s="202">
        <f t="shared" si="15"/>
        <v>5195</v>
      </c>
      <c r="D145" s="202">
        <f t="shared" si="16"/>
        <v>5195</v>
      </c>
      <c r="E145" s="203">
        <f>VLOOKUP(A145,[4]Sheet3!$A:$B,2,FALSE)</f>
        <v>5195</v>
      </c>
      <c r="F145" s="203"/>
      <c r="G145" s="98"/>
      <c r="H145" s="204"/>
      <c r="I145" s="98">
        <v>0</v>
      </c>
      <c r="J145" s="98">
        <v>0</v>
      </c>
      <c r="K145" s="98">
        <v>0</v>
      </c>
      <c r="L145" s="92" t="s">
        <v>0</v>
      </c>
    </row>
    <row r="146" s="71" customFormat="1" ht="23" customHeight="1" spans="1:12">
      <c r="A146" s="82">
        <v>21307</v>
      </c>
      <c r="B146" s="82" t="s">
        <v>935</v>
      </c>
      <c r="C146" s="202">
        <f t="shared" si="15"/>
        <v>660.21</v>
      </c>
      <c r="D146" s="202">
        <f t="shared" si="16"/>
        <v>660.21</v>
      </c>
      <c r="E146" s="203">
        <f>VLOOKUP(A146,[4]Sheet3!$A:$B,2,FALSE)</f>
        <v>660.21</v>
      </c>
      <c r="F146" s="203"/>
      <c r="G146" s="98"/>
      <c r="H146" s="204">
        <v>0</v>
      </c>
      <c r="I146" s="98">
        <v>0</v>
      </c>
      <c r="J146" s="98">
        <v>0</v>
      </c>
      <c r="K146" s="98">
        <v>0</v>
      </c>
      <c r="L146" s="92" t="s">
        <v>0</v>
      </c>
    </row>
    <row r="147" s="71" customFormat="1" ht="23" customHeight="1" spans="1:12">
      <c r="A147" s="82">
        <v>21308</v>
      </c>
      <c r="B147" s="82" t="s">
        <v>936</v>
      </c>
      <c r="C147" s="202">
        <f t="shared" si="15"/>
        <v>20.93</v>
      </c>
      <c r="D147" s="202">
        <f t="shared" si="16"/>
        <v>20.93</v>
      </c>
      <c r="E147" s="203">
        <f>VLOOKUP(A147,[4]Sheet3!$A:$B,2,FALSE)</f>
        <v>20.93</v>
      </c>
      <c r="F147" s="203"/>
      <c r="G147" s="98"/>
      <c r="H147" s="204">
        <v>0</v>
      </c>
      <c r="I147" s="98">
        <v>0</v>
      </c>
      <c r="J147" s="98">
        <v>0</v>
      </c>
      <c r="K147" s="98">
        <v>0</v>
      </c>
      <c r="L147" s="92" t="s">
        <v>0</v>
      </c>
    </row>
    <row r="148" s="71" customFormat="1" ht="23" customHeight="1" spans="1:12">
      <c r="A148" s="82">
        <v>21309</v>
      </c>
      <c r="B148" s="82" t="s">
        <v>937</v>
      </c>
      <c r="C148" s="202">
        <f t="shared" si="15"/>
        <v>0</v>
      </c>
      <c r="D148" s="202">
        <f t="shared" si="16"/>
        <v>0</v>
      </c>
      <c r="E148" s="203"/>
      <c r="F148" s="203"/>
      <c r="G148" s="98"/>
      <c r="H148" s="204"/>
      <c r="I148" s="98">
        <v>0</v>
      </c>
      <c r="J148" s="98">
        <v>0</v>
      </c>
      <c r="K148" s="98">
        <v>0</v>
      </c>
      <c r="L148" s="92" t="s">
        <v>0</v>
      </c>
    </row>
    <row r="149" s="71" customFormat="1" ht="23" customHeight="1" spans="1:12">
      <c r="A149" s="82">
        <v>21399</v>
      </c>
      <c r="B149" s="82" t="s">
        <v>378</v>
      </c>
      <c r="C149" s="202">
        <f t="shared" si="15"/>
        <v>0</v>
      </c>
      <c r="D149" s="202">
        <f t="shared" si="16"/>
        <v>0</v>
      </c>
      <c r="E149" s="203">
        <f>VLOOKUP(A149,[4]Sheet3!$A:$B,2,FALSE)</f>
        <v>0</v>
      </c>
      <c r="F149" s="203"/>
      <c r="G149" s="98"/>
      <c r="H149" s="204">
        <v>0</v>
      </c>
      <c r="I149" s="98">
        <v>0</v>
      </c>
      <c r="J149" s="98">
        <v>0</v>
      </c>
      <c r="K149" s="98">
        <v>0</v>
      </c>
      <c r="L149" s="92" t="s">
        <v>0</v>
      </c>
    </row>
    <row r="150" s="71" customFormat="1" ht="23" customHeight="1" spans="1:12">
      <c r="A150" s="82">
        <v>21401</v>
      </c>
      <c r="B150" s="82" t="s">
        <v>938</v>
      </c>
      <c r="C150" s="202">
        <f t="shared" si="15"/>
        <v>1473.16</v>
      </c>
      <c r="D150" s="202">
        <f t="shared" si="16"/>
        <v>1473.16</v>
      </c>
      <c r="E150" s="203">
        <f>VLOOKUP(A150,[4]Sheet3!$A:$B,2,FALSE)</f>
        <v>1473.16</v>
      </c>
      <c r="F150" s="203"/>
      <c r="G150" s="203"/>
      <c r="H150" s="202">
        <v>0</v>
      </c>
      <c r="I150" s="203">
        <f t="shared" ref="I150:K150" si="18">SUM(I151:I156)</f>
        <v>0</v>
      </c>
      <c r="J150" s="203">
        <f t="shared" si="18"/>
        <v>0</v>
      </c>
      <c r="K150" s="203">
        <f t="shared" si="18"/>
        <v>0</v>
      </c>
      <c r="L150" s="92" t="s">
        <v>0</v>
      </c>
    </row>
    <row r="151" s="71" customFormat="1" ht="23" customHeight="1" spans="1:12">
      <c r="A151" s="82">
        <v>21402</v>
      </c>
      <c r="B151" s="82" t="s">
        <v>939</v>
      </c>
      <c r="C151" s="202">
        <f t="shared" si="15"/>
        <v>0</v>
      </c>
      <c r="D151" s="202">
        <f t="shared" si="16"/>
        <v>0</v>
      </c>
      <c r="E151" s="203"/>
      <c r="F151" s="203"/>
      <c r="G151" s="98"/>
      <c r="H151" s="204">
        <v>0</v>
      </c>
      <c r="I151" s="98">
        <v>0</v>
      </c>
      <c r="J151" s="98">
        <v>0</v>
      </c>
      <c r="K151" s="98">
        <v>0</v>
      </c>
      <c r="L151" s="92" t="s">
        <v>0</v>
      </c>
    </row>
    <row r="152" s="71" customFormat="1" ht="23" customHeight="1" spans="1:12">
      <c r="A152" s="82">
        <v>21403</v>
      </c>
      <c r="B152" s="82" t="s">
        <v>940</v>
      </c>
      <c r="C152" s="202">
        <f t="shared" si="15"/>
        <v>0</v>
      </c>
      <c r="D152" s="202">
        <f t="shared" si="16"/>
        <v>0</v>
      </c>
      <c r="E152" s="203"/>
      <c r="F152" s="203"/>
      <c r="G152" s="98"/>
      <c r="H152" s="204">
        <v>0</v>
      </c>
      <c r="I152" s="98">
        <v>0</v>
      </c>
      <c r="J152" s="98">
        <v>0</v>
      </c>
      <c r="K152" s="98">
        <v>0</v>
      </c>
      <c r="L152" s="92" t="s">
        <v>0</v>
      </c>
    </row>
    <row r="153" s="71" customFormat="1" ht="23" customHeight="1" spans="1:12">
      <c r="A153" s="82">
        <v>21405</v>
      </c>
      <c r="B153" s="82" t="s">
        <v>941</v>
      </c>
      <c r="C153" s="202">
        <f t="shared" si="15"/>
        <v>0</v>
      </c>
      <c r="D153" s="202">
        <f t="shared" si="16"/>
        <v>0</v>
      </c>
      <c r="E153" s="203"/>
      <c r="F153" s="203"/>
      <c r="G153" s="98"/>
      <c r="H153" s="204">
        <v>0</v>
      </c>
      <c r="I153" s="98">
        <v>0</v>
      </c>
      <c r="J153" s="98">
        <v>0</v>
      </c>
      <c r="K153" s="98">
        <v>0</v>
      </c>
      <c r="L153" s="92" t="s">
        <v>0</v>
      </c>
    </row>
    <row r="154" s="71" customFormat="1" ht="23" customHeight="1" spans="1:12">
      <c r="A154" s="82">
        <v>21499</v>
      </c>
      <c r="B154" s="82" t="s">
        <v>385</v>
      </c>
      <c r="C154" s="202">
        <f t="shared" si="15"/>
        <v>913.91</v>
      </c>
      <c r="D154" s="202">
        <f t="shared" si="16"/>
        <v>913.91</v>
      </c>
      <c r="E154" s="203">
        <f>VLOOKUP(A154,[4]Sheet3!$A:$B,2,FALSE)</f>
        <v>913.91</v>
      </c>
      <c r="F154" s="203"/>
      <c r="G154" s="98"/>
      <c r="H154" s="204">
        <v>0</v>
      </c>
      <c r="I154" s="98">
        <v>0</v>
      </c>
      <c r="J154" s="98">
        <v>0</v>
      </c>
      <c r="K154" s="98">
        <v>0</v>
      </c>
      <c r="L154" s="92" t="s">
        <v>0</v>
      </c>
    </row>
    <row r="155" s="71" customFormat="1" ht="23" customHeight="1" spans="1:12">
      <c r="A155" s="82">
        <v>21501</v>
      </c>
      <c r="B155" s="82" t="s">
        <v>942</v>
      </c>
      <c r="C155" s="202">
        <f t="shared" si="15"/>
        <v>0</v>
      </c>
      <c r="D155" s="202">
        <f t="shared" si="16"/>
        <v>0</v>
      </c>
      <c r="E155" s="203">
        <f>VLOOKUP(A155,[4]Sheet3!$A:$B,2,FALSE)</f>
        <v>0</v>
      </c>
      <c r="F155" s="203"/>
      <c r="G155" s="98"/>
      <c r="H155" s="204">
        <v>0</v>
      </c>
      <c r="I155" s="98">
        <v>0</v>
      </c>
      <c r="J155" s="98">
        <v>0</v>
      </c>
      <c r="K155" s="98">
        <v>0</v>
      </c>
      <c r="L155" s="92" t="s">
        <v>0</v>
      </c>
    </row>
    <row r="156" s="71" customFormat="1" ht="23" customHeight="1" spans="1:12">
      <c r="A156" s="82">
        <v>21502</v>
      </c>
      <c r="B156" s="82" t="s">
        <v>943</v>
      </c>
      <c r="C156" s="202">
        <f t="shared" si="15"/>
        <v>0</v>
      </c>
      <c r="D156" s="202">
        <f t="shared" si="16"/>
        <v>0</v>
      </c>
      <c r="E156" s="203"/>
      <c r="F156" s="203"/>
      <c r="G156" s="98"/>
      <c r="H156" s="204">
        <v>0</v>
      </c>
      <c r="I156" s="98">
        <v>0</v>
      </c>
      <c r="J156" s="98">
        <v>0</v>
      </c>
      <c r="K156" s="98">
        <v>0</v>
      </c>
      <c r="L156" s="92" t="s">
        <v>0</v>
      </c>
    </row>
    <row r="157" s="71" customFormat="1" ht="23" customHeight="1" spans="1:12">
      <c r="A157" s="82">
        <v>21503</v>
      </c>
      <c r="B157" s="82" t="s">
        <v>944</v>
      </c>
      <c r="C157" s="202">
        <f t="shared" si="15"/>
        <v>0</v>
      </c>
      <c r="D157" s="202">
        <f t="shared" si="16"/>
        <v>0</v>
      </c>
      <c r="E157" s="203"/>
      <c r="F157" s="203"/>
      <c r="G157" s="203"/>
      <c r="H157" s="202">
        <v>0</v>
      </c>
      <c r="I157" s="203">
        <f t="shared" ref="I157:K157" si="19">SUM(I158:I164)</f>
        <v>0</v>
      </c>
      <c r="J157" s="203">
        <f t="shared" si="19"/>
        <v>0</v>
      </c>
      <c r="K157" s="203">
        <f t="shared" si="19"/>
        <v>0</v>
      </c>
      <c r="L157" s="92" t="s">
        <v>0</v>
      </c>
    </row>
    <row r="158" s="71" customFormat="1" ht="23" customHeight="1" spans="1:12">
      <c r="A158" s="82">
        <v>21505</v>
      </c>
      <c r="B158" s="82" t="s">
        <v>945</v>
      </c>
      <c r="C158" s="202">
        <f t="shared" si="15"/>
        <v>817.5</v>
      </c>
      <c r="D158" s="202">
        <f t="shared" si="16"/>
        <v>817.5</v>
      </c>
      <c r="E158" s="203">
        <f>VLOOKUP(A158,[4]Sheet3!$A:$B,2,FALSE)</f>
        <v>817.5</v>
      </c>
      <c r="F158" s="203"/>
      <c r="G158" s="98"/>
      <c r="H158" s="204">
        <v>0</v>
      </c>
      <c r="I158" s="98">
        <v>0</v>
      </c>
      <c r="J158" s="98">
        <v>0</v>
      </c>
      <c r="K158" s="98">
        <v>0</v>
      </c>
      <c r="L158" s="92" t="s">
        <v>0</v>
      </c>
    </row>
    <row r="159" s="71" customFormat="1" ht="23" customHeight="1" spans="1:12">
      <c r="A159" s="82">
        <v>21507</v>
      </c>
      <c r="B159" s="82" t="s">
        <v>946</v>
      </c>
      <c r="C159" s="202">
        <f t="shared" si="15"/>
        <v>0</v>
      </c>
      <c r="D159" s="202">
        <f t="shared" si="16"/>
        <v>0</v>
      </c>
      <c r="E159" s="203"/>
      <c r="F159" s="203"/>
      <c r="G159" s="98"/>
      <c r="H159" s="204">
        <v>0</v>
      </c>
      <c r="I159" s="98">
        <v>0</v>
      </c>
      <c r="J159" s="98">
        <v>0</v>
      </c>
      <c r="K159" s="98">
        <v>0</v>
      </c>
      <c r="L159" s="92" t="s">
        <v>0</v>
      </c>
    </row>
    <row r="160" s="71" customFormat="1" ht="23" customHeight="1" spans="1:12">
      <c r="A160" s="82">
        <v>21508</v>
      </c>
      <c r="B160" s="82" t="s">
        <v>947</v>
      </c>
      <c r="C160" s="202">
        <f t="shared" si="15"/>
        <v>0</v>
      </c>
      <c r="D160" s="202">
        <f t="shared" si="16"/>
        <v>0</v>
      </c>
      <c r="E160" s="203">
        <f>VLOOKUP(A160,[4]Sheet3!$A:$B,2,FALSE)</f>
        <v>0</v>
      </c>
      <c r="F160" s="203"/>
      <c r="G160" s="98"/>
      <c r="H160" s="204">
        <v>0</v>
      </c>
      <c r="I160" s="98">
        <v>0</v>
      </c>
      <c r="J160" s="98">
        <v>0</v>
      </c>
      <c r="K160" s="98">
        <v>0</v>
      </c>
      <c r="L160" s="92" t="s">
        <v>0</v>
      </c>
    </row>
    <row r="161" s="71" customFormat="1" ht="23" customHeight="1" spans="1:12">
      <c r="A161" s="82">
        <v>21599</v>
      </c>
      <c r="B161" s="82" t="s">
        <v>948</v>
      </c>
      <c r="C161" s="202">
        <f t="shared" si="15"/>
        <v>0</v>
      </c>
      <c r="D161" s="202">
        <f t="shared" si="16"/>
        <v>0</v>
      </c>
      <c r="E161" s="203"/>
      <c r="F161" s="203"/>
      <c r="G161" s="98"/>
      <c r="H161" s="204">
        <v>0</v>
      </c>
      <c r="I161" s="98">
        <v>0</v>
      </c>
      <c r="J161" s="98">
        <v>0</v>
      </c>
      <c r="K161" s="98">
        <v>0</v>
      </c>
      <c r="L161" s="92" t="s">
        <v>0</v>
      </c>
    </row>
    <row r="162" s="71" customFormat="1" ht="23" customHeight="1" spans="1:12">
      <c r="A162" s="82">
        <v>21602</v>
      </c>
      <c r="B162" s="82" t="s">
        <v>949</v>
      </c>
      <c r="C162" s="202">
        <f t="shared" si="15"/>
        <v>729.48</v>
      </c>
      <c r="D162" s="202">
        <f t="shared" si="16"/>
        <v>729.48</v>
      </c>
      <c r="E162" s="203">
        <f>VLOOKUP(A162,[4]Sheet3!$A:$B,2,FALSE)</f>
        <v>729.48</v>
      </c>
      <c r="F162" s="203"/>
      <c r="G162" s="98"/>
      <c r="H162" s="204">
        <v>0</v>
      </c>
      <c r="I162" s="98">
        <v>0</v>
      </c>
      <c r="J162" s="98">
        <v>0</v>
      </c>
      <c r="K162" s="98">
        <v>0</v>
      </c>
      <c r="L162" s="92" t="s">
        <v>0</v>
      </c>
    </row>
    <row r="163" s="71" customFormat="1" ht="23" customHeight="1" spans="1:12">
      <c r="A163" s="82">
        <v>21606</v>
      </c>
      <c r="B163" s="82" t="s">
        <v>950</v>
      </c>
      <c r="C163" s="202">
        <f t="shared" si="15"/>
        <v>0</v>
      </c>
      <c r="D163" s="202">
        <f t="shared" si="16"/>
        <v>0</v>
      </c>
      <c r="E163" s="203"/>
      <c r="F163" s="203"/>
      <c r="G163" s="98"/>
      <c r="H163" s="204">
        <v>0</v>
      </c>
      <c r="I163" s="98">
        <v>0</v>
      </c>
      <c r="J163" s="98">
        <v>0</v>
      </c>
      <c r="K163" s="98">
        <v>0</v>
      </c>
      <c r="L163" s="92" t="s">
        <v>0</v>
      </c>
    </row>
    <row r="164" s="71" customFormat="1" ht="23" customHeight="1" spans="1:12">
      <c r="A164" s="82">
        <v>21699</v>
      </c>
      <c r="B164" s="82" t="s">
        <v>392</v>
      </c>
      <c r="C164" s="202">
        <f t="shared" si="15"/>
        <v>0</v>
      </c>
      <c r="D164" s="202">
        <f t="shared" si="16"/>
        <v>0</v>
      </c>
      <c r="E164" s="203">
        <f>VLOOKUP(A164,[4]Sheet3!$A:$B,2,FALSE)</f>
        <v>0</v>
      </c>
      <c r="F164" s="203"/>
      <c r="G164" s="98"/>
      <c r="H164" s="204">
        <v>0</v>
      </c>
      <c r="I164" s="98">
        <v>0</v>
      </c>
      <c r="J164" s="98">
        <v>0</v>
      </c>
      <c r="K164" s="98">
        <v>0</v>
      </c>
      <c r="L164" s="92" t="s">
        <v>0</v>
      </c>
    </row>
    <row r="165" s="71" customFormat="1" ht="23" customHeight="1" spans="1:12">
      <c r="A165" s="82">
        <v>21701</v>
      </c>
      <c r="B165" s="82" t="s">
        <v>951</v>
      </c>
      <c r="C165" s="202">
        <f t="shared" si="15"/>
        <v>0</v>
      </c>
      <c r="D165" s="202">
        <f t="shared" si="16"/>
        <v>0</v>
      </c>
      <c r="E165" s="203"/>
      <c r="F165" s="203"/>
      <c r="G165" s="203"/>
      <c r="H165" s="202">
        <v>0</v>
      </c>
      <c r="I165" s="203">
        <f t="shared" ref="I165:K165" si="20">SUM(I166:I168)</f>
        <v>0</v>
      </c>
      <c r="J165" s="203">
        <f t="shared" si="20"/>
        <v>0</v>
      </c>
      <c r="K165" s="203">
        <f t="shared" si="20"/>
        <v>0</v>
      </c>
      <c r="L165" s="92" t="s">
        <v>0</v>
      </c>
    </row>
    <row r="166" s="71" customFormat="1" ht="23" customHeight="1" spans="1:12">
      <c r="A166" s="82">
        <v>21702</v>
      </c>
      <c r="B166" s="82" t="s">
        <v>952</v>
      </c>
      <c r="C166" s="202">
        <f t="shared" si="15"/>
        <v>0</v>
      </c>
      <c r="D166" s="202">
        <f t="shared" si="16"/>
        <v>0</v>
      </c>
      <c r="E166" s="203"/>
      <c r="F166" s="203"/>
      <c r="G166" s="98"/>
      <c r="H166" s="204">
        <v>0</v>
      </c>
      <c r="I166" s="98">
        <v>0</v>
      </c>
      <c r="J166" s="98">
        <v>0</v>
      </c>
      <c r="K166" s="98">
        <v>0</v>
      </c>
      <c r="L166" s="92" t="s">
        <v>0</v>
      </c>
    </row>
    <row r="167" s="71" customFormat="1" ht="23" customHeight="1" spans="1:12">
      <c r="A167" s="82">
        <v>21703</v>
      </c>
      <c r="B167" s="82" t="s">
        <v>953</v>
      </c>
      <c r="C167" s="202">
        <f t="shared" si="15"/>
        <v>0</v>
      </c>
      <c r="D167" s="202">
        <f t="shared" si="16"/>
        <v>0</v>
      </c>
      <c r="E167" s="203"/>
      <c r="F167" s="203"/>
      <c r="G167" s="98"/>
      <c r="H167" s="204">
        <v>0</v>
      </c>
      <c r="I167" s="98">
        <v>0</v>
      </c>
      <c r="J167" s="98">
        <v>0</v>
      </c>
      <c r="K167" s="98">
        <v>0</v>
      </c>
      <c r="L167" s="92" t="s">
        <v>0</v>
      </c>
    </row>
    <row r="168" s="71" customFormat="1" ht="23" customHeight="1" spans="1:12">
      <c r="A168" s="82">
        <v>21704</v>
      </c>
      <c r="B168" s="82" t="s">
        <v>954</v>
      </c>
      <c r="C168" s="202">
        <f t="shared" si="15"/>
        <v>0</v>
      </c>
      <c r="D168" s="202">
        <f t="shared" si="16"/>
        <v>0</v>
      </c>
      <c r="E168" s="203"/>
      <c r="F168" s="203"/>
      <c r="G168" s="98"/>
      <c r="H168" s="204">
        <v>0</v>
      </c>
      <c r="I168" s="98">
        <v>0</v>
      </c>
      <c r="J168" s="98">
        <v>0</v>
      </c>
      <c r="K168" s="98">
        <v>0</v>
      </c>
      <c r="L168" s="92" t="s">
        <v>0</v>
      </c>
    </row>
    <row r="169" s="71" customFormat="1" ht="23" customHeight="1" spans="1:12">
      <c r="A169" s="82">
        <v>21799</v>
      </c>
      <c r="B169" s="82" t="s">
        <v>955</v>
      </c>
      <c r="C169" s="202">
        <f t="shared" si="15"/>
        <v>0</v>
      </c>
      <c r="D169" s="202">
        <f t="shared" si="16"/>
        <v>0</v>
      </c>
      <c r="E169" s="203"/>
      <c r="F169" s="203"/>
      <c r="G169" s="203"/>
      <c r="H169" s="202">
        <v>0</v>
      </c>
      <c r="I169" s="203">
        <f t="shared" ref="I169:K169" si="21">SUM(I170:I174)</f>
        <v>0</v>
      </c>
      <c r="J169" s="203">
        <f t="shared" si="21"/>
        <v>0</v>
      </c>
      <c r="K169" s="203">
        <f t="shared" si="21"/>
        <v>0</v>
      </c>
      <c r="L169" s="92" t="s">
        <v>0</v>
      </c>
    </row>
    <row r="170" s="71" customFormat="1" ht="23" customHeight="1" spans="1:12">
      <c r="A170" s="82">
        <v>21901</v>
      </c>
      <c r="B170" s="82" t="s">
        <v>603</v>
      </c>
      <c r="C170" s="202">
        <f t="shared" si="15"/>
        <v>0</v>
      </c>
      <c r="D170" s="202">
        <f t="shared" si="16"/>
        <v>0</v>
      </c>
      <c r="E170" s="203"/>
      <c r="F170" s="203"/>
      <c r="G170" s="98"/>
      <c r="H170" s="204">
        <v>0</v>
      </c>
      <c r="I170" s="98">
        <v>0</v>
      </c>
      <c r="J170" s="98">
        <v>0</v>
      </c>
      <c r="K170" s="98">
        <v>0</v>
      </c>
      <c r="L170" s="92" t="s">
        <v>0</v>
      </c>
    </row>
    <row r="171" s="71" customFormat="1" ht="23" customHeight="1" spans="1:12">
      <c r="A171" s="82">
        <v>21902</v>
      </c>
      <c r="B171" s="82" t="s">
        <v>611</v>
      </c>
      <c r="C171" s="202">
        <f t="shared" si="15"/>
        <v>0</v>
      </c>
      <c r="D171" s="202">
        <f t="shared" si="16"/>
        <v>0</v>
      </c>
      <c r="E171" s="203"/>
      <c r="F171" s="203"/>
      <c r="G171" s="98"/>
      <c r="H171" s="204">
        <v>0</v>
      </c>
      <c r="I171" s="98">
        <v>0</v>
      </c>
      <c r="J171" s="98">
        <v>0</v>
      </c>
      <c r="K171" s="98">
        <v>0</v>
      </c>
      <c r="L171" s="92" t="s">
        <v>0</v>
      </c>
    </row>
    <row r="172" s="71" customFormat="1" ht="23" customHeight="1" spans="1:12">
      <c r="A172" s="82">
        <v>21903</v>
      </c>
      <c r="B172" s="82" t="s">
        <v>615</v>
      </c>
      <c r="C172" s="202">
        <f t="shared" si="15"/>
        <v>0</v>
      </c>
      <c r="D172" s="202">
        <f t="shared" si="16"/>
        <v>0</v>
      </c>
      <c r="E172" s="203"/>
      <c r="F172" s="203"/>
      <c r="G172" s="98"/>
      <c r="H172" s="204">
        <v>0</v>
      </c>
      <c r="I172" s="98">
        <v>0</v>
      </c>
      <c r="J172" s="98">
        <v>0</v>
      </c>
      <c r="K172" s="98">
        <v>0</v>
      </c>
      <c r="L172" s="92" t="s">
        <v>0</v>
      </c>
    </row>
    <row r="173" s="71" customFormat="1" ht="23" customHeight="1" spans="1:12">
      <c r="A173" s="82">
        <v>21904</v>
      </c>
      <c r="B173" s="82" t="s">
        <v>619</v>
      </c>
      <c r="C173" s="202">
        <f t="shared" si="15"/>
        <v>0</v>
      </c>
      <c r="D173" s="202">
        <f t="shared" si="16"/>
        <v>0</v>
      </c>
      <c r="E173" s="203"/>
      <c r="F173" s="203"/>
      <c r="G173" s="98"/>
      <c r="H173" s="204">
        <v>0</v>
      </c>
      <c r="I173" s="98">
        <v>0</v>
      </c>
      <c r="J173" s="98">
        <v>0</v>
      </c>
      <c r="K173" s="98">
        <v>0</v>
      </c>
      <c r="L173" s="92" t="s">
        <v>0</v>
      </c>
    </row>
    <row r="174" s="71" customFormat="1" ht="23" customHeight="1" spans="1:12">
      <c r="A174" s="82">
        <v>21905</v>
      </c>
      <c r="B174" s="82" t="s">
        <v>621</v>
      </c>
      <c r="C174" s="202">
        <f t="shared" si="15"/>
        <v>0</v>
      </c>
      <c r="D174" s="202">
        <f t="shared" si="16"/>
        <v>0</v>
      </c>
      <c r="E174" s="203"/>
      <c r="F174" s="203"/>
      <c r="G174" s="98"/>
      <c r="H174" s="204">
        <v>0</v>
      </c>
      <c r="I174" s="98">
        <v>0</v>
      </c>
      <c r="J174" s="98">
        <v>0</v>
      </c>
      <c r="K174" s="98">
        <v>0</v>
      </c>
      <c r="L174" s="92" t="s">
        <v>0</v>
      </c>
    </row>
    <row r="175" s="71" customFormat="1" ht="23" customHeight="1" spans="1:12">
      <c r="A175" s="82">
        <v>21906</v>
      </c>
      <c r="B175" s="82" t="s">
        <v>931</v>
      </c>
      <c r="C175" s="202">
        <f t="shared" si="15"/>
        <v>0</v>
      </c>
      <c r="D175" s="202">
        <f t="shared" si="16"/>
        <v>0</v>
      </c>
      <c r="E175" s="203"/>
      <c r="F175" s="203"/>
      <c r="G175" s="203"/>
      <c r="H175" s="202">
        <v>0</v>
      </c>
      <c r="I175" s="203">
        <f t="shared" ref="I175:K175" si="22">SUM(I176:I184)</f>
        <v>0</v>
      </c>
      <c r="J175" s="203">
        <f t="shared" si="22"/>
        <v>0</v>
      </c>
      <c r="K175" s="203">
        <f t="shared" si="22"/>
        <v>0</v>
      </c>
      <c r="L175" s="92" t="s">
        <v>0</v>
      </c>
    </row>
    <row r="176" s="71" customFormat="1" ht="23" customHeight="1" spans="1:12">
      <c r="A176" s="82">
        <v>21907</v>
      </c>
      <c r="B176" s="82" t="s">
        <v>627</v>
      </c>
      <c r="C176" s="202">
        <f t="shared" si="15"/>
        <v>0</v>
      </c>
      <c r="D176" s="202">
        <f t="shared" si="16"/>
        <v>0</v>
      </c>
      <c r="E176" s="203"/>
      <c r="F176" s="203"/>
      <c r="G176" s="98"/>
      <c r="H176" s="204">
        <v>0</v>
      </c>
      <c r="I176" s="98">
        <v>0</v>
      </c>
      <c r="J176" s="98">
        <v>0</v>
      </c>
      <c r="K176" s="98">
        <v>0</v>
      </c>
      <c r="L176" s="92" t="s">
        <v>0</v>
      </c>
    </row>
    <row r="177" s="71" customFormat="1" ht="23" customHeight="1" spans="1:12">
      <c r="A177" s="82">
        <v>21908</v>
      </c>
      <c r="B177" s="82" t="s">
        <v>637</v>
      </c>
      <c r="C177" s="202">
        <f t="shared" si="15"/>
        <v>0</v>
      </c>
      <c r="D177" s="202">
        <f t="shared" si="16"/>
        <v>0</v>
      </c>
      <c r="E177" s="203"/>
      <c r="F177" s="203"/>
      <c r="G177" s="98"/>
      <c r="H177" s="204">
        <v>0</v>
      </c>
      <c r="I177" s="98">
        <v>0</v>
      </c>
      <c r="J177" s="98">
        <v>0</v>
      </c>
      <c r="K177" s="98">
        <v>0</v>
      </c>
      <c r="L177" s="92" t="s">
        <v>0</v>
      </c>
    </row>
    <row r="178" s="71" customFormat="1" ht="23" customHeight="1" spans="1:12">
      <c r="A178" s="82">
        <v>21999</v>
      </c>
      <c r="B178" s="82" t="s">
        <v>423</v>
      </c>
      <c r="C178" s="202">
        <f t="shared" si="15"/>
        <v>0</v>
      </c>
      <c r="D178" s="202">
        <f t="shared" si="16"/>
        <v>0</v>
      </c>
      <c r="E178" s="203"/>
      <c r="F178" s="203"/>
      <c r="G178" s="98"/>
      <c r="H178" s="204">
        <v>0</v>
      </c>
      <c r="I178" s="98">
        <v>0</v>
      </c>
      <c r="J178" s="98">
        <v>0</v>
      </c>
      <c r="K178" s="98">
        <v>0</v>
      </c>
      <c r="L178" s="92" t="s">
        <v>0</v>
      </c>
    </row>
    <row r="179" s="71" customFormat="1" ht="23" customHeight="1" spans="1:12">
      <c r="A179" s="82">
        <v>22001</v>
      </c>
      <c r="B179" s="82" t="s">
        <v>956</v>
      </c>
      <c r="C179" s="202">
        <f t="shared" si="15"/>
        <v>3985.7</v>
      </c>
      <c r="D179" s="202">
        <f t="shared" si="16"/>
        <v>3985.7</v>
      </c>
      <c r="E179" s="203">
        <f>VLOOKUP(A179,[4]Sheet3!$A:$B,2,FALSE)</f>
        <v>3985.7</v>
      </c>
      <c r="F179" s="203"/>
      <c r="G179" s="98"/>
      <c r="H179" s="204">
        <v>0</v>
      </c>
      <c r="I179" s="98">
        <v>0</v>
      </c>
      <c r="J179" s="98">
        <v>0</v>
      </c>
      <c r="K179" s="98">
        <v>0</v>
      </c>
      <c r="L179" s="92" t="s">
        <v>0</v>
      </c>
    </row>
    <row r="180" s="71" customFormat="1" ht="23" customHeight="1" spans="1:12">
      <c r="A180" s="82">
        <v>22005</v>
      </c>
      <c r="B180" s="82" t="s">
        <v>957</v>
      </c>
      <c r="C180" s="202">
        <f t="shared" si="15"/>
        <v>497.48</v>
      </c>
      <c r="D180" s="202">
        <f t="shared" si="16"/>
        <v>497.48</v>
      </c>
      <c r="E180" s="203">
        <f>VLOOKUP(A180,[4]Sheet3!$A:$B,2,FALSE)</f>
        <v>497.48</v>
      </c>
      <c r="F180" s="203"/>
      <c r="G180" s="98"/>
      <c r="H180" s="204">
        <v>0</v>
      </c>
      <c r="I180" s="98">
        <v>0</v>
      </c>
      <c r="J180" s="98">
        <v>0</v>
      </c>
      <c r="K180" s="98">
        <v>0</v>
      </c>
      <c r="L180" s="92" t="s">
        <v>0</v>
      </c>
    </row>
    <row r="181" s="71" customFormat="1" ht="23" customHeight="1" spans="1:12">
      <c r="A181" s="82">
        <v>22099</v>
      </c>
      <c r="B181" s="82" t="s">
        <v>958</v>
      </c>
      <c r="C181" s="202">
        <f t="shared" si="15"/>
        <v>0</v>
      </c>
      <c r="D181" s="202">
        <f t="shared" si="16"/>
        <v>0</v>
      </c>
      <c r="E181" s="203"/>
      <c r="F181" s="203"/>
      <c r="G181" s="98"/>
      <c r="H181" s="204">
        <v>0</v>
      </c>
      <c r="I181" s="98">
        <v>0</v>
      </c>
      <c r="J181" s="98">
        <v>0</v>
      </c>
      <c r="K181" s="98">
        <v>0</v>
      </c>
      <c r="L181" s="92" t="s">
        <v>0</v>
      </c>
    </row>
    <row r="182" s="71" customFormat="1" ht="23" customHeight="1" spans="1:12">
      <c r="A182" s="82">
        <v>22101</v>
      </c>
      <c r="B182" s="82" t="s">
        <v>959</v>
      </c>
      <c r="C182" s="202">
        <f t="shared" si="15"/>
        <v>2038.77</v>
      </c>
      <c r="D182" s="202">
        <f t="shared" si="16"/>
        <v>2038.77</v>
      </c>
      <c r="E182" s="203">
        <f>VLOOKUP(A182,[4]Sheet3!$A:$B,2,FALSE)</f>
        <v>2038.77</v>
      </c>
      <c r="F182" s="203"/>
      <c r="G182" s="98"/>
      <c r="H182" s="204">
        <v>0</v>
      </c>
      <c r="I182" s="98">
        <v>0</v>
      </c>
      <c r="J182" s="98">
        <v>0</v>
      </c>
      <c r="K182" s="98">
        <v>0</v>
      </c>
      <c r="L182" s="92" t="s">
        <v>0</v>
      </c>
    </row>
    <row r="183" s="71" customFormat="1" ht="23" customHeight="1" spans="1:12">
      <c r="A183" s="82">
        <v>22102</v>
      </c>
      <c r="B183" s="82" t="s">
        <v>960</v>
      </c>
      <c r="C183" s="202">
        <f t="shared" si="15"/>
        <v>4875.19</v>
      </c>
      <c r="D183" s="202">
        <f t="shared" si="16"/>
        <v>4875.19</v>
      </c>
      <c r="E183" s="203">
        <f>VLOOKUP(A183,[4]Sheet3!$A:$B,2,FALSE)</f>
        <v>4875.19</v>
      </c>
      <c r="F183" s="203"/>
      <c r="G183" s="98"/>
      <c r="H183" s="204">
        <v>0</v>
      </c>
      <c r="I183" s="98">
        <v>0</v>
      </c>
      <c r="J183" s="98">
        <v>0</v>
      </c>
      <c r="K183" s="98">
        <v>0</v>
      </c>
      <c r="L183" s="92" t="s">
        <v>0</v>
      </c>
    </row>
    <row r="184" s="71" customFormat="1" ht="23" customHeight="1" spans="1:12">
      <c r="A184" s="82">
        <v>22103</v>
      </c>
      <c r="B184" s="82" t="s">
        <v>961</v>
      </c>
      <c r="C184" s="202">
        <f t="shared" si="15"/>
        <v>0</v>
      </c>
      <c r="D184" s="202">
        <f t="shared" si="16"/>
        <v>0</v>
      </c>
      <c r="E184" s="203">
        <f>VLOOKUP(A184,[4]Sheet3!$A:$B,2,FALSE)</f>
        <v>0</v>
      </c>
      <c r="F184" s="203"/>
      <c r="G184" s="98"/>
      <c r="H184" s="204">
        <v>0</v>
      </c>
      <c r="I184" s="98">
        <v>0</v>
      </c>
      <c r="J184" s="98">
        <v>0</v>
      </c>
      <c r="K184" s="98">
        <v>0</v>
      </c>
      <c r="L184" s="92" t="s">
        <v>0</v>
      </c>
    </row>
    <row r="185" s="71" customFormat="1" ht="23" customHeight="1" spans="1:12">
      <c r="A185" s="82">
        <v>22201</v>
      </c>
      <c r="B185" s="82" t="s">
        <v>962</v>
      </c>
      <c r="C185" s="202">
        <f t="shared" si="15"/>
        <v>754.4</v>
      </c>
      <c r="D185" s="202">
        <f t="shared" si="16"/>
        <v>754.4</v>
      </c>
      <c r="E185" s="203">
        <f>VLOOKUP(A185,[4]Sheet3!$A:$B,2,FALSE)</f>
        <v>754.4</v>
      </c>
      <c r="F185" s="203"/>
      <c r="G185" s="203"/>
      <c r="H185" s="202">
        <v>0</v>
      </c>
      <c r="I185" s="203">
        <f t="shared" ref="I185:K185" si="23">SUM(I186:I188)</f>
        <v>0</v>
      </c>
      <c r="J185" s="203">
        <f t="shared" si="23"/>
        <v>0</v>
      </c>
      <c r="K185" s="203">
        <f t="shared" si="23"/>
        <v>0</v>
      </c>
      <c r="L185" s="92" t="s">
        <v>0</v>
      </c>
    </row>
    <row r="186" s="71" customFormat="1" ht="23" customHeight="1" spans="1:12">
      <c r="A186" s="82">
        <v>22203</v>
      </c>
      <c r="B186" s="82" t="s">
        <v>963</v>
      </c>
      <c r="C186" s="202">
        <f t="shared" si="15"/>
        <v>0</v>
      </c>
      <c r="D186" s="202">
        <f t="shared" si="16"/>
        <v>0</v>
      </c>
      <c r="E186" s="203"/>
      <c r="F186" s="203"/>
      <c r="G186" s="98"/>
      <c r="H186" s="204">
        <v>0</v>
      </c>
      <c r="I186" s="98">
        <v>0</v>
      </c>
      <c r="J186" s="98">
        <v>0</v>
      </c>
      <c r="K186" s="98">
        <v>0</v>
      </c>
      <c r="L186" s="92" t="s">
        <v>0</v>
      </c>
    </row>
    <row r="187" s="71" customFormat="1" ht="23" customHeight="1" spans="1:12">
      <c r="A187" s="82">
        <v>22204</v>
      </c>
      <c r="B187" s="82" t="s">
        <v>964</v>
      </c>
      <c r="C187" s="202">
        <f t="shared" si="15"/>
        <v>135.99</v>
      </c>
      <c r="D187" s="202">
        <f t="shared" si="16"/>
        <v>135.99</v>
      </c>
      <c r="E187" s="203">
        <f>VLOOKUP(A187,[4]Sheet3!$A:$B,2,FALSE)</f>
        <v>135.99</v>
      </c>
      <c r="F187" s="203"/>
      <c r="G187" s="98"/>
      <c r="H187" s="204">
        <v>0</v>
      </c>
      <c r="I187" s="98">
        <v>0</v>
      </c>
      <c r="J187" s="98">
        <v>0</v>
      </c>
      <c r="K187" s="98">
        <v>0</v>
      </c>
      <c r="L187" s="92" t="s">
        <v>0</v>
      </c>
    </row>
    <row r="188" s="71" customFormat="1" ht="23" customHeight="1" spans="1:12">
      <c r="A188" s="82">
        <v>22205</v>
      </c>
      <c r="B188" s="82" t="s">
        <v>965</v>
      </c>
      <c r="C188" s="202">
        <f t="shared" si="15"/>
        <v>0</v>
      </c>
      <c r="D188" s="202">
        <f t="shared" si="16"/>
        <v>0</v>
      </c>
      <c r="E188" s="203">
        <f>VLOOKUP(A188,[4]Sheet3!$A:$B,2,FALSE)</f>
        <v>0</v>
      </c>
      <c r="F188" s="203"/>
      <c r="G188" s="98"/>
      <c r="H188" s="204">
        <v>0</v>
      </c>
      <c r="I188" s="98">
        <v>0</v>
      </c>
      <c r="J188" s="98">
        <v>0</v>
      </c>
      <c r="K188" s="98">
        <v>0</v>
      </c>
      <c r="L188" s="92" t="s">
        <v>0</v>
      </c>
    </row>
    <row r="189" s="71" customFormat="1" ht="23" customHeight="1" spans="1:12">
      <c r="A189" s="82">
        <v>22401</v>
      </c>
      <c r="B189" s="82" t="s">
        <v>966</v>
      </c>
      <c r="C189" s="202">
        <f t="shared" si="15"/>
        <v>1465.22</v>
      </c>
      <c r="D189" s="202">
        <f t="shared" si="16"/>
        <v>1112.22</v>
      </c>
      <c r="E189" s="203">
        <v>1112.22</v>
      </c>
      <c r="F189" s="203"/>
      <c r="G189" s="203"/>
      <c r="H189" s="202">
        <v>353</v>
      </c>
      <c r="I189" s="203">
        <f t="shared" ref="I189:K189" si="24">SUM(I190:I192)</f>
        <v>0</v>
      </c>
      <c r="J189" s="203">
        <f t="shared" si="24"/>
        <v>0</v>
      </c>
      <c r="K189" s="203">
        <f t="shared" si="24"/>
        <v>0</v>
      </c>
      <c r="L189" s="92" t="s">
        <v>0</v>
      </c>
    </row>
    <row r="190" s="71" customFormat="1" ht="23" customHeight="1" spans="1:12">
      <c r="A190" s="82">
        <v>22402</v>
      </c>
      <c r="B190" s="82" t="s">
        <v>967</v>
      </c>
      <c r="C190" s="202">
        <f t="shared" si="15"/>
        <v>1500.52</v>
      </c>
      <c r="D190" s="202">
        <f t="shared" si="16"/>
        <v>1500.52</v>
      </c>
      <c r="E190" s="203">
        <f>VLOOKUP(A190,[4]Sheet3!$A:$B,2,FALSE)</f>
        <v>1500.52</v>
      </c>
      <c r="F190" s="203"/>
      <c r="G190" s="98"/>
      <c r="H190" s="204">
        <v>0</v>
      </c>
      <c r="I190" s="98">
        <v>0</v>
      </c>
      <c r="J190" s="98">
        <v>0</v>
      </c>
      <c r="K190" s="98">
        <v>0</v>
      </c>
      <c r="L190" s="92" t="s">
        <v>0</v>
      </c>
    </row>
    <row r="191" s="71" customFormat="1" ht="23" customHeight="1" spans="1:12">
      <c r="A191" s="82">
        <v>22404</v>
      </c>
      <c r="B191" s="82" t="s">
        <v>968</v>
      </c>
      <c r="C191" s="202">
        <f t="shared" si="15"/>
        <v>20</v>
      </c>
      <c r="D191" s="202">
        <f t="shared" si="16"/>
        <v>20</v>
      </c>
      <c r="E191" s="203">
        <f>VLOOKUP(A191,[4]Sheet3!$A:$B,2,FALSE)</f>
        <v>20</v>
      </c>
      <c r="F191" s="203"/>
      <c r="G191" s="98"/>
      <c r="H191" s="204">
        <v>0</v>
      </c>
      <c r="I191" s="98">
        <v>0</v>
      </c>
      <c r="J191" s="98">
        <v>0</v>
      </c>
      <c r="K191" s="98">
        <v>0</v>
      </c>
      <c r="L191" s="92" t="s">
        <v>0</v>
      </c>
    </row>
    <row r="192" s="71" customFormat="1" ht="23" customHeight="1" spans="1:12">
      <c r="A192" s="82">
        <v>22405</v>
      </c>
      <c r="B192" s="82" t="s">
        <v>969</v>
      </c>
      <c r="C192" s="202">
        <f t="shared" si="15"/>
        <v>0</v>
      </c>
      <c r="D192" s="202">
        <f t="shared" si="16"/>
        <v>0</v>
      </c>
      <c r="E192" s="203"/>
      <c r="F192" s="203"/>
      <c r="G192" s="98"/>
      <c r="H192" s="204">
        <v>0</v>
      </c>
      <c r="I192" s="98">
        <v>0</v>
      </c>
      <c r="J192" s="98">
        <v>0</v>
      </c>
      <c r="K192" s="98">
        <v>0</v>
      </c>
      <c r="L192" s="92" t="s">
        <v>0</v>
      </c>
    </row>
    <row r="193" s="71" customFormat="1" ht="23" customHeight="1" spans="1:12">
      <c r="A193" s="82">
        <v>22406</v>
      </c>
      <c r="B193" s="82" t="s">
        <v>970</v>
      </c>
      <c r="C193" s="202">
        <f t="shared" si="15"/>
        <v>125.64</v>
      </c>
      <c r="D193" s="202">
        <f t="shared" si="16"/>
        <v>125.64</v>
      </c>
      <c r="E193" s="203">
        <f>VLOOKUP(A193,[4]Sheet3!$A:$B,2,FALSE)</f>
        <v>125.64</v>
      </c>
      <c r="F193" s="203"/>
      <c r="G193" s="203"/>
      <c r="H193" s="202">
        <v>0</v>
      </c>
      <c r="I193" s="203">
        <f t="shared" ref="I193:K193" si="25">SUM(I194:I197)</f>
        <v>0</v>
      </c>
      <c r="J193" s="203">
        <f t="shared" si="25"/>
        <v>0</v>
      </c>
      <c r="K193" s="203">
        <f t="shared" si="25"/>
        <v>0</v>
      </c>
      <c r="L193" s="92" t="s">
        <v>0</v>
      </c>
    </row>
    <row r="194" s="71" customFormat="1" ht="23" customHeight="1" spans="1:12">
      <c r="A194" s="82">
        <v>22407</v>
      </c>
      <c r="B194" s="82" t="s">
        <v>971</v>
      </c>
      <c r="C194" s="202">
        <f t="shared" si="15"/>
        <v>22.5</v>
      </c>
      <c r="D194" s="202">
        <f t="shared" si="16"/>
        <v>22.5</v>
      </c>
      <c r="E194" s="203">
        <f>VLOOKUP(A194,[4]Sheet3!$A:$B,2,FALSE)</f>
        <v>22.5</v>
      </c>
      <c r="F194" s="203"/>
      <c r="G194" s="98"/>
      <c r="H194" s="204">
        <v>0</v>
      </c>
      <c r="I194" s="98">
        <v>0</v>
      </c>
      <c r="J194" s="98">
        <v>0</v>
      </c>
      <c r="K194" s="98">
        <v>0</v>
      </c>
      <c r="L194" s="92" t="s">
        <v>0</v>
      </c>
    </row>
    <row r="195" s="71" customFormat="1" ht="23" customHeight="1" spans="1:12">
      <c r="A195" s="82">
        <v>22499</v>
      </c>
      <c r="B195" s="82" t="s">
        <v>972</v>
      </c>
      <c r="C195" s="202">
        <f t="shared" si="15"/>
        <v>0</v>
      </c>
      <c r="D195" s="202">
        <f t="shared" si="16"/>
        <v>0</v>
      </c>
      <c r="E195" s="203"/>
      <c r="F195" s="203"/>
      <c r="G195" s="98"/>
      <c r="H195" s="204">
        <v>0</v>
      </c>
      <c r="I195" s="98">
        <v>0</v>
      </c>
      <c r="J195" s="98">
        <v>0</v>
      </c>
      <c r="K195" s="98">
        <v>0</v>
      </c>
      <c r="L195" s="92" t="s">
        <v>0</v>
      </c>
    </row>
    <row r="196" s="71" customFormat="1" ht="23" customHeight="1" spans="1:12">
      <c r="A196" s="82">
        <v>227</v>
      </c>
      <c r="B196" s="82" t="s">
        <v>421</v>
      </c>
      <c r="C196" s="202">
        <f t="shared" si="15"/>
        <v>4000</v>
      </c>
      <c r="D196" s="202">
        <f t="shared" si="16"/>
        <v>4000</v>
      </c>
      <c r="E196" s="203">
        <f>VLOOKUP(A196,[4]Sheet3!$A:$B,2,FALSE)</f>
        <v>4000</v>
      </c>
      <c r="F196" s="203"/>
      <c r="G196" s="98"/>
      <c r="H196" s="204">
        <v>0</v>
      </c>
      <c r="I196" s="98">
        <v>0</v>
      </c>
      <c r="J196" s="98">
        <v>0</v>
      </c>
      <c r="K196" s="98">
        <v>0</v>
      </c>
      <c r="L196" s="92" t="s">
        <v>0</v>
      </c>
    </row>
    <row r="197" s="71" customFormat="1" ht="23" customHeight="1" spans="1:12">
      <c r="A197" s="82">
        <v>22902</v>
      </c>
      <c r="B197" s="82" t="s">
        <v>422</v>
      </c>
      <c r="C197" s="202">
        <f t="shared" si="15"/>
        <v>6500</v>
      </c>
      <c r="D197" s="202">
        <f t="shared" si="16"/>
        <v>6500</v>
      </c>
      <c r="E197" s="203">
        <f>VLOOKUP(A197,[4]Sheet3!$A:$B,2,FALSE)</f>
        <v>6500</v>
      </c>
      <c r="F197" s="203"/>
      <c r="G197" s="98"/>
      <c r="H197" s="204">
        <v>0</v>
      </c>
      <c r="I197" s="98">
        <v>0</v>
      </c>
      <c r="J197" s="98">
        <v>0</v>
      </c>
      <c r="K197" s="98">
        <v>0</v>
      </c>
      <c r="L197" s="92" t="s">
        <v>0</v>
      </c>
    </row>
    <row r="198" s="71" customFormat="1" ht="23" customHeight="1" spans="1:12">
      <c r="A198" s="82">
        <v>22999</v>
      </c>
      <c r="B198" s="82" t="s">
        <v>423</v>
      </c>
      <c r="C198" s="202">
        <f t="shared" si="15"/>
        <v>127.44</v>
      </c>
      <c r="D198" s="202">
        <f t="shared" si="16"/>
        <v>127.44</v>
      </c>
      <c r="E198" s="203">
        <f>VLOOKUP(A198,[4]Sheet3!$A:$B,2,FALSE)</f>
        <v>127.44</v>
      </c>
      <c r="F198" s="203"/>
      <c r="G198" s="203"/>
      <c r="H198" s="202">
        <v>0</v>
      </c>
      <c r="I198" s="203">
        <f t="shared" ref="I198:K198" si="26">SUM(I199:I206)</f>
        <v>0</v>
      </c>
      <c r="J198" s="203">
        <f t="shared" si="26"/>
        <v>0</v>
      </c>
      <c r="K198" s="203">
        <f t="shared" si="26"/>
        <v>0</v>
      </c>
      <c r="L198" s="92" t="s">
        <v>0</v>
      </c>
    </row>
    <row r="199" s="71" customFormat="1" ht="23" customHeight="1" spans="1:12">
      <c r="A199" s="82">
        <v>23203</v>
      </c>
      <c r="B199" s="82" t="s">
        <v>973</v>
      </c>
      <c r="C199" s="202">
        <f t="shared" si="15"/>
        <v>6194.11</v>
      </c>
      <c r="D199" s="202">
        <f t="shared" si="16"/>
        <v>6194.11</v>
      </c>
      <c r="E199" s="203">
        <f>VLOOKUP(A199,[4]Sheet3!$A:$B,2,FALSE)</f>
        <v>6194.11</v>
      </c>
      <c r="F199" s="203"/>
      <c r="G199" s="98"/>
      <c r="H199" s="204">
        <v>0</v>
      </c>
      <c r="I199" s="98">
        <v>0</v>
      </c>
      <c r="J199" s="98">
        <v>0</v>
      </c>
      <c r="K199" s="98">
        <v>0</v>
      </c>
      <c r="L199" s="92" t="s">
        <v>0</v>
      </c>
    </row>
    <row r="200" s="71" customFormat="1" ht="23" customHeight="1" spans="1:12">
      <c r="A200" s="82">
        <v>23303</v>
      </c>
      <c r="B200" s="82" t="s">
        <v>426</v>
      </c>
      <c r="C200" s="202">
        <v>0.77</v>
      </c>
      <c r="D200" s="202"/>
      <c r="E200" s="203">
        <f>VLOOKUP(A200,[4]Sheet3!$A:$B,2,FALSE)</f>
        <v>0.77</v>
      </c>
      <c r="F200" s="203"/>
      <c r="G200" s="98"/>
      <c r="H200" s="204"/>
      <c r="I200" s="98"/>
      <c r="J200" s="98"/>
      <c r="K200" s="98"/>
      <c r="L200" s="92"/>
    </row>
    <row r="201" s="71" customFormat="1" ht="23" customHeight="1" spans="1:12">
      <c r="A201" s="82"/>
      <c r="B201" s="82"/>
      <c r="C201" s="202"/>
      <c r="D201" s="202"/>
      <c r="E201" s="98"/>
      <c r="F201" s="203"/>
      <c r="G201" s="98"/>
      <c r="H201" s="204"/>
      <c r="I201" s="98"/>
      <c r="J201" s="98"/>
      <c r="K201" s="98"/>
      <c r="L201" s="92"/>
    </row>
    <row r="202" s="71" customFormat="1" ht="23" customHeight="1" spans="1:12">
      <c r="A202" s="82"/>
      <c r="B202" s="82"/>
      <c r="C202" s="202"/>
      <c r="D202" s="202"/>
      <c r="E202" s="98"/>
      <c r="F202" s="203"/>
      <c r="G202" s="98"/>
      <c r="H202" s="204"/>
      <c r="I202" s="98"/>
      <c r="J202" s="98"/>
      <c r="K202" s="98"/>
      <c r="L202" s="92"/>
    </row>
    <row r="203" s="71" customFormat="1" ht="23" customHeight="1" spans="1:12">
      <c r="A203" s="82"/>
      <c r="B203" s="82"/>
      <c r="C203" s="202"/>
      <c r="D203" s="202"/>
      <c r="E203" s="98"/>
      <c r="F203" s="203"/>
      <c r="G203" s="98"/>
      <c r="H203" s="204"/>
      <c r="I203" s="98"/>
      <c r="J203" s="98"/>
      <c r="K203" s="98"/>
      <c r="L203" s="92"/>
    </row>
    <row r="204" s="71" customFormat="1" ht="23" customHeight="1" spans="1:12">
      <c r="A204" s="82"/>
      <c r="B204" s="82"/>
      <c r="C204" s="202"/>
      <c r="D204" s="202"/>
      <c r="E204" s="98"/>
      <c r="F204" s="203"/>
      <c r="G204" s="98"/>
      <c r="H204" s="204"/>
      <c r="I204" s="98"/>
      <c r="J204" s="98"/>
      <c r="K204" s="98"/>
      <c r="L204" s="92"/>
    </row>
    <row r="205" s="71" customFormat="1" ht="23" customHeight="1" spans="1:12">
      <c r="A205" s="82"/>
      <c r="B205" s="82"/>
      <c r="C205" s="202"/>
      <c r="D205" s="202"/>
      <c r="E205" s="98"/>
      <c r="F205" s="203"/>
      <c r="G205" s="98"/>
      <c r="H205" s="204"/>
      <c r="I205" s="98"/>
      <c r="J205" s="98"/>
      <c r="K205" s="98"/>
      <c r="L205" s="92"/>
    </row>
    <row r="206" s="71" customFormat="1" ht="23" customHeight="1" spans="1:12">
      <c r="A206" s="82"/>
      <c r="B206" s="82"/>
      <c r="C206" s="202"/>
      <c r="D206" s="202"/>
      <c r="E206" s="98"/>
      <c r="F206" s="203"/>
      <c r="G206" s="98"/>
      <c r="H206" s="204"/>
      <c r="I206" s="98"/>
      <c r="J206" s="98"/>
      <c r="K206" s="98"/>
      <c r="L206" s="92"/>
    </row>
    <row r="207" s="71" customFormat="1" ht="23" customHeight="1" spans="1:12">
      <c r="A207" s="82"/>
      <c r="B207" s="82"/>
      <c r="C207" s="202"/>
      <c r="D207" s="202"/>
      <c r="E207" s="203"/>
      <c r="F207" s="203"/>
      <c r="G207" s="203"/>
      <c r="H207" s="202"/>
      <c r="I207" s="203"/>
      <c r="J207" s="203"/>
      <c r="K207" s="203"/>
      <c r="L207" s="92"/>
    </row>
    <row r="208" s="71" customFormat="1" ht="23" customHeight="1" spans="1:12">
      <c r="A208" s="82"/>
      <c r="B208" s="82"/>
      <c r="C208" s="202"/>
      <c r="D208" s="202"/>
      <c r="E208" s="98"/>
      <c r="F208" s="203"/>
      <c r="G208" s="98"/>
      <c r="H208" s="204"/>
      <c r="I208" s="98"/>
      <c r="J208" s="98"/>
      <c r="K208" s="98"/>
      <c r="L208" s="92"/>
    </row>
    <row r="209" s="71" customFormat="1" ht="23" customHeight="1" spans="1:12">
      <c r="A209" s="82"/>
      <c r="B209" s="82"/>
      <c r="C209" s="202"/>
      <c r="D209" s="202"/>
      <c r="E209" s="98"/>
      <c r="F209" s="203"/>
      <c r="G209" s="98"/>
      <c r="H209" s="204"/>
      <c r="I209" s="98"/>
      <c r="J209" s="98"/>
      <c r="K209" s="98"/>
      <c r="L209" s="92"/>
    </row>
    <row r="210" s="71" customFormat="1" ht="23" customHeight="1" spans="1:12">
      <c r="A210" s="82"/>
      <c r="B210" s="82"/>
      <c r="C210" s="202"/>
      <c r="D210" s="202"/>
      <c r="E210" s="203"/>
      <c r="F210" s="203"/>
      <c r="G210" s="203"/>
      <c r="H210" s="202"/>
      <c r="I210" s="203"/>
      <c r="J210" s="203"/>
      <c r="K210" s="203"/>
      <c r="L210" s="92"/>
    </row>
    <row r="211" s="71" customFormat="1" ht="23" customHeight="1" spans="1:12">
      <c r="A211" s="82"/>
      <c r="B211" s="82"/>
      <c r="C211" s="202"/>
      <c r="D211" s="202"/>
      <c r="E211" s="98"/>
      <c r="F211" s="203"/>
      <c r="G211" s="98"/>
      <c r="H211" s="204"/>
      <c r="I211" s="98"/>
      <c r="J211" s="98"/>
      <c r="K211" s="98"/>
      <c r="L211" s="92"/>
    </row>
    <row r="212" s="71" customFormat="1" ht="23" customHeight="1" spans="1:12">
      <c r="A212" s="82"/>
      <c r="B212" s="82"/>
      <c r="C212" s="202"/>
      <c r="D212" s="202"/>
      <c r="E212" s="98"/>
      <c r="F212" s="203"/>
      <c r="G212" s="98"/>
      <c r="H212" s="204"/>
      <c r="I212" s="98"/>
      <c r="J212" s="98"/>
      <c r="K212" s="98"/>
      <c r="L212" s="92"/>
    </row>
    <row r="213" s="71" customFormat="1" ht="23" customHeight="1" spans="1:12">
      <c r="A213" s="188" t="s">
        <v>974</v>
      </c>
      <c r="B213" s="75"/>
      <c r="C213" s="189"/>
      <c r="D213" s="189"/>
      <c r="E213" s="75"/>
      <c r="F213" s="75"/>
      <c r="G213" s="75"/>
      <c r="H213" s="189"/>
      <c r="I213" s="75"/>
      <c r="J213" s="75"/>
      <c r="K213" s="75"/>
      <c r="L213" s="92" t="s">
        <v>0</v>
      </c>
    </row>
  </sheetData>
  <sheetProtection formatCells="0" formatColumns="0" formatRows="0" insertHyperlinks="0" sort="0" autoFilter="0" pivotTables="0"/>
  <autoFilter ref="A7:L200">
    <extLst/>
  </autoFilter>
  <mergeCells count="13">
    <mergeCell ref="A2:K2"/>
    <mergeCell ref="A4:B4"/>
    <mergeCell ref="E4:F4"/>
    <mergeCell ref="A213:K213"/>
    <mergeCell ref="C4:C6"/>
    <mergeCell ref="D4:D6"/>
    <mergeCell ref="E5:E6"/>
    <mergeCell ref="F5:F6"/>
    <mergeCell ref="G4:G6"/>
    <mergeCell ref="H4:H6"/>
    <mergeCell ref="I4:I6"/>
    <mergeCell ref="J4:J6"/>
    <mergeCell ref="K4:K6"/>
  </mergeCells>
  <printOptions horizontalCentered="1"/>
  <pageMargins left="0.46875" right="0.46875" top="0.46875" bottom="0.349305555555556" header="0.11875" footer="0.11875"/>
  <pageSetup paperSize="9" scale="80" orientation="portrait" horizontalDpi="600" verticalDpi="6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tint="0.8"/>
  </sheetPr>
  <dimension ref="A1:L73"/>
  <sheetViews>
    <sheetView workbookViewId="0">
      <selection activeCell="I18" sqref="I18"/>
    </sheetView>
  </sheetViews>
  <sheetFormatPr defaultColWidth="9" defaultRowHeight="14.25"/>
  <cols>
    <col min="1" max="1" width="37.25" style="1" customWidth="1"/>
    <col min="2" max="11" width="8.5" style="1" customWidth="1"/>
    <col min="12" max="16384" width="9" style="1"/>
  </cols>
  <sheetData>
    <row r="1" ht="28.5" customHeight="1" spans="1:12">
      <c r="A1" s="169" t="s">
        <v>977</v>
      </c>
      <c r="B1" s="170"/>
      <c r="C1" s="170"/>
      <c r="D1" s="170"/>
      <c r="E1" s="170"/>
      <c r="F1" s="170"/>
      <c r="G1" s="170"/>
      <c r="H1" s="170"/>
      <c r="I1" s="170"/>
      <c r="J1" s="170"/>
      <c r="K1" s="170"/>
      <c r="L1" s="170"/>
    </row>
    <row r="2" ht="25.5" spans="1:12">
      <c r="A2" s="171" t="s">
        <v>978</v>
      </c>
      <c r="B2" s="172"/>
      <c r="C2" s="172"/>
      <c r="D2" s="172"/>
      <c r="E2" s="172"/>
      <c r="F2" s="172"/>
      <c r="G2" s="172"/>
      <c r="H2" s="172"/>
      <c r="I2" s="172"/>
      <c r="J2" s="172"/>
      <c r="K2" s="172"/>
      <c r="L2" s="170"/>
    </row>
    <row r="3" spans="1:12">
      <c r="A3" s="170"/>
      <c r="B3" s="173"/>
      <c r="C3" s="173"/>
      <c r="D3" s="173"/>
      <c r="E3" s="173"/>
      <c r="F3" s="173"/>
      <c r="G3" s="173"/>
      <c r="H3" s="173"/>
      <c r="I3" s="173"/>
      <c r="J3" s="184" t="s">
        <v>40</v>
      </c>
      <c r="K3" s="184"/>
      <c r="L3" s="170"/>
    </row>
    <row r="4" ht="18" customHeight="1" spans="1:12">
      <c r="A4" s="174" t="s">
        <v>979</v>
      </c>
      <c r="B4" s="174" t="s">
        <v>427</v>
      </c>
      <c r="C4" s="174" t="s">
        <v>980</v>
      </c>
      <c r="D4" s="174" t="s">
        <v>981</v>
      </c>
      <c r="E4" s="174" t="s">
        <v>982</v>
      </c>
      <c r="F4" s="174" t="s">
        <v>983</v>
      </c>
      <c r="G4" s="174" t="s">
        <v>984</v>
      </c>
      <c r="H4" s="174" t="s">
        <v>985</v>
      </c>
      <c r="I4" s="174" t="s">
        <v>986</v>
      </c>
      <c r="J4" s="174" t="s">
        <v>987</v>
      </c>
      <c r="K4" s="174" t="s">
        <v>988</v>
      </c>
      <c r="L4" s="170"/>
    </row>
    <row r="5" ht="15" customHeight="1" spans="1:12">
      <c r="A5" s="175" t="s">
        <v>989</v>
      </c>
      <c r="B5" s="176">
        <f>SUM(B13,B29)</f>
        <v>14863</v>
      </c>
      <c r="C5" s="176">
        <f t="shared" ref="C5:K5" si="0">SUM(C6,C13)</f>
        <v>3245.69171094791</v>
      </c>
      <c r="D5" s="176">
        <f t="shared" si="0"/>
        <v>878.289960967631</v>
      </c>
      <c r="E5" s="176">
        <f t="shared" si="0"/>
        <v>1571.79005630523</v>
      </c>
      <c r="F5" s="176">
        <f t="shared" si="0"/>
        <v>1585.42771628185</v>
      </c>
      <c r="G5" s="176">
        <f t="shared" si="0"/>
        <v>1642.35102334505</v>
      </c>
      <c r="H5" s="176">
        <f t="shared" si="0"/>
        <v>1932.78143912198</v>
      </c>
      <c r="I5" s="176">
        <f t="shared" si="0"/>
        <v>932.420512644224</v>
      </c>
      <c r="J5" s="176">
        <f t="shared" si="0"/>
        <v>2290.87723155138</v>
      </c>
      <c r="K5" s="176">
        <f t="shared" si="0"/>
        <v>783.370348834747</v>
      </c>
      <c r="L5" s="173"/>
    </row>
    <row r="6" ht="15" customHeight="1" spans="1:12">
      <c r="A6" s="177" t="s">
        <v>509</v>
      </c>
      <c r="B6" s="176">
        <f t="shared" ref="B6:K6" si="1">SUM(B7:B11)</f>
        <v>0</v>
      </c>
      <c r="C6" s="176">
        <f t="shared" si="1"/>
        <v>0</v>
      </c>
      <c r="D6" s="176">
        <f t="shared" si="1"/>
        <v>0</v>
      </c>
      <c r="E6" s="176">
        <f t="shared" si="1"/>
        <v>0</v>
      </c>
      <c r="F6" s="176">
        <f t="shared" si="1"/>
        <v>0</v>
      </c>
      <c r="G6" s="176">
        <f t="shared" si="1"/>
        <v>0</v>
      </c>
      <c r="H6" s="176">
        <f t="shared" si="1"/>
        <v>0</v>
      </c>
      <c r="I6" s="176">
        <f t="shared" si="1"/>
        <v>0</v>
      </c>
      <c r="J6" s="176">
        <f t="shared" si="1"/>
        <v>0</v>
      </c>
      <c r="K6" s="176">
        <f t="shared" si="1"/>
        <v>0</v>
      </c>
      <c r="L6" s="173"/>
    </row>
    <row r="7" ht="15" customHeight="1" spans="1:12">
      <c r="A7" s="178" t="s">
        <v>513</v>
      </c>
      <c r="B7" s="179">
        <f t="shared" ref="B7:B12" si="2">SUM(C7:K7)</f>
        <v>0</v>
      </c>
      <c r="C7" s="179"/>
      <c r="D7" s="179"/>
      <c r="E7" s="179"/>
      <c r="F7" s="179"/>
      <c r="G7" s="179"/>
      <c r="H7" s="179"/>
      <c r="I7" s="179"/>
      <c r="J7" s="179"/>
      <c r="K7" s="179"/>
      <c r="L7" s="173"/>
    </row>
    <row r="8" ht="15" customHeight="1" spans="1:12">
      <c r="A8" s="178" t="s">
        <v>517</v>
      </c>
      <c r="B8" s="179">
        <f t="shared" si="2"/>
        <v>0</v>
      </c>
      <c r="C8" s="179"/>
      <c r="D8" s="179"/>
      <c r="E8" s="179"/>
      <c r="F8" s="179"/>
      <c r="G8" s="179"/>
      <c r="H8" s="179"/>
      <c r="I8" s="179"/>
      <c r="J8" s="179"/>
      <c r="K8" s="179"/>
      <c r="L8" s="173"/>
    </row>
    <row r="9" ht="15" customHeight="1" spans="1:12">
      <c r="A9" s="178" t="s">
        <v>521</v>
      </c>
      <c r="B9" s="179">
        <f t="shared" si="2"/>
        <v>0</v>
      </c>
      <c r="C9" s="179"/>
      <c r="D9" s="179"/>
      <c r="E9" s="179"/>
      <c r="F9" s="179"/>
      <c r="G9" s="179"/>
      <c r="H9" s="179"/>
      <c r="I9" s="179"/>
      <c r="J9" s="179"/>
      <c r="K9" s="179"/>
      <c r="L9" s="173"/>
    </row>
    <row r="10" ht="15" customHeight="1" spans="1:12">
      <c r="A10" s="178" t="s">
        <v>523</v>
      </c>
      <c r="B10" s="179">
        <f t="shared" si="2"/>
        <v>0</v>
      </c>
      <c r="C10" s="179"/>
      <c r="D10" s="179"/>
      <c r="E10" s="179"/>
      <c r="F10" s="179"/>
      <c r="G10" s="179"/>
      <c r="H10" s="179"/>
      <c r="I10" s="179"/>
      <c r="J10" s="179"/>
      <c r="K10" s="179"/>
      <c r="L10" s="173"/>
    </row>
    <row r="11" ht="15" customHeight="1" spans="1:12">
      <c r="A11" s="178" t="s">
        <v>764</v>
      </c>
      <c r="B11" s="179">
        <f t="shared" si="2"/>
        <v>0</v>
      </c>
      <c r="C11" s="179"/>
      <c r="D11" s="179"/>
      <c r="E11" s="179"/>
      <c r="F11" s="179"/>
      <c r="G11" s="179"/>
      <c r="H11" s="179"/>
      <c r="I11" s="179"/>
      <c r="J11" s="179"/>
      <c r="K11" s="179"/>
      <c r="L11" s="173"/>
    </row>
    <row r="12" ht="15" customHeight="1" spans="1:12">
      <c r="A12" s="178" t="s">
        <v>527</v>
      </c>
      <c r="B12" s="179">
        <f t="shared" si="2"/>
        <v>0</v>
      </c>
      <c r="C12" s="176"/>
      <c r="D12" s="176"/>
      <c r="E12" s="176"/>
      <c r="F12" s="176"/>
      <c r="G12" s="176"/>
      <c r="H12" s="176"/>
      <c r="I12" s="176"/>
      <c r="J12" s="176"/>
      <c r="K12" s="176"/>
      <c r="L12" s="185"/>
    </row>
    <row r="13" ht="15" customHeight="1" spans="1:12">
      <c r="A13" s="177" t="s">
        <v>529</v>
      </c>
      <c r="B13" s="179">
        <f t="shared" ref="B13:K13" si="3">SUM(B14:B51)</f>
        <v>14863</v>
      </c>
      <c r="C13" s="179">
        <f t="shared" si="3"/>
        <v>3245.69171094791</v>
      </c>
      <c r="D13" s="179">
        <f t="shared" si="3"/>
        <v>878.289960967631</v>
      </c>
      <c r="E13" s="179">
        <f t="shared" si="3"/>
        <v>1571.79005630523</v>
      </c>
      <c r="F13" s="179">
        <f t="shared" si="3"/>
        <v>1585.42771628185</v>
      </c>
      <c r="G13" s="179">
        <f t="shared" si="3"/>
        <v>1642.35102334505</v>
      </c>
      <c r="H13" s="179">
        <f t="shared" si="3"/>
        <v>1932.78143912198</v>
      </c>
      <c r="I13" s="179">
        <f t="shared" si="3"/>
        <v>932.420512644224</v>
      </c>
      <c r="J13" s="179">
        <f t="shared" si="3"/>
        <v>2290.87723155138</v>
      </c>
      <c r="K13" s="179">
        <f t="shared" si="3"/>
        <v>783.370348834747</v>
      </c>
      <c r="L13" s="173"/>
    </row>
    <row r="14" ht="15" customHeight="1" spans="1:12">
      <c r="A14" s="178" t="s">
        <v>531</v>
      </c>
      <c r="B14" s="179">
        <f t="shared" ref="B14:B73" si="4">SUM(C14:K14)</f>
        <v>0</v>
      </c>
      <c r="C14" s="179"/>
      <c r="D14" s="179"/>
      <c r="E14" s="179"/>
      <c r="F14" s="179"/>
      <c r="G14" s="179"/>
      <c r="H14" s="179"/>
      <c r="I14" s="179"/>
      <c r="J14" s="179"/>
      <c r="K14" s="179"/>
      <c r="L14" s="173"/>
    </row>
    <row r="15" ht="15" customHeight="1" spans="1:12">
      <c r="A15" s="178" t="s">
        <v>533</v>
      </c>
      <c r="B15" s="179">
        <f t="shared" si="4"/>
        <v>0</v>
      </c>
      <c r="C15" s="179"/>
      <c r="D15" s="179"/>
      <c r="E15" s="179"/>
      <c r="F15" s="179"/>
      <c r="G15" s="179"/>
      <c r="H15" s="179"/>
      <c r="I15" s="179"/>
      <c r="J15" s="179"/>
      <c r="K15" s="179"/>
      <c r="L15" s="173"/>
    </row>
    <row r="16" ht="15" customHeight="1" spans="1:12">
      <c r="A16" s="178" t="s">
        <v>535</v>
      </c>
      <c r="B16" s="179">
        <f t="shared" si="4"/>
        <v>0</v>
      </c>
      <c r="C16" s="179"/>
      <c r="D16" s="179"/>
      <c r="E16" s="179"/>
      <c r="F16" s="179"/>
      <c r="G16" s="179"/>
      <c r="H16" s="179"/>
      <c r="I16" s="179"/>
      <c r="J16" s="179"/>
      <c r="K16" s="179"/>
      <c r="L16" s="173"/>
    </row>
    <row r="17" ht="15" customHeight="1" spans="1:12">
      <c r="A17" s="178" t="s">
        <v>537</v>
      </c>
      <c r="B17" s="179">
        <f t="shared" si="4"/>
        <v>0</v>
      </c>
      <c r="C17" s="179"/>
      <c r="D17" s="179"/>
      <c r="E17" s="179"/>
      <c r="F17" s="179"/>
      <c r="G17" s="179"/>
      <c r="H17" s="179"/>
      <c r="I17" s="179"/>
      <c r="J17" s="179"/>
      <c r="K17" s="179"/>
      <c r="L17" s="173"/>
    </row>
    <row r="18" ht="15" customHeight="1" spans="1:12">
      <c r="A18" s="178" t="s">
        <v>539</v>
      </c>
      <c r="B18" s="179">
        <f t="shared" si="4"/>
        <v>0</v>
      </c>
      <c r="C18" s="179"/>
      <c r="D18" s="179"/>
      <c r="E18" s="179"/>
      <c r="F18" s="179"/>
      <c r="G18" s="179"/>
      <c r="H18" s="179"/>
      <c r="I18" s="179"/>
      <c r="J18" s="179"/>
      <c r="K18" s="179"/>
      <c r="L18" s="173"/>
    </row>
    <row r="19" ht="15" customHeight="1" spans="1:12">
      <c r="A19" s="178" t="s">
        <v>541</v>
      </c>
      <c r="B19" s="179">
        <f t="shared" si="4"/>
        <v>0</v>
      </c>
      <c r="C19" s="179"/>
      <c r="D19" s="179"/>
      <c r="E19" s="179"/>
      <c r="F19" s="179"/>
      <c r="G19" s="179"/>
      <c r="H19" s="179"/>
      <c r="I19" s="179"/>
      <c r="J19" s="179"/>
      <c r="K19" s="179"/>
      <c r="L19" s="173"/>
    </row>
    <row r="20" ht="15" customHeight="1" spans="1:12">
      <c r="A20" s="178" t="s">
        <v>543</v>
      </c>
      <c r="B20" s="179">
        <f t="shared" si="4"/>
        <v>0</v>
      </c>
      <c r="C20" s="179"/>
      <c r="D20" s="179"/>
      <c r="E20" s="179"/>
      <c r="F20" s="179"/>
      <c r="G20" s="179"/>
      <c r="H20" s="179"/>
      <c r="I20" s="179"/>
      <c r="J20" s="179"/>
      <c r="K20" s="179"/>
      <c r="L20" s="173"/>
    </row>
    <row r="21" ht="15" customHeight="1" spans="1:12">
      <c r="A21" s="178" t="s">
        <v>545</v>
      </c>
      <c r="B21" s="179">
        <f t="shared" si="4"/>
        <v>0</v>
      </c>
      <c r="C21" s="179"/>
      <c r="D21" s="179"/>
      <c r="E21" s="179"/>
      <c r="F21" s="179"/>
      <c r="G21" s="179"/>
      <c r="H21" s="179"/>
      <c r="I21" s="179"/>
      <c r="J21" s="179"/>
      <c r="K21" s="179"/>
      <c r="L21" s="173"/>
    </row>
    <row r="22" ht="15" customHeight="1" spans="1:12">
      <c r="A22" s="178" t="s">
        <v>547</v>
      </c>
      <c r="B22" s="179">
        <f t="shared" si="4"/>
        <v>10591</v>
      </c>
      <c r="C22" s="179">
        <v>2726.83318175913</v>
      </c>
      <c r="D22" s="179">
        <v>555.055995842536</v>
      </c>
      <c r="E22" s="179">
        <v>848.238274652462</v>
      </c>
      <c r="F22" s="179">
        <v>893.616344030142</v>
      </c>
      <c r="G22" s="179">
        <v>1157.82395738599</v>
      </c>
      <c r="H22" s="179">
        <v>1369.22723138885</v>
      </c>
      <c r="I22" s="179">
        <v>655.825516434975</v>
      </c>
      <c r="J22" s="179">
        <v>1787.56502533455</v>
      </c>
      <c r="K22" s="179">
        <v>596.814473171366</v>
      </c>
      <c r="L22" s="173"/>
    </row>
    <row r="23" ht="15" customHeight="1" spans="1:12">
      <c r="A23" s="178" t="s">
        <v>549</v>
      </c>
      <c r="B23" s="179">
        <f t="shared" si="4"/>
        <v>0</v>
      </c>
      <c r="C23" s="179"/>
      <c r="D23" s="179"/>
      <c r="E23" s="179"/>
      <c r="F23" s="179"/>
      <c r="G23" s="179"/>
      <c r="H23" s="179"/>
      <c r="I23" s="179"/>
      <c r="J23" s="179"/>
      <c r="K23" s="179"/>
      <c r="L23" s="173"/>
    </row>
    <row r="24" ht="15" customHeight="1" spans="1:12">
      <c r="A24" s="178" t="s">
        <v>551</v>
      </c>
      <c r="B24" s="179">
        <f t="shared" si="4"/>
        <v>0</v>
      </c>
      <c r="C24" s="179"/>
      <c r="D24" s="179"/>
      <c r="E24" s="179"/>
      <c r="F24" s="179"/>
      <c r="G24" s="179"/>
      <c r="H24" s="179"/>
      <c r="I24" s="179"/>
      <c r="J24" s="179"/>
      <c r="K24" s="179"/>
      <c r="L24" s="173"/>
    </row>
    <row r="25" ht="15" customHeight="1" spans="1:12">
      <c r="A25" s="178" t="s">
        <v>553</v>
      </c>
      <c r="B25" s="179">
        <f t="shared" si="4"/>
        <v>0</v>
      </c>
      <c r="C25" s="179"/>
      <c r="D25" s="179"/>
      <c r="E25" s="179"/>
      <c r="F25" s="179"/>
      <c r="G25" s="179"/>
      <c r="H25" s="179"/>
      <c r="I25" s="179"/>
      <c r="J25" s="179"/>
      <c r="K25" s="179"/>
      <c r="L25" s="173"/>
    </row>
    <row r="26" ht="15" customHeight="1" spans="1:12">
      <c r="A26" s="180" t="s">
        <v>555</v>
      </c>
      <c r="B26" s="179">
        <f t="shared" si="4"/>
        <v>4272</v>
      </c>
      <c r="C26" s="179">
        <v>518.858529188779</v>
      </c>
      <c r="D26" s="179">
        <v>323.233965125095</v>
      </c>
      <c r="E26" s="179">
        <v>723.551781652767</v>
      </c>
      <c r="F26" s="179">
        <v>691.811372251706</v>
      </c>
      <c r="G26" s="179">
        <v>484.52706595906</v>
      </c>
      <c r="H26" s="179">
        <v>563.554207733131</v>
      </c>
      <c r="I26" s="179">
        <v>276.594996209249</v>
      </c>
      <c r="J26" s="179">
        <v>503.312206216831</v>
      </c>
      <c r="K26" s="179">
        <v>186.555875663381</v>
      </c>
      <c r="L26" s="173"/>
    </row>
    <row r="27" ht="15" customHeight="1" spans="1:12">
      <c r="A27" s="178" t="s">
        <v>557</v>
      </c>
      <c r="B27" s="179">
        <f t="shared" si="4"/>
        <v>0</v>
      </c>
      <c r="C27" s="179"/>
      <c r="D27" s="179"/>
      <c r="E27" s="179"/>
      <c r="F27" s="179"/>
      <c r="G27" s="179"/>
      <c r="H27" s="179"/>
      <c r="I27" s="179"/>
      <c r="J27" s="179"/>
      <c r="K27" s="179"/>
      <c r="L27" s="173"/>
    </row>
    <row r="28" ht="15" customHeight="1" spans="1:12">
      <c r="A28" s="178" t="s">
        <v>559</v>
      </c>
      <c r="B28" s="179">
        <f t="shared" si="4"/>
        <v>0</v>
      </c>
      <c r="C28" s="179"/>
      <c r="D28" s="179"/>
      <c r="E28" s="179"/>
      <c r="F28" s="179"/>
      <c r="G28" s="179"/>
      <c r="H28" s="179"/>
      <c r="I28" s="179"/>
      <c r="J28" s="179"/>
      <c r="K28" s="179"/>
      <c r="L28" s="173"/>
    </row>
    <row r="29" ht="15" customHeight="1" spans="1:12">
      <c r="A29" s="178" t="s">
        <v>561</v>
      </c>
      <c r="B29" s="179">
        <f t="shared" si="4"/>
        <v>0</v>
      </c>
      <c r="C29" s="179"/>
      <c r="D29" s="179"/>
      <c r="E29" s="179"/>
      <c r="F29" s="179"/>
      <c r="G29" s="179"/>
      <c r="H29" s="179"/>
      <c r="I29" s="179"/>
      <c r="J29" s="179"/>
      <c r="K29" s="179"/>
      <c r="L29" s="186"/>
    </row>
    <row r="30" ht="27" spans="1:11">
      <c r="A30" s="178" t="s">
        <v>563</v>
      </c>
      <c r="B30" s="179">
        <f t="shared" si="4"/>
        <v>0</v>
      </c>
      <c r="C30" s="181"/>
      <c r="D30" s="181"/>
      <c r="E30" s="181"/>
      <c r="F30" s="181"/>
      <c r="G30" s="181"/>
      <c r="H30" s="181"/>
      <c r="I30" s="181"/>
      <c r="J30" s="181"/>
      <c r="K30" s="181"/>
    </row>
    <row r="31" ht="15" spans="1:11">
      <c r="A31" s="178" t="s">
        <v>565</v>
      </c>
      <c r="B31" s="179">
        <f t="shared" si="4"/>
        <v>0</v>
      </c>
      <c r="C31" s="181"/>
      <c r="D31" s="181"/>
      <c r="E31" s="181"/>
      <c r="F31" s="181"/>
      <c r="G31" s="181"/>
      <c r="H31" s="181"/>
      <c r="I31" s="181"/>
      <c r="J31" s="181"/>
      <c r="K31" s="181"/>
    </row>
    <row r="32" ht="27" spans="1:11">
      <c r="A32" s="178" t="s">
        <v>567</v>
      </c>
      <c r="B32" s="179">
        <f t="shared" si="4"/>
        <v>0</v>
      </c>
      <c r="C32" s="181"/>
      <c r="D32" s="181"/>
      <c r="E32" s="181"/>
      <c r="F32" s="181"/>
      <c r="G32" s="181"/>
      <c r="H32" s="181"/>
      <c r="I32" s="181"/>
      <c r="J32" s="181"/>
      <c r="K32" s="181"/>
    </row>
    <row r="33" ht="27" spans="1:11">
      <c r="A33" s="178" t="s">
        <v>569</v>
      </c>
      <c r="B33" s="179">
        <f t="shared" si="4"/>
        <v>0</v>
      </c>
      <c r="C33" s="181"/>
      <c r="D33" s="181"/>
      <c r="E33" s="181"/>
      <c r="F33" s="181"/>
      <c r="G33" s="181"/>
      <c r="H33" s="181"/>
      <c r="I33" s="181"/>
      <c r="J33" s="181"/>
      <c r="K33" s="181"/>
    </row>
    <row r="34" ht="27" spans="1:11">
      <c r="A34" s="178" t="s">
        <v>571</v>
      </c>
      <c r="B34" s="179">
        <f t="shared" si="4"/>
        <v>0</v>
      </c>
      <c r="C34" s="181"/>
      <c r="D34" s="181"/>
      <c r="E34" s="181"/>
      <c r="F34" s="181"/>
      <c r="G34" s="181"/>
      <c r="H34" s="181"/>
      <c r="I34" s="181"/>
      <c r="J34" s="181"/>
      <c r="K34" s="181"/>
    </row>
    <row r="35" ht="27" spans="1:11">
      <c r="A35" s="178" t="s">
        <v>573</v>
      </c>
      <c r="B35" s="179">
        <f t="shared" si="4"/>
        <v>0</v>
      </c>
      <c r="C35" s="181"/>
      <c r="D35" s="181"/>
      <c r="E35" s="181"/>
      <c r="F35" s="181"/>
      <c r="G35" s="181"/>
      <c r="H35" s="181"/>
      <c r="I35" s="181"/>
      <c r="J35" s="181"/>
      <c r="K35" s="181"/>
    </row>
    <row r="36" ht="27" spans="1:11">
      <c r="A36" s="178" t="s">
        <v>575</v>
      </c>
      <c r="B36" s="179">
        <f t="shared" si="4"/>
        <v>0</v>
      </c>
      <c r="C36" s="181"/>
      <c r="D36" s="181"/>
      <c r="E36" s="181"/>
      <c r="F36" s="181"/>
      <c r="G36" s="181"/>
      <c r="H36" s="181"/>
      <c r="I36" s="181"/>
      <c r="J36" s="181"/>
      <c r="K36" s="181"/>
    </row>
    <row r="37" ht="27" spans="1:11">
      <c r="A37" s="178" t="s">
        <v>577</v>
      </c>
      <c r="B37" s="179">
        <f t="shared" si="4"/>
        <v>0</v>
      </c>
      <c r="C37" s="181"/>
      <c r="D37" s="181"/>
      <c r="E37" s="181"/>
      <c r="F37" s="181"/>
      <c r="G37" s="181"/>
      <c r="H37" s="181"/>
      <c r="I37" s="181"/>
      <c r="J37" s="181"/>
      <c r="K37" s="181"/>
    </row>
    <row r="38" ht="15" spans="1:11">
      <c r="A38" s="178" t="s">
        <v>579</v>
      </c>
      <c r="B38" s="179">
        <f t="shared" si="4"/>
        <v>0</v>
      </c>
      <c r="C38" s="181"/>
      <c r="D38" s="181"/>
      <c r="E38" s="181"/>
      <c r="F38" s="181"/>
      <c r="G38" s="181"/>
      <c r="H38" s="181"/>
      <c r="I38" s="181"/>
      <c r="J38" s="181"/>
      <c r="K38" s="181"/>
    </row>
    <row r="39" ht="27" spans="1:11">
      <c r="A39" s="178" t="s">
        <v>581</v>
      </c>
      <c r="B39" s="179">
        <f t="shared" si="4"/>
        <v>0</v>
      </c>
      <c r="C39" s="181"/>
      <c r="D39" s="181"/>
      <c r="E39" s="181"/>
      <c r="F39" s="181"/>
      <c r="G39" s="181"/>
      <c r="H39" s="181"/>
      <c r="I39" s="181"/>
      <c r="J39" s="181"/>
      <c r="K39" s="181"/>
    </row>
    <row r="40" ht="27" spans="1:11">
      <c r="A40" s="178" t="s">
        <v>583</v>
      </c>
      <c r="B40" s="179">
        <f t="shared" si="4"/>
        <v>0</v>
      </c>
      <c r="C40" s="181"/>
      <c r="D40" s="181"/>
      <c r="E40" s="181"/>
      <c r="F40" s="181"/>
      <c r="G40" s="181"/>
      <c r="H40" s="181"/>
      <c r="I40" s="181"/>
      <c r="J40" s="181"/>
      <c r="K40" s="181"/>
    </row>
    <row r="41" ht="27" spans="1:11">
      <c r="A41" s="178" t="s">
        <v>585</v>
      </c>
      <c r="B41" s="179">
        <f t="shared" si="4"/>
        <v>0</v>
      </c>
      <c r="C41" s="181"/>
      <c r="D41" s="181"/>
      <c r="E41" s="181"/>
      <c r="F41" s="181"/>
      <c r="G41" s="181"/>
      <c r="H41" s="181"/>
      <c r="I41" s="181"/>
      <c r="J41" s="181"/>
      <c r="K41" s="181"/>
    </row>
    <row r="42" ht="15" spans="1:11">
      <c r="A42" s="178" t="s">
        <v>587</v>
      </c>
      <c r="B42" s="179">
        <f t="shared" si="4"/>
        <v>0</v>
      </c>
      <c r="C42" s="181"/>
      <c r="D42" s="181"/>
      <c r="E42" s="181"/>
      <c r="F42" s="181"/>
      <c r="G42" s="181"/>
      <c r="H42" s="181"/>
      <c r="I42" s="181"/>
      <c r="J42" s="181"/>
      <c r="K42" s="181"/>
    </row>
    <row r="43" ht="27" spans="1:11">
      <c r="A43" s="178" t="s">
        <v>589</v>
      </c>
      <c r="B43" s="179">
        <f t="shared" si="4"/>
        <v>0</v>
      </c>
      <c r="C43" s="181"/>
      <c r="D43" s="181"/>
      <c r="E43" s="181"/>
      <c r="F43" s="181"/>
      <c r="G43" s="181"/>
      <c r="H43" s="181"/>
      <c r="I43" s="181"/>
      <c r="J43" s="181"/>
      <c r="K43" s="181"/>
    </row>
    <row r="44" ht="27" spans="1:11">
      <c r="A44" s="178" t="s">
        <v>591</v>
      </c>
      <c r="B44" s="179">
        <f t="shared" si="4"/>
        <v>0</v>
      </c>
      <c r="C44" s="181"/>
      <c r="D44" s="181"/>
      <c r="E44" s="181"/>
      <c r="F44" s="181"/>
      <c r="G44" s="181"/>
      <c r="H44" s="181"/>
      <c r="I44" s="181"/>
      <c r="J44" s="181"/>
      <c r="K44" s="181"/>
    </row>
    <row r="45" ht="27" spans="1:11">
      <c r="A45" s="178" t="s">
        <v>593</v>
      </c>
      <c r="B45" s="179">
        <f t="shared" si="4"/>
        <v>0</v>
      </c>
      <c r="C45" s="181"/>
      <c r="D45" s="181"/>
      <c r="E45" s="181"/>
      <c r="F45" s="181"/>
      <c r="G45" s="181"/>
      <c r="H45" s="181"/>
      <c r="I45" s="181"/>
      <c r="J45" s="181"/>
      <c r="K45" s="181"/>
    </row>
    <row r="46" ht="27" spans="1:11">
      <c r="A46" s="178" t="s">
        <v>595</v>
      </c>
      <c r="B46" s="179">
        <f t="shared" si="4"/>
        <v>0</v>
      </c>
      <c r="C46" s="181"/>
      <c r="D46" s="181"/>
      <c r="E46" s="181"/>
      <c r="F46" s="181"/>
      <c r="G46" s="181"/>
      <c r="H46" s="181"/>
      <c r="I46" s="181"/>
      <c r="J46" s="181"/>
      <c r="K46" s="181"/>
    </row>
    <row r="47" ht="15" spans="1:11">
      <c r="A47" s="178" t="s">
        <v>597</v>
      </c>
      <c r="B47" s="179">
        <f t="shared" si="4"/>
        <v>0</v>
      </c>
      <c r="C47" s="181"/>
      <c r="D47" s="181"/>
      <c r="E47" s="181"/>
      <c r="F47" s="181"/>
      <c r="G47" s="181"/>
      <c r="H47" s="181"/>
      <c r="I47" s="181"/>
      <c r="J47" s="181"/>
      <c r="K47" s="181"/>
    </row>
    <row r="48" ht="15" spans="1:11">
      <c r="A48" s="180" t="s">
        <v>990</v>
      </c>
      <c r="B48" s="179">
        <f t="shared" si="4"/>
        <v>0</v>
      </c>
      <c r="C48" s="181"/>
      <c r="D48" s="181"/>
      <c r="E48" s="181"/>
      <c r="F48" s="181"/>
      <c r="G48" s="181"/>
      <c r="H48" s="181"/>
      <c r="I48" s="181"/>
      <c r="J48" s="181"/>
      <c r="K48" s="181"/>
    </row>
    <row r="49" ht="15" spans="1:11">
      <c r="A49" s="180" t="s">
        <v>991</v>
      </c>
      <c r="B49" s="179">
        <f t="shared" si="4"/>
        <v>0</v>
      </c>
      <c r="C49" s="181"/>
      <c r="D49" s="181"/>
      <c r="E49" s="181"/>
      <c r="F49" s="181"/>
      <c r="G49" s="181"/>
      <c r="H49" s="181"/>
      <c r="I49" s="181"/>
      <c r="J49" s="181"/>
      <c r="K49" s="181"/>
    </row>
    <row r="50" ht="15" spans="1:11">
      <c r="A50" s="180" t="s">
        <v>992</v>
      </c>
      <c r="B50" s="179">
        <f t="shared" si="4"/>
        <v>0</v>
      </c>
      <c r="C50" s="181"/>
      <c r="D50" s="181"/>
      <c r="E50" s="181"/>
      <c r="F50" s="181"/>
      <c r="G50" s="181"/>
      <c r="H50" s="181"/>
      <c r="I50" s="181"/>
      <c r="J50" s="181"/>
      <c r="K50" s="181"/>
    </row>
    <row r="51" ht="15" spans="1:11">
      <c r="A51" s="178" t="s">
        <v>599</v>
      </c>
      <c r="B51" s="179">
        <f t="shared" si="4"/>
        <v>0</v>
      </c>
      <c r="C51" s="181"/>
      <c r="D51" s="181"/>
      <c r="E51" s="181"/>
      <c r="F51" s="181"/>
      <c r="G51" s="181"/>
      <c r="H51" s="181"/>
      <c r="I51" s="181"/>
      <c r="J51" s="181"/>
      <c r="K51" s="181"/>
    </row>
    <row r="52" ht="15" spans="1:11">
      <c r="A52" s="182" t="s">
        <v>601</v>
      </c>
      <c r="B52" s="179">
        <f t="shared" si="4"/>
        <v>0</v>
      </c>
      <c r="C52" s="179">
        <f t="shared" ref="C52:K52" si="5">SUM(C53:C90)</f>
        <v>0</v>
      </c>
      <c r="D52" s="179">
        <f t="shared" si="5"/>
        <v>0</v>
      </c>
      <c r="E52" s="179">
        <f t="shared" si="5"/>
        <v>0</v>
      </c>
      <c r="F52" s="179">
        <f t="shared" si="5"/>
        <v>0</v>
      </c>
      <c r="G52" s="179">
        <f t="shared" si="5"/>
        <v>0</v>
      </c>
      <c r="H52" s="179">
        <f t="shared" si="5"/>
        <v>0</v>
      </c>
      <c r="I52" s="179">
        <f t="shared" si="5"/>
        <v>0</v>
      </c>
      <c r="J52" s="179">
        <f t="shared" si="5"/>
        <v>0</v>
      </c>
      <c r="K52" s="179">
        <f t="shared" si="5"/>
        <v>0</v>
      </c>
    </row>
    <row r="53" ht="15" spans="1:11">
      <c r="A53" s="183" t="s">
        <v>603</v>
      </c>
      <c r="B53" s="179">
        <f t="shared" si="4"/>
        <v>0</v>
      </c>
      <c r="C53" s="181"/>
      <c r="D53" s="181"/>
      <c r="E53" s="181"/>
      <c r="F53" s="181"/>
      <c r="G53" s="181"/>
      <c r="H53" s="181"/>
      <c r="I53" s="181"/>
      <c r="J53" s="181"/>
      <c r="K53" s="181"/>
    </row>
    <row r="54" ht="15" spans="1:11">
      <c r="A54" s="183" t="s">
        <v>605</v>
      </c>
      <c r="B54" s="179">
        <f t="shared" si="4"/>
        <v>0</v>
      </c>
      <c r="C54" s="181"/>
      <c r="D54" s="181"/>
      <c r="E54" s="181"/>
      <c r="F54" s="181"/>
      <c r="G54" s="181"/>
      <c r="H54" s="181"/>
      <c r="I54" s="181"/>
      <c r="J54" s="181"/>
      <c r="K54" s="181"/>
    </row>
    <row r="55" ht="15" spans="1:11">
      <c r="A55" s="183" t="s">
        <v>607</v>
      </c>
      <c r="B55" s="179">
        <f t="shared" si="4"/>
        <v>0</v>
      </c>
      <c r="C55" s="181"/>
      <c r="D55" s="181"/>
      <c r="E55" s="181"/>
      <c r="F55" s="181"/>
      <c r="G55" s="181"/>
      <c r="H55" s="181"/>
      <c r="I55" s="181"/>
      <c r="J55" s="181"/>
      <c r="K55" s="181"/>
    </row>
    <row r="56" ht="15" spans="1:11">
      <c r="A56" s="183" t="s">
        <v>609</v>
      </c>
      <c r="B56" s="179">
        <f t="shared" si="4"/>
        <v>0</v>
      </c>
      <c r="C56" s="181"/>
      <c r="D56" s="181"/>
      <c r="E56" s="181"/>
      <c r="F56" s="181"/>
      <c r="G56" s="181"/>
      <c r="H56" s="181"/>
      <c r="I56" s="181"/>
      <c r="J56" s="181"/>
      <c r="K56" s="181"/>
    </row>
    <row r="57" ht="15" spans="1:11">
      <c r="A57" s="183" t="s">
        <v>611</v>
      </c>
      <c r="B57" s="179">
        <f t="shared" si="4"/>
        <v>0</v>
      </c>
      <c r="C57" s="181"/>
      <c r="D57" s="181"/>
      <c r="E57" s="181"/>
      <c r="F57" s="181"/>
      <c r="G57" s="181"/>
      <c r="H57" s="181"/>
      <c r="I57" s="181"/>
      <c r="J57" s="181"/>
      <c r="K57" s="181"/>
    </row>
    <row r="58" ht="15" spans="1:11">
      <c r="A58" s="183" t="s">
        <v>613</v>
      </c>
      <c r="B58" s="179">
        <f t="shared" si="4"/>
        <v>0</v>
      </c>
      <c r="C58" s="181"/>
      <c r="D58" s="181"/>
      <c r="E58" s="181"/>
      <c r="F58" s="181"/>
      <c r="G58" s="181"/>
      <c r="H58" s="181"/>
      <c r="I58" s="181"/>
      <c r="J58" s="181"/>
      <c r="K58" s="181"/>
    </row>
    <row r="59" ht="15" spans="1:11">
      <c r="A59" s="183" t="s">
        <v>615</v>
      </c>
      <c r="B59" s="179">
        <f t="shared" si="4"/>
        <v>0</v>
      </c>
      <c r="C59" s="181"/>
      <c r="D59" s="181"/>
      <c r="E59" s="181"/>
      <c r="F59" s="181"/>
      <c r="G59" s="181"/>
      <c r="H59" s="181"/>
      <c r="I59" s="181"/>
      <c r="J59" s="181"/>
      <c r="K59" s="181"/>
    </row>
    <row r="60" ht="15" spans="1:11">
      <c r="A60" s="183" t="s">
        <v>617</v>
      </c>
      <c r="B60" s="179">
        <f t="shared" si="4"/>
        <v>0</v>
      </c>
      <c r="C60" s="181"/>
      <c r="D60" s="181"/>
      <c r="E60" s="181"/>
      <c r="F60" s="181"/>
      <c r="G60" s="181"/>
      <c r="H60" s="181"/>
      <c r="I60" s="181"/>
      <c r="J60" s="181"/>
      <c r="K60" s="181"/>
    </row>
    <row r="61" ht="15" spans="1:11">
      <c r="A61" s="183" t="s">
        <v>619</v>
      </c>
      <c r="B61" s="179">
        <f t="shared" si="4"/>
        <v>0</v>
      </c>
      <c r="C61" s="181"/>
      <c r="D61" s="181"/>
      <c r="E61" s="181"/>
      <c r="F61" s="181"/>
      <c r="G61" s="181"/>
      <c r="H61" s="181"/>
      <c r="I61" s="181"/>
      <c r="J61" s="181"/>
      <c r="K61" s="181"/>
    </row>
    <row r="62" ht="15" spans="1:11">
      <c r="A62" s="183" t="s">
        <v>621</v>
      </c>
      <c r="B62" s="179">
        <f t="shared" si="4"/>
        <v>0</v>
      </c>
      <c r="C62" s="181"/>
      <c r="D62" s="181"/>
      <c r="E62" s="181"/>
      <c r="F62" s="181"/>
      <c r="G62" s="181"/>
      <c r="H62" s="181"/>
      <c r="I62" s="181"/>
      <c r="J62" s="181"/>
      <c r="K62" s="181"/>
    </row>
    <row r="63" ht="15" spans="1:11">
      <c r="A63" s="183" t="s">
        <v>623</v>
      </c>
      <c r="B63" s="179">
        <f t="shared" si="4"/>
        <v>0</v>
      </c>
      <c r="C63" s="181"/>
      <c r="D63" s="181"/>
      <c r="E63" s="181"/>
      <c r="F63" s="181"/>
      <c r="G63" s="181"/>
      <c r="H63" s="181"/>
      <c r="I63" s="181"/>
      <c r="J63" s="181"/>
      <c r="K63" s="181"/>
    </row>
    <row r="64" ht="15" spans="1:11">
      <c r="A64" s="183" t="s">
        <v>625</v>
      </c>
      <c r="B64" s="179">
        <f t="shared" si="4"/>
        <v>0</v>
      </c>
      <c r="C64" s="181"/>
      <c r="D64" s="181"/>
      <c r="E64" s="181"/>
      <c r="F64" s="181"/>
      <c r="G64" s="181"/>
      <c r="H64" s="181"/>
      <c r="I64" s="181"/>
      <c r="J64" s="181"/>
      <c r="K64" s="181"/>
    </row>
    <row r="65" ht="15" spans="1:11">
      <c r="A65" s="183" t="s">
        <v>627</v>
      </c>
      <c r="B65" s="179">
        <f t="shared" si="4"/>
        <v>0</v>
      </c>
      <c r="C65" s="181"/>
      <c r="D65" s="181"/>
      <c r="E65" s="181"/>
      <c r="F65" s="181"/>
      <c r="G65" s="181"/>
      <c r="H65" s="181"/>
      <c r="I65" s="181"/>
      <c r="J65" s="181"/>
      <c r="K65" s="181"/>
    </row>
    <row r="66" ht="15" spans="1:11">
      <c r="A66" s="183" t="s">
        <v>629</v>
      </c>
      <c r="B66" s="179">
        <f t="shared" si="4"/>
        <v>0</v>
      </c>
      <c r="C66" s="181"/>
      <c r="D66" s="181"/>
      <c r="E66" s="181"/>
      <c r="F66" s="181"/>
      <c r="G66" s="181"/>
      <c r="H66" s="181"/>
      <c r="I66" s="181"/>
      <c r="J66" s="181"/>
      <c r="K66" s="181"/>
    </row>
    <row r="67" ht="15" spans="1:11">
      <c r="A67" s="183" t="s">
        <v>631</v>
      </c>
      <c r="B67" s="179">
        <f t="shared" si="4"/>
        <v>0</v>
      </c>
      <c r="C67" s="181"/>
      <c r="D67" s="181"/>
      <c r="E67" s="181"/>
      <c r="F67" s="181"/>
      <c r="G67" s="181"/>
      <c r="H67" s="181"/>
      <c r="I67" s="181"/>
      <c r="J67" s="181"/>
      <c r="K67" s="181"/>
    </row>
    <row r="68" ht="15" spans="1:11">
      <c r="A68" s="183" t="s">
        <v>633</v>
      </c>
      <c r="B68" s="179">
        <f t="shared" si="4"/>
        <v>0</v>
      </c>
      <c r="C68" s="181"/>
      <c r="D68" s="181"/>
      <c r="E68" s="181"/>
      <c r="F68" s="181"/>
      <c r="G68" s="181"/>
      <c r="H68" s="181"/>
      <c r="I68" s="181"/>
      <c r="J68" s="181"/>
      <c r="K68" s="181"/>
    </row>
    <row r="69" ht="15" spans="1:11">
      <c r="A69" s="183" t="s">
        <v>635</v>
      </c>
      <c r="B69" s="179">
        <f t="shared" si="4"/>
        <v>0</v>
      </c>
      <c r="C69" s="181"/>
      <c r="D69" s="181"/>
      <c r="E69" s="181"/>
      <c r="F69" s="181"/>
      <c r="G69" s="181"/>
      <c r="H69" s="181"/>
      <c r="I69" s="181"/>
      <c r="J69" s="181"/>
      <c r="K69" s="181"/>
    </row>
    <row r="70" ht="15" spans="1:11">
      <c r="A70" s="183" t="s">
        <v>637</v>
      </c>
      <c r="B70" s="179">
        <f t="shared" si="4"/>
        <v>0</v>
      </c>
      <c r="C70" s="181"/>
      <c r="D70" s="181"/>
      <c r="E70" s="181"/>
      <c r="F70" s="181"/>
      <c r="G70" s="181"/>
      <c r="H70" s="181"/>
      <c r="I70" s="181"/>
      <c r="J70" s="181"/>
      <c r="K70" s="181"/>
    </row>
    <row r="71" ht="15" spans="1:11">
      <c r="A71" s="183" t="s">
        <v>639</v>
      </c>
      <c r="B71" s="179">
        <f t="shared" si="4"/>
        <v>0</v>
      </c>
      <c r="C71" s="181"/>
      <c r="D71" s="181"/>
      <c r="E71" s="181"/>
      <c r="F71" s="181"/>
      <c r="G71" s="181"/>
      <c r="H71" s="181"/>
      <c r="I71" s="181"/>
      <c r="J71" s="181"/>
      <c r="K71" s="181"/>
    </row>
    <row r="72" ht="15" spans="1:11">
      <c r="A72" s="183" t="s">
        <v>641</v>
      </c>
      <c r="B72" s="179">
        <f t="shared" si="4"/>
        <v>0</v>
      </c>
      <c r="C72" s="181"/>
      <c r="D72" s="181"/>
      <c r="E72" s="181"/>
      <c r="F72" s="181"/>
      <c r="G72" s="181"/>
      <c r="H72" s="181"/>
      <c r="I72" s="181"/>
      <c r="J72" s="181"/>
      <c r="K72" s="181"/>
    </row>
    <row r="73" ht="15" spans="1:11">
      <c r="A73" s="183" t="s">
        <v>102</v>
      </c>
      <c r="B73" s="179">
        <f t="shared" si="4"/>
        <v>0</v>
      </c>
      <c r="C73" s="181"/>
      <c r="D73" s="181"/>
      <c r="E73" s="181"/>
      <c r="F73" s="181"/>
      <c r="G73" s="181"/>
      <c r="H73" s="181"/>
      <c r="I73" s="181"/>
      <c r="J73" s="181"/>
      <c r="K73" s="181"/>
    </row>
  </sheetData>
  <mergeCells count="2">
    <mergeCell ref="A2:K2"/>
    <mergeCell ref="J3:K3"/>
  </mergeCells>
  <pageMargins left="0.709027777777778" right="0.709027777777778" top="0.75" bottom="0.75" header="0.309027777777778" footer="0.309027777777778"/>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3"/>
  <sheetViews>
    <sheetView topLeftCell="A16" workbookViewId="0">
      <selection activeCell="A29" sqref="A29:A30"/>
    </sheetView>
  </sheetViews>
  <sheetFormatPr defaultColWidth="9" defaultRowHeight="14.25" outlineLevelCol="1"/>
  <cols>
    <col min="1" max="1" width="139.375" style="71" customWidth="1"/>
    <col min="2" max="2" width="20.125" style="71" customWidth="1"/>
    <col min="3" max="256" width="9" style="71"/>
    <col min="257" max="16384" width="9" style="1"/>
  </cols>
  <sheetData>
    <row r="1" s="71" customFormat="1" ht="48" customHeight="1" spans="1:2">
      <c r="A1" s="392" t="s">
        <v>2</v>
      </c>
      <c r="B1" s="92" t="s">
        <v>0</v>
      </c>
    </row>
    <row r="2" s="71" customFormat="1" ht="48" customHeight="1" spans="1:2">
      <c r="A2" s="393" t="s">
        <v>3</v>
      </c>
      <c r="B2" s="92"/>
    </row>
    <row r="3" s="71" customFormat="1" ht="27" customHeight="1" spans="1:2">
      <c r="A3" s="394" t="s">
        <v>4</v>
      </c>
      <c r="B3" s="92" t="s">
        <v>0</v>
      </c>
    </row>
    <row r="4" s="71" customFormat="1" ht="27" customHeight="1" spans="1:2">
      <c r="A4" s="394" t="s">
        <v>5</v>
      </c>
      <c r="B4" s="92" t="s">
        <v>0</v>
      </c>
    </row>
    <row r="5" s="71" customFormat="1" ht="27" customHeight="1" spans="1:2">
      <c r="A5" s="394" t="s">
        <v>6</v>
      </c>
      <c r="B5" s="92" t="s">
        <v>0</v>
      </c>
    </row>
    <row r="6" s="71" customFormat="1" ht="27" customHeight="1" spans="1:2">
      <c r="A6" s="394" t="s">
        <v>7</v>
      </c>
      <c r="B6" s="92" t="s">
        <v>0</v>
      </c>
    </row>
    <row r="7" s="71" customFormat="1" ht="27" customHeight="1" spans="1:2">
      <c r="A7" s="394" t="s">
        <v>8</v>
      </c>
      <c r="B7" s="92" t="s">
        <v>0</v>
      </c>
    </row>
    <row r="8" s="71" customFormat="1" ht="27" customHeight="1" spans="1:2">
      <c r="A8" s="394" t="s">
        <v>9</v>
      </c>
      <c r="B8" s="92" t="s">
        <v>0</v>
      </c>
    </row>
    <row r="9" s="71" customFormat="1" ht="27" customHeight="1" spans="1:2">
      <c r="A9" s="394" t="s">
        <v>10</v>
      </c>
      <c r="B9" s="92" t="s">
        <v>0</v>
      </c>
    </row>
    <row r="10" s="71" customFormat="1" ht="27" customHeight="1" spans="1:2">
      <c r="A10" s="394" t="s">
        <v>11</v>
      </c>
      <c r="B10" s="92" t="s">
        <v>0</v>
      </c>
    </row>
    <row r="11" s="71" customFormat="1" ht="27" customHeight="1" spans="1:2">
      <c r="A11" s="394" t="s">
        <v>12</v>
      </c>
      <c r="B11" s="92" t="s">
        <v>0</v>
      </c>
    </row>
    <row r="12" s="71" customFormat="1" ht="27" customHeight="1" spans="1:2">
      <c r="A12" s="394" t="s">
        <v>13</v>
      </c>
      <c r="B12" s="92" t="s">
        <v>0</v>
      </c>
    </row>
    <row r="13" s="71" customFormat="1" ht="27" customHeight="1" spans="1:2">
      <c r="A13" s="394" t="s">
        <v>14</v>
      </c>
      <c r="B13" s="92" t="s">
        <v>0</v>
      </c>
    </row>
    <row r="14" s="71" customFormat="1" ht="27" customHeight="1" spans="1:2">
      <c r="A14" s="394" t="s">
        <v>15</v>
      </c>
      <c r="B14" s="92" t="s">
        <v>0</v>
      </c>
    </row>
    <row r="15" s="71" customFormat="1" ht="27" customHeight="1" spans="1:2">
      <c r="A15" s="394" t="s">
        <v>16</v>
      </c>
      <c r="B15" s="92"/>
    </row>
    <row r="16" s="71" customFormat="1" ht="27" customHeight="1" spans="1:2">
      <c r="A16" s="394" t="s">
        <v>17</v>
      </c>
      <c r="B16" s="92"/>
    </row>
    <row r="17" s="71" customFormat="1" ht="27" customHeight="1" spans="1:2">
      <c r="A17" s="394" t="s">
        <v>18</v>
      </c>
      <c r="B17" s="92" t="s">
        <v>0</v>
      </c>
    </row>
    <row r="18" s="71" customFormat="1" ht="27" customHeight="1" spans="1:2">
      <c r="A18" s="394" t="s">
        <v>19</v>
      </c>
      <c r="B18" s="92" t="s">
        <v>0</v>
      </c>
    </row>
    <row r="19" s="71" customFormat="1" ht="27" customHeight="1" spans="1:2">
      <c r="A19" s="393" t="s">
        <v>20</v>
      </c>
      <c r="B19" s="92" t="s">
        <v>0</v>
      </c>
    </row>
    <row r="20" s="71" customFormat="1" ht="27" customHeight="1" spans="1:2">
      <c r="A20" s="394" t="s">
        <v>21</v>
      </c>
      <c r="B20" s="92" t="s">
        <v>0</v>
      </c>
    </row>
    <row r="21" s="71" customFormat="1" ht="27" customHeight="1" spans="1:2">
      <c r="A21" s="394" t="s">
        <v>22</v>
      </c>
      <c r="B21" s="92" t="s">
        <v>0</v>
      </c>
    </row>
    <row r="22" s="71" customFormat="1" ht="27" customHeight="1" spans="1:2">
      <c r="A22" s="394" t="s">
        <v>23</v>
      </c>
      <c r="B22" s="92" t="s">
        <v>0</v>
      </c>
    </row>
    <row r="23" s="71" customFormat="1" ht="27" customHeight="1" spans="1:2">
      <c r="A23" s="394" t="s">
        <v>24</v>
      </c>
      <c r="B23" s="92" t="s">
        <v>0</v>
      </c>
    </row>
    <row r="24" s="71" customFormat="1" ht="27" customHeight="1" spans="1:2">
      <c r="A24" s="393" t="s">
        <v>25</v>
      </c>
      <c r="B24" s="92" t="s">
        <v>0</v>
      </c>
    </row>
    <row r="25" s="71" customFormat="1" ht="27" customHeight="1" spans="1:2">
      <c r="A25" s="394" t="s">
        <v>26</v>
      </c>
      <c r="B25" s="92" t="s">
        <v>0</v>
      </c>
    </row>
    <row r="26" s="71" customFormat="1" ht="27" customHeight="1" spans="1:2">
      <c r="A26" s="394" t="s">
        <v>27</v>
      </c>
      <c r="B26" s="92" t="s">
        <v>0</v>
      </c>
    </row>
    <row r="27" s="71" customFormat="1" ht="27" customHeight="1" spans="1:2">
      <c r="A27" s="394" t="s">
        <v>28</v>
      </c>
      <c r="B27" s="92" t="s">
        <v>0</v>
      </c>
    </row>
    <row r="28" s="71" customFormat="1" ht="27" customHeight="1" spans="1:2">
      <c r="A28" s="393" t="s">
        <v>29</v>
      </c>
      <c r="B28" s="92" t="s">
        <v>0</v>
      </c>
    </row>
    <row r="29" s="71" customFormat="1" ht="27" customHeight="1" spans="1:2">
      <c r="A29" s="394" t="s">
        <v>30</v>
      </c>
      <c r="B29" s="92" t="s">
        <v>0</v>
      </c>
    </row>
    <row r="30" s="71" customFormat="1" ht="27" customHeight="1" spans="1:2">
      <c r="A30" s="394" t="s">
        <v>31</v>
      </c>
      <c r="B30" s="92" t="s">
        <v>0</v>
      </c>
    </row>
    <row r="31" s="71" customFormat="1" ht="27" customHeight="1" spans="1:2">
      <c r="A31" s="393" t="s">
        <v>32</v>
      </c>
      <c r="B31" s="92" t="s">
        <v>0</v>
      </c>
    </row>
    <row r="32" ht="22.5" spans="1:1">
      <c r="A32" s="394" t="s">
        <v>33</v>
      </c>
    </row>
    <row r="33" ht="22.5" spans="1:1">
      <c r="A33" s="394" t="s">
        <v>34</v>
      </c>
    </row>
  </sheetData>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2:M15"/>
  <sheetViews>
    <sheetView workbookViewId="0">
      <selection activeCell="R39" sqref="R39"/>
    </sheetView>
  </sheetViews>
  <sheetFormatPr defaultColWidth="9" defaultRowHeight="14.25"/>
  <cols>
    <col min="1" max="16384" width="9" style="1"/>
  </cols>
  <sheetData>
    <row r="12" customHeight="1" spans="1:13">
      <c r="A12" s="10" t="s">
        <v>993</v>
      </c>
      <c r="B12" s="10"/>
      <c r="C12" s="10"/>
      <c r="D12" s="10"/>
      <c r="E12" s="10"/>
      <c r="F12" s="10"/>
      <c r="G12" s="10"/>
      <c r="H12" s="10"/>
      <c r="I12" s="10"/>
      <c r="J12" s="10"/>
      <c r="K12" s="10"/>
      <c r="L12" s="10"/>
      <c r="M12" s="10"/>
    </row>
    <row r="13" customHeight="1" spans="1:13">
      <c r="A13" s="10"/>
      <c r="B13" s="10"/>
      <c r="C13" s="10"/>
      <c r="D13" s="10"/>
      <c r="E13" s="10"/>
      <c r="F13" s="10"/>
      <c r="G13" s="10"/>
      <c r="H13" s="10"/>
      <c r="I13" s="10"/>
      <c r="J13" s="10"/>
      <c r="K13" s="10"/>
      <c r="L13" s="10"/>
      <c r="M13" s="10"/>
    </row>
    <row r="14" customHeight="1" spans="1:13">
      <c r="A14" s="10"/>
      <c r="B14" s="10"/>
      <c r="C14" s="10"/>
      <c r="D14" s="10"/>
      <c r="E14" s="10"/>
      <c r="F14" s="10"/>
      <c r="G14" s="10"/>
      <c r="H14" s="10"/>
      <c r="I14" s="10"/>
      <c r="J14" s="10"/>
      <c r="K14" s="10"/>
      <c r="L14" s="10"/>
      <c r="M14" s="10"/>
    </row>
    <row r="15" customHeight="1" spans="1:13">
      <c r="A15" s="10"/>
      <c r="B15" s="10"/>
      <c r="C15" s="10"/>
      <c r="D15" s="10"/>
      <c r="E15" s="10"/>
      <c r="F15" s="10"/>
      <c r="G15" s="10"/>
      <c r="H15" s="10"/>
      <c r="I15" s="10"/>
      <c r="J15" s="10"/>
      <c r="K15" s="10"/>
      <c r="L15" s="10"/>
      <c r="M15" s="10"/>
    </row>
  </sheetData>
  <mergeCells count="1">
    <mergeCell ref="A12:M15"/>
  </mergeCells>
  <pageMargins left="0.709027777777778" right="0.709027777777778" top="0.75" bottom="0.75" header="0.309027777777778" footer="0.309027777777778"/>
  <pageSetup paperSize="9" orientation="landscape" horizontalDpi="6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77"/>
  <sheetViews>
    <sheetView workbookViewId="0">
      <selection activeCell="C41" sqref="C41:D41"/>
    </sheetView>
  </sheetViews>
  <sheetFormatPr defaultColWidth="9" defaultRowHeight="13.5"/>
  <cols>
    <col min="1" max="1" width="11.9" style="128" customWidth="1"/>
    <col min="2" max="2" width="40.875" style="128" customWidth="1"/>
    <col min="3" max="4" width="10.25" style="128" customWidth="1"/>
    <col min="5" max="5" width="8.06666666666667" style="128" customWidth="1"/>
    <col min="6" max="6" width="11.075" style="128" customWidth="1"/>
    <col min="7" max="7" width="61.25" style="128" customWidth="1"/>
    <col min="8" max="9" width="10.25" style="128" customWidth="1"/>
    <col min="10" max="10" width="8.06666666666667" style="128" customWidth="1"/>
    <col min="11" max="11" width="8.34166666666667" style="128" customWidth="1"/>
    <col min="12" max="16380" width="9" style="128"/>
  </cols>
  <sheetData>
    <row r="1" ht="23" customHeight="1" spans="1:11">
      <c r="A1" s="129" t="s">
        <v>994</v>
      </c>
      <c r="B1" s="131" t="s">
        <v>0</v>
      </c>
      <c r="C1" s="132" t="s">
        <v>0</v>
      </c>
      <c r="D1" s="132" t="s">
        <v>0</v>
      </c>
      <c r="E1" s="132" t="s">
        <v>0</v>
      </c>
      <c r="F1" s="130" t="s">
        <v>0</v>
      </c>
      <c r="G1" s="130" t="s">
        <v>0</v>
      </c>
      <c r="H1" s="130" t="s">
        <v>0</v>
      </c>
      <c r="I1" s="130" t="s">
        <v>0</v>
      </c>
      <c r="J1" s="130" t="s">
        <v>0</v>
      </c>
      <c r="K1" s="130" t="s">
        <v>0</v>
      </c>
    </row>
    <row r="2" ht="23" customHeight="1" spans="1:11">
      <c r="A2" s="134" t="s">
        <v>995</v>
      </c>
      <c r="B2" s="134" t="s">
        <v>0</v>
      </c>
      <c r="C2" s="134" t="s">
        <v>0</v>
      </c>
      <c r="D2" s="134" t="s">
        <v>0</v>
      </c>
      <c r="E2" s="134" t="s">
        <v>0</v>
      </c>
      <c r="F2" s="134" t="s">
        <v>0</v>
      </c>
      <c r="G2" s="134" t="s">
        <v>0</v>
      </c>
      <c r="H2" s="134" t="s">
        <v>0</v>
      </c>
      <c r="I2" s="134" t="s">
        <v>0</v>
      </c>
      <c r="J2" s="134" t="s">
        <v>0</v>
      </c>
      <c r="K2" s="130" t="s">
        <v>0</v>
      </c>
    </row>
    <row r="3" ht="23" customHeight="1" spans="1:11">
      <c r="A3" s="153" t="s">
        <v>0</v>
      </c>
      <c r="B3" s="135" t="s">
        <v>0</v>
      </c>
      <c r="C3" s="135" t="s">
        <v>0</v>
      </c>
      <c r="D3" s="135" t="s">
        <v>0</v>
      </c>
      <c r="E3" s="135" t="s">
        <v>0</v>
      </c>
      <c r="F3" s="135" t="s">
        <v>0</v>
      </c>
      <c r="G3" s="135" t="s">
        <v>0</v>
      </c>
      <c r="H3" s="135" t="s">
        <v>0</v>
      </c>
      <c r="I3" s="135" t="s">
        <v>0</v>
      </c>
      <c r="J3" s="159" t="s">
        <v>40</v>
      </c>
      <c r="K3" s="135" t="s">
        <v>0</v>
      </c>
    </row>
    <row r="4" ht="28" customHeight="1" spans="1:11">
      <c r="A4" s="154" t="s">
        <v>496</v>
      </c>
      <c r="B4" s="154" t="s">
        <v>0</v>
      </c>
      <c r="C4" s="154" t="s">
        <v>0</v>
      </c>
      <c r="D4" s="154" t="s">
        <v>0</v>
      </c>
      <c r="E4" s="154" t="s">
        <v>0</v>
      </c>
      <c r="F4" s="154" t="s">
        <v>497</v>
      </c>
      <c r="G4" s="154" t="s">
        <v>0</v>
      </c>
      <c r="H4" s="154" t="s">
        <v>0</v>
      </c>
      <c r="I4" s="154" t="s">
        <v>0</v>
      </c>
      <c r="J4" s="154" t="s">
        <v>0</v>
      </c>
      <c r="K4" s="160" t="s">
        <v>109</v>
      </c>
    </row>
    <row r="5" ht="23" customHeight="1" spans="1:11">
      <c r="A5" s="149" t="s">
        <v>145</v>
      </c>
      <c r="B5" s="155" t="s">
        <v>41</v>
      </c>
      <c r="C5" s="156" t="s">
        <v>42</v>
      </c>
      <c r="D5" s="149" t="s">
        <v>43</v>
      </c>
      <c r="E5" s="149" t="s">
        <v>0</v>
      </c>
      <c r="F5" s="149" t="s">
        <v>145</v>
      </c>
      <c r="G5" s="155" t="s">
        <v>41</v>
      </c>
      <c r="H5" s="156" t="s">
        <v>42</v>
      </c>
      <c r="I5" s="149" t="s">
        <v>43</v>
      </c>
      <c r="J5" s="149" t="s">
        <v>0</v>
      </c>
      <c r="K5" s="160" t="s">
        <v>0</v>
      </c>
    </row>
    <row r="6" ht="60" customHeight="1" spans="1:11">
      <c r="A6" s="149" t="s">
        <v>0</v>
      </c>
      <c r="B6" s="155" t="s">
        <v>0</v>
      </c>
      <c r="C6" s="149" t="s">
        <v>0</v>
      </c>
      <c r="D6" s="149" t="s">
        <v>46</v>
      </c>
      <c r="E6" s="156" t="s">
        <v>499</v>
      </c>
      <c r="F6" s="149" t="s">
        <v>0</v>
      </c>
      <c r="G6" s="155" t="s">
        <v>0</v>
      </c>
      <c r="H6" s="149" t="s">
        <v>0</v>
      </c>
      <c r="I6" s="149" t="s">
        <v>46</v>
      </c>
      <c r="J6" s="156" t="s">
        <v>499</v>
      </c>
      <c r="K6" s="149" t="s">
        <v>0</v>
      </c>
    </row>
    <row r="7" ht="23" customHeight="1" spans="1:11">
      <c r="A7" s="142" t="s">
        <v>996</v>
      </c>
      <c r="B7" s="139" t="s">
        <v>997</v>
      </c>
      <c r="C7" s="148">
        <v>315265</v>
      </c>
      <c r="D7" s="148">
        <v>203000</v>
      </c>
      <c r="E7" s="152">
        <v>0.643902748481436</v>
      </c>
      <c r="F7" s="142" t="s">
        <v>998</v>
      </c>
      <c r="G7" s="142" t="s">
        <v>999</v>
      </c>
      <c r="H7" s="148">
        <v>0</v>
      </c>
      <c r="I7" s="148">
        <v>0</v>
      </c>
      <c r="J7" s="152" t="s">
        <v>0</v>
      </c>
      <c r="K7" s="142" t="s">
        <v>0</v>
      </c>
    </row>
    <row r="8" ht="23" customHeight="1" spans="1:11">
      <c r="A8" s="142" t="s">
        <v>1000</v>
      </c>
      <c r="B8" s="139" t="s">
        <v>1001</v>
      </c>
      <c r="C8" s="148">
        <v>0</v>
      </c>
      <c r="D8" s="148">
        <v>0</v>
      </c>
      <c r="E8" s="152" t="s">
        <v>0</v>
      </c>
      <c r="F8" s="142" t="s">
        <v>1002</v>
      </c>
      <c r="G8" s="142" t="s">
        <v>1003</v>
      </c>
      <c r="H8" s="148">
        <v>0</v>
      </c>
      <c r="I8" s="148">
        <v>0</v>
      </c>
      <c r="J8" s="152" t="s">
        <v>0</v>
      </c>
      <c r="K8" s="142" t="s">
        <v>0</v>
      </c>
    </row>
    <row r="9" ht="23" customHeight="1" spans="1:11">
      <c r="A9" s="142" t="s">
        <v>1004</v>
      </c>
      <c r="B9" s="139" t="s">
        <v>1005</v>
      </c>
      <c r="C9" s="88" t="s">
        <v>0</v>
      </c>
      <c r="D9" s="88" t="s">
        <v>0</v>
      </c>
      <c r="E9" s="152" t="s">
        <v>0</v>
      </c>
      <c r="F9" s="142" t="s">
        <v>1006</v>
      </c>
      <c r="G9" s="142" t="s">
        <v>1007</v>
      </c>
      <c r="H9" s="88" t="s">
        <v>0</v>
      </c>
      <c r="I9" s="88" t="s">
        <v>0</v>
      </c>
      <c r="J9" s="152" t="s">
        <v>0</v>
      </c>
      <c r="K9" s="142" t="s">
        <v>0</v>
      </c>
    </row>
    <row r="10" ht="23" customHeight="1" spans="1:11">
      <c r="A10" s="142" t="s">
        <v>1008</v>
      </c>
      <c r="B10" s="139" t="s">
        <v>1009</v>
      </c>
      <c r="C10" s="88" t="s">
        <v>0</v>
      </c>
      <c r="D10" s="88" t="s">
        <v>0</v>
      </c>
      <c r="E10" s="152" t="s">
        <v>0</v>
      </c>
      <c r="F10" s="142" t="s">
        <v>1010</v>
      </c>
      <c r="G10" s="142" t="s">
        <v>1011</v>
      </c>
      <c r="H10" s="88" t="s">
        <v>0</v>
      </c>
      <c r="I10" s="88" t="s">
        <v>0</v>
      </c>
      <c r="J10" s="152" t="s">
        <v>0</v>
      </c>
      <c r="K10" s="142" t="s">
        <v>0</v>
      </c>
    </row>
    <row r="11" ht="23" customHeight="1" spans="1:11">
      <c r="A11" s="142" t="s">
        <v>1012</v>
      </c>
      <c r="B11" s="139" t="s">
        <v>1013</v>
      </c>
      <c r="C11" s="88" t="s">
        <v>0</v>
      </c>
      <c r="D11" s="88" t="s">
        <v>0</v>
      </c>
      <c r="E11" s="152" t="s">
        <v>0</v>
      </c>
      <c r="F11" s="142" t="s">
        <v>1014</v>
      </c>
      <c r="G11" s="142" t="s">
        <v>861</v>
      </c>
      <c r="H11" s="88" t="s">
        <v>0</v>
      </c>
      <c r="I11" s="88" t="s">
        <v>0</v>
      </c>
      <c r="J11" s="152" t="s">
        <v>0</v>
      </c>
      <c r="K11" s="142" t="s">
        <v>0</v>
      </c>
    </row>
    <row r="12" ht="23" customHeight="1" spans="1:11">
      <c r="A12" s="142" t="s">
        <v>1015</v>
      </c>
      <c r="B12" s="139" t="s">
        <v>1016</v>
      </c>
      <c r="C12" s="88" t="s">
        <v>0</v>
      </c>
      <c r="D12" s="88" t="s">
        <v>0</v>
      </c>
      <c r="E12" s="152" t="s">
        <v>0</v>
      </c>
      <c r="F12" s="142" t="s">
        <v>1017</v>
      </c>
      <c r="G12" s="142" t="s">
        <v>865</v>
      </c>
      <c r="H12" s="88" t="s">
        <v>0</v>
      </c>
      <c r="I12" s="88" t="s">
        <v>0</v>
      </c>
      <c r="J12" s="152" t="s">
        <v>0</v>
      </c>
      <c r="K12" s="142" t="s">
        <v>0</v>
      </c>
    </row>
    <row r="13" ht="23" customHeight="1" spans="1:11">
      <c r="A13" s="142" t="s">
        <v>1018</v>
      </c>
      <c r="B13" s="139" t="s">
        <v>1019</v>
      </c>
      <c r="C13" s="88" t="s">
        <v>0</v>
      </c>
      <c r="D13" s="88" t="s">
        <v>0</v>
      </c>
      <c r="E13" s="152" t="s">
        <v>0</v>
      </c>
      <c r="F13" s="142" t="s">
        <v>1020</v>
      </c>
      <c r="G13" s="142" t="s">
        <v>219</v>
      </c>
      <c r="H13" s="88" t="s">
        <v>0</v>
      </c>
      <c r="I13" s="88" t="s">
        <v>0</v>
      </c>
      <c r="J13" s="152" t="s">
        <v>0</v>
      </c>
      <c r="K13" s="142" t="s">
        <v>0</v>
      </c>
    </row>
    <row r="14" ht="23" customHeight="1" spans="1:11">
      <c r="A14" s="142" t="s">
        <v>1021</v>
      </c>
      <c r="B14" s="139" t="s">
        <v>1022</v>
      </c>
      <c r="C14" s="148">
        <v>311646</v>
      </c>
      <c r="D14" s="148">
        <v>200000</v>
      </c>
      <c r="E14" s="152">
        <v>0.641753784742946</v>
      </c>
      <c r="F14" s="142" t="s">
        <v>1023</v>
      </c>
      <c r="G14" s="142" t="s">
        <v>1024</v>
      </c>
      <c r="H14" s="148">
        <v>0</v>
      </c>
      <c r="I14" s="148">
        <v>0</v>
      </c>
      <c r="J14" s="152" t="s">
        <v>0</v>
      </c>
      <c r="K14" s="142" t="s">
        <v>0</v>
      </c>
    </row>
    <row r="15" ht="23" customHeight="1" spans="1:11">
      <c r="A15" s="142" t="s">
        <v>1025</v>
      </c>
      <c r="B15" s="139" t="s">
        <v>1026</v>
      </c>
      <c r="C15" s="88">
        <v>116239</v>
      </c>
      <c r="D15" s="88">
        <v>200000</v>
      </c>
      <c r="E15" s="152">
        <v>1.72059291631896</v>
      </c>
      <c r="F15" s="142" t="s">
        <v>1027</v>
      </c>
      <c r="G15" s="142" t="s">
        <v>1028</v>
      </c>
      <c r="H15" s="148">
        <v>0</v>
      </c>
      <c r="I15" s="148">
        <v>0</v>
      </c>
      <c r="J15" s="152" t="s">
        <v>0</v>
      </c>
      <c r="K15" s="142" t="s">
        <v>0</v>
      </c>
    </row>
    <row r="16" ht="23" customHeight="1" spans="1:11">
      <c r="A16" s="142" t="s">
        <v>1029</v>
      </c>
      <c r="B16" s="139" t="s">
        <v>1030</v>
      </c>
      <c r="C16" s="88">
        <v>93</v>
      </c>
      <c r="D16" s="88" t="s">
        <v>0</v>
      </c>
      <c r="E16" s="152" t="s">
        <v>0</v>
      </c>
      <c r="F16" s="142" t="s">
        <v>1031</v>
      </c>
      <c r="G16" s="142" t="s">
        <v>1032</v>
      </c>
      <c r="H16" s="88" t="s">
        <v>0</v>
      </c>
      <c r="I16" s="88" t="s">
        <v>0</v>
      </c>
      <c r="J16" s="152" t="s">
        <v>0</v>
      </c>
      <c r="K16" s="142" t="s">
        <v>0</v>
      </c>
    </row>
    <row r="17" ht="23" customHeight="1" spans="1:11">
      <c r="A17" s="142" t="s">
        <v>1033</v>
      </c>
      <c r="B17" s="139" t="s">
        <v>1034</v>
      </c>
      <c r="C17" s="88">
        <v>196266</v>
      </c>
      <c r="D17" s="88" t="s">
        <v>0</v>
      </c>
      <c r="E17" s="152" t="s">
        <v>0</v>
      </c>
      <c r="F17" s="142" t="s">
        <v>1035</v>
      </c>
      <c r="G17" s="142" t="s">
        <v>1036</v>
      </c>
      <c r="H17" s="88" t="s">
        <v>0</v>
      </c>
      <c r="I17" s="88" t="s">
        <v>0</v>
      </c>
      <c r="J17" s="152" t="s">
        <v>0</v>
      </c>
      <c r="K17" s="142" t="s">
        <v>0</v>
      </c>
    </row>
    <row r="18" ht="23" customHeight="1" spans="1:11">
      <c r="A18" s="142" t="s">
        <v>1037</v>
      </c>
      <c r="B18" s="139" t="s">
        <v>1038</v>
      </c>
      <c r="C18" s="88">
        <v>-952</v>
      </c>
      <c r="D18" s="88" t="s">
        <v>0</v>
      </c>
      <c r="E18" s="152" t="s">
        <v>0</v>
      </c>
      <c r="F18" s="142" t="s">
        <v>1039</v>
      </c>
      <c r="G18" s="142" t="s">
        <v>1040</v>
      </c>
      <c r="H18" s="88" t="s">
        <v>0</v>
      </c>
      <c r="I18" s="88" t="s">
        <v>0</v>
      </c>
      <c r="J18" s="152" t="s">
        <v>0</v>
      </c>
      <c r="K18" s="142" t="s">
        <v>0</v>
      </c>
    </row>
    <row r="19" ht="23" customHeight="1" spans="1:11">
      <c r="A19" s="142" t="s">
        <v>1041</v>
      </c>
      <c r="B19" s="139" t="s">
        <v>1042</v>
      </c>
      <c r="C19" s="88" t="s">
        <v>0</v>
      </c>
      <c r="D19" s="88" t="s">
        <v>0</v>
      </c>
      <c r="E19" s="152" t="s">
        <v>0</v>
      </c>
      <c r="F19" s="142" t="s">
        <v>1043</v>
      </c>
      <c r="G19" s="142" t="s">
        <v>1044</v>
      </c>
      <c r="H19" s="88" t="s">
        <v>0</v>
      </c>
      <c r="I19" s="88" t="s">
        <v>0</v>
      </c>
      <c r="J19" s="152" t="s">
        <v>0</v>
      </c>
      <c r="K19" s="142" t="s">
        <v>0</v>
      </c>
    </row>
    <row r="20" ht="23" customHeight="1" spans="1:11">
      <c r="A20" s="142" t="s">
        <v>1045</v>
      </c>
      <c r="B20" s="139" t="s">
        <v>1046</v>
      </c>
      <c r="C20" s="148">
        <v>0</v>
      </c>
      <c r="D20" s="148">
        <v>0</v>
      </c>
      <c r="E20" s="152" t="s">
        <v>0</v>
      </c>
      <c r="F20" s="142" t="s">
        <v>1047</v>
      </c>
      <c r="G20" s="142" t="s">
        <v>1048</v>
      </c>
      <c r="H20" s="88" t="s">
        <v>0</v>
      </c>
      <c r="I20" s="88" t="s">
        <v>0</v>
      </c>
      <c r="J20" s="152" t="s">
        <v>0</v>
      </c>
      <c r="K20" s="142" t="s">
        <v>0</v>
      </c>
    </row>
    <row r="21" ht="23" customHeight="1" spans="1:11">
      <c r="A21" s="142" t="s">
        <v>1049</v>
      </c>
      <c r="B21" s="139" t="s">
        <v>1050</v>
      </c>
      <c r="C21" s="88" t="s">
        <v>0</v>
      </c>
      <c r="D21" s="88" t="s">
        <v>0</v>
      </c>
      <c r="E21" s="152" t="s">
        <v>0</v>
      </c>
      <c r="F21" s="142" t="s">
        <v>1051</v>
      </c>
      <c r="G21" s="142" t="s">
        <v>1052</v>
      </c>
      <c r="H21" s="88" t="s">
        <v>0</v>
      </c>
      <c r="I21" s="88" t="s">
        <v>0</v>
      </c>
      <c r="J21" s="152" t="s">
        <v>0</v>
      </c>
      <c r="K21" s="142" t="s">
        <v>0</v>
      </c>
    </row>
    <row r="22" ht="23" customHeight="1" spans="1:11">
      <c r="A22" s="142" t="s">
        <v>1053</v>
      </c>
      <c r="B22" s="139" t="s">
        <v>1054</v>
      </c>
      <c r="C22" s="148">
        <v>0</v>
      </c>
      <c r="D22" s="148">
        <v>0</v>
      </c>
      <c r="E22" s="152" t="s">
        <v>0</v>
      </c>
      <c r="F22" s="142" t="s">
        <v>1055</v>
      </c>
      <c r="G22" s="142" t="s">
        <v>1003</v>
      </c>
      <c r="H22" s="148">
        <v>0</v>
      </c>
      <c r="I22" s="148">
        <v>0</v>
      </c>
      <c r="J22" s="152" t="s">
        <v>0</v>
      </c>
      <c r="K22" s="142" t="s">
        <v>0</v>
      </c>
    </row>
    <row r="23" ht="23" customHeight="1" spans="1:11">
      <c r="A23" s="142" t="s">
        <v>1056</v>
      </c>
      <c r="B23" s="139" t="s">
        <v>1057</v>
      </c>
      <c r="C23" s="88" t="s">
        <v>0</v>
      </c>
      <c r="D23" s="88" t="s">
        <v>0</v>
      </c>
      <c r="E23" s="152" t="s">
        <v>0</v>
      </c>
      <c r="F23" s="142" t="s">
        <v>1058</v>
      </c>
      <c r="G23" s="142" t="s">
        <v>869</v>
      </c>
      <c r="H23" s="88" t="s">
        <v>0</v>
      </c>
      <c r="I23" s="88" t="s">
        <v>0</v>
      </c>
      <c r="J23" s="152" t="s">
        <v>0</v>
      </c>
      <c r="K23" s="142" t="s">
        <v>0</v>
      </c>
    </row>
    <row r="24" ht="23" customHeight="1" spans="1:11">
      <c r="A24" s="142" t="s">
        <v>1059</v>
      </c>
      <c r="B24" s="139" t="s">
        <v>1060</v>
      </c>
      <c r="C24" s="88" t="s">
        <v>0</v>
      </c>
      <c r="D24" s="88" t="s">
        <v>0</v>
      </c>
      <c r="E24" s="152" t="s">
        <v>0</v>
      </c>
      <c r="F24" s="142" t="s">
        <v>1061</v>
      </c>
      <c r="G24" s="142" t="s">
        <v>870</v>
      </c>
      <c r="H24" s="88" t="s">
        <v>0</v>
      </c>
      <c r="I24" s="88" t="s">
        <v>0</v>
      </c>
      <c r="J24" s="152" t="s">
        <v>0</v>
      </c>
      <c r="K24" s="142" t="s">
        <v>0</v>
      </c>
    </row>
    <row r="25" ht="23" customHeight="1" spans="1:11">
      <c r="A25" s="142" t="s">
        <v>1062</v>
      </c>
      <c r="B25" s="139" t="s">
        <v>1063</v>
      </c>
      <c r="C25" s="88">
        <v>219</v>
      </c>
      <c r="D25" s="88">
        <v>500</v>
      </c>
      <c r="E25" s="152">
        <v>2.28310502283105</v>
      </c>
      <c r="F25" s="142" t="s">
        <v>1064</v>
      </c>
      <c r="G25" s="142" t="s">
        <v>871</v>
      </c>
      <c r="H25" s="88" t="s">
        <v>0</v>
      </c>
      <c r="I25" s="88" t="s">
        <v>0</v>
      </c>
      <c r="J25" s="152" t="s">
        <v>0</v>
      </c>
      <c r="K25" s="142" t="s">
        <v>0</v>
      </c>
    </row>
    <row r="26" ht="23" customHeight="1" spans="1:11">
      <c r="A26" s="142" t="s">
        <v>1065</v>
      </c>
      <c r="B26" s="139" t="s">
        <v>1066</v>
      </c>
      <c r="C26" s="88" t="s">
        <v>0</v>
      </c>
      <c r="D26" s="88" t="s">
        <v>0</v>
      </c>
      <c r="E26" s="152" t="s">
        <v>0</v>
      </c>
      <c r="F26" s="142" t="s">
        <v>1067</v>
      </c>
      <c r="G26" s="142" t="s">
        <v>872</v>
      </c>
      <c r="H26" s="88" t="s">
        <v>0</v>
      </c>
      <c r="I26" s="88" t="s">
        <v>0</v>
      </c>
      <c r="J26" s="152" t="s">
        <v>0</v>
      </c>
      <c r="K26" s="142" t="s">
        <v>0</v>
      </c>
    </row>
    <row r="27" ht="23" customHeight="1" spans="1:11">
      <c r="A27" s="142" t="s">
        <v>1068</v>
      </c>
      <c r="B27" s="139" t="s">
        <v>1069</v>
      </c>
      <c r="C27" s="148">
        <v>0</v>
      </c>
      <c r="D27" s="148">
        <v>0</v>
      </c>
      <c r="E27" s="152" t="s">
        <v>0</v>
      </c>
      <c r="F27" s="142" t="s">
        <v>1070</v>
      </c>
      <c r="G27" s="142" t="s">
        <v>876</v>
      </c>
      <c r="H27" s="88" t="s">
        <v>0</v>
      </c>
      <c r="I27" s="88" t="s">
        <v>0</v>
      </c>
      <c r="J27" s="152" t="s">
        <v>0</v>
      </c>
      <c r="K27" s="142" t="s">
        <v>0</v>
      </c>
    </row>
    <row r="28" ht="23" customHeight="1" spans="1:11">
      <c r="A28" s="142" t="s">
        <v>1071</v>
      </c>
      <c r="B28" s="139" t="s">
        <v>1072</v>
      </c>
      <c r="C28" s="88" t="s">
        <v>0</v>
      </c>
      <c r="D28" s="88" t="s">
        <v>0</v>
      </c>
      <c r="E28" s="152" t="s">
        <v>0</v>
      </c>
      <c r="F28" s="142" t="s">
        <v>1073</v>
      </c>
      <c r="G28" s="142" t="s">
        <v>1074</v>
      </c>
      <c r="H28" s="88" t="s">
        <v>0</v>
      </c>
      <c r="I28" s="88" t="s">
        <v>0</v>
      </c>
      <c r="J28" s="152" t="s">
        <v>0</v>
      </c>
      <c r="K28" s="142" t="s">
        <v>0</v>
      </c>
    </row>
    <row r="29" ht="23" customHeight="1" spans="1:11">
      <c r="A29" s="142" t="s">
        <v>1075</v>
      </c>
      <c r="B29" s="139" t="s">
        <v>1076</v>
      </c>
      <c r="C29" s="88" t="s">
        <v>0</v>
      </c>
      <c r="D29" s="88" t="s">
        <v>0</v>
      </c>
      <c r="E29" s="152" t="s">
        <v>0</v>
      </c>
      <c r="F29" s="142" t="s">
        <v>1077</v>
      </c>
      <c r="G29" s="142" t="s">
        <v>1078</v>
      </c>
      <c r="H29" s="148">
        <v>0</v>
      </c>
      <c r="I29" s="148">
        <v>0</v>
      </c>
      <c r="J29" s="152" t="s">
        <v>0</v>
      </c>
      <c r="K29" s="142" t="s">
        <v>0</v>
      </c>
    </row>
    <row r="30" ht="23" customHeight="1" spans="1:11">
      <c r="A30" s="142" t="s">
        <v>1079</v>
      </c>
      <c r="B30" s="139" t="s">
        <v>1080</v>
      </c>
      <c r="C30" s="88">
        <v>3400</v>
      </c>
      <c r="D30" s="88">
        <v>2500</v>
      </c>
      <c r="E30" s="152">
        <v>0.735294117647059</v>
      </c>
      <c r="F30" s="142" t="s">
        <v>1081</v>
      </c>
      <c r="G30" s="142" t="s">
        <v>1082</v>
      </c>
      <c r="H30" s="148">
        <v>0</v>
      </c>
      <c r="I30" s="148">
        <v>0</v>
      </c>
      <c r="J30" s="152" t="s">
        <v>0</v>
      </c>
      <c r="K30" s="142" t="s">
        <v>0</v>
      </c>
    </row>
    <row r="31" ht="23" customHeight="1" spans="1:11">
      <c r="A31" s="142" t="s">
        <v>1083</v>
      </c>
      <c r="B31" s="139" t="s">
        <v>1084</v>
      </c>
      <c r="C31" s="148">
        <v>0</v>
      </c>
      <c r="D31" s="148">
        <v>0</v>
      </c>
      <c r="E31" s="152" t="s">
        <v>0</v>
      </c>
      <c r="F31" s="142" t="s">
        <v>1085</v>
      </c>
      <c r="G31" s="142" t="s">
        <v>1086</v>
      </c>
      <c r="H31" s="88" t="s">
        <v>0</v>
      </c>
      <c r="I31" s="88" t="s">
        <v>0</v>
      </c>
      <c r="J31" s="152" t="s">
        <v>0</v>
      </c>
      <c r="K31" s="142" t="s">
        <v>0</v>
      </c>
    </row>
    <row r="32" ht="23" customHeight="1" spans="1:11">
      <c r="A32" s="142" t="s">
        <v>1087</v>
      </c>
      <c r="B32" s="139" t="s">
        <v>1088</v>
      </c>
      <c r="C32" s="88" t="s">
        <v>0</v>
      </c>
      <c r="D32" s="88" t="s">
        <v>0</v>
      </c>
      <c r="E32" s="152" t="s">
        <v>0</v>
      </c>
      <c r="F32" s="142" t="s">
        <v>1089</v>
      </c>
      <c r="G32" s="142" t="s">
        <v>1090</v>
      </c>
      <c r="H32" s="88" t="s">
        <v>0</v>
      </c>
      <c r="I32" s="88" t="s">
        <v>0</v>
      </c>
      <c r="J32" s="152" t="s">
        <v>0</v>
      </c>
      <c r="K32" s="142" t="s">
        <v>0</v>
      </c>
    </row>
    <row r="33" ht="23" customHeight="1" spans="1:11">
      <c r="A33" s="142" t="s">
        <v>1091</v>
      </c>
      <c r="B33" s="139" t="s">
        <v>1092</v>
      </c>
      <c r="C33" s="88" t="s">
        <v>0</v>
      </c>
      <c r="D33" s="88" t="s">
        <v>0</v>
      </c>
      <c r="E33" s="152" t="s">
        <v>0</v>
      </c>
      <c r="F33" s="142" t="s">
        <v>1093</v>
      </c>
      <c r="G33" s="142" t="s">
        <v>1094</v>
      </c>
      <c r="H33" s="88" t="s">
        <v>0</v>
      </c>
      <c r="I33" s="88" t="s">
        <v>0</v>
      </c>
      <c r="J33" s="152" t="s">
        <v>0</v>
      </c>
      <c r="K33" s="142" t="s">
        <v>0</v>
      </c>
    </row>
    <row r="34" ht="23" customHeight="1" spans="1:11">
      <c r="A34" s="142" t="s">
        <v>1095</v>
      </c>
      <c r="B34" s="139" t="s">
        <v>1096</v>
      </c>
      <c r="C34" s="88" t="s">
        <v>0</v>
      </c>
      <c r="D34" s="88" t="s">
        <v>0</v>
      </c>
      <c r="E34" s="152" t="s">
        <v>0</v>
      </c>
      <c r="F34" s="142" t="s">
        <v>1097</v>
      </c>
      <c r="G34" s="142" t="s">
        <v>1098</v>
      </c>
      <c r="H34" s="88" t="s">
        <v>0</v>
      </c>
      <c r="I34" s="88" t="s">
        <v>0</v>
      </c>
      <c r="J34" s="152" t="s">
        <v>0</v>
      </c>
      <c r="K34" s="142" t="s">
        <v>0</v>
      </c>
    </row>
    <row r="35" ht="23" customHeight="1" spans="1:11">
      <c r="A35" s="142" t="s">
        <v>1099</v>
      </c>
      <c r="B35" s="139" t="s">
        <v>1100</v>
      </c>
      <c r="C35" s="88" t="s">
        <v>0</v>
      </c>
      <c r="D35" s="88" t="s">
        <v>0</v>
      </c>
      <c r="E35" s="152" t="s">
        <v>0</v>
      </c>
      <c r="F35" s="142" t="s">
        <v>1101</v>
      </c>
      <c r="G35" s="142" t="s">
        <v>1102</v>
      </c>
      <c r="H35" s="88" t="s">
        <v>0</v>
      </c>
      <c r="I35" s="88" t="s">
        <v>0</v>
      </c>
      <c r="J35" s="152" t="s">
        <v>0</v>
      </c>
      <c r="K35" s="142" t="s">
        <v>0</v>
      </c>
    </row>
    <row r="36" ht="23" customHeight="1" spans="1:11">
      <c r="A36" s="142" t="s">
        <v>1103</v>
      </c>
      <c r="B36" s="139" t="s">
        <v>1104</v>
      </c>
      <c r="C36" s="88" t="s">
        <v>0</v>
      </c>
      <c r="D36" s="88" t="s">
        <v>0</v>
      </c>
      <c r="E36" s="152" t="s">
        <v>0</v>
      </c>
      <c r="F36" s="142" t="s">
        <v>1105</v>
      </c>
      <c r="G36" s="142" t="s">
        <v>1106</v>
      </c>
      <c r="H36" s="148">
        <v>0</v>
      </c>
      <c r="I36" s="148">
        <v>0</v>
      </c>
      <c r="J36" s="152" t="s">
        <v>0</v>
      </c>
      <c r="K36" s="142" t="s">
        <v>0</v>
      </c>
    </row>
    <row r="37" ht="23" customHeight="1" spans="1:11">
      <c r="A37" s="142" t="s">
        <v>1107</v>
      </c>
      <c r="B37" s="139" t="s">
        <v>1108</v>
      </c>
      <c r="C37" s="88" t="s">
        <v>0</v>
      </c>
      <c r="D37" s="88" t="s">
        <v>0</v>
      </c>
      <c r="E37" s="152" t="s">
        <v>0</v>
      </c>
      <c r="F37" s="142" t="s">
        <v>1109</v>
      </c>
      <c r="G37" s="142" t="s">
        <v>1110</v>
      </c>
      <c r="H37" s="88" t="s">
        <v>0</v>
      </c>
      <c r="I37" s="88" t="s">
        <v>0</v>
      </c>
      <c r="J37" s="152" t="s">
        <v>0</v>
      </c>
      <c r="K37" s="142" t="s">
        <v>0</v>
      </c>
    </row>
    <row r="38" ht="23" customHeight="1" spans="1:11">
      <c r="A38" s="142" t="s">
        <v>1111</v>
      </c>
      <c r="B38" s="139" t="s">
        <v>1112</v>
      </c>
      <c r="C38" s="88" t="s">
        <v>0</v>
      </c>
      <c r="D38" s="88" t="s">
        <v>0</v>
      </c>
      <c r="E38" s="152" t="s">
        <v>0</v>
      </c>
      <c r="F38" s="142" t="s">
        <v>1113</v>
      </c>
      <c r="G38" s="142" t="s">
        <v>1114</v>
      </c>
      <c r="H38" s="88" t="s">
        <v>0</v>
      </c>
      <c r="I38" s="88" t="s">
        <v>0</v>
      </c>
      <c r="J38" s="152" t="s">
        <v>0</v>
      </c>
      <c r="K38" s="142" t="s">
        <v>0</v>
      </c>
    </row>
    <row r="39" ht="23" customHeight="1" spans="1:11">
      <c r="A39" s="142" t="s">
        <v>1115</v>
      </c>
      <c r="B39" s="139" t="s">
        <v>1116</v>
      </c>
      <c r="C39" s="88" t="s">
        <v>0</v>
      </c>
      <c r="D39" s="88" t="s">
        <v>0</v>
      </c>
      <c r="E39" s="152" t="s">
        <v>0</v>
      </c>
      <c r="F39" s="142" t="s">
        <v>1117</v>
      </c>
      <c r="G39" s="142" t="s">
        <v>1118</v>
      </c>
      <c r="H39" s="88" t="s">
        <v>0</v>
      </c>
      <c r="I39" s="88" t="s">
        <v>0</v>
      </c>
      <c r="J39" s="152" t="s">
        <v>0</v>
      </c>
      <c r="K39" s="142" t="s">
        <v>0</v>
      </c>
    </row>
    <row r="40" ht="23" customHeight="1" spans="1:11">
      <c r="A40" s="142" t="s">
        <v>1119</v>
      </c>
      <c r="B40" s="139" t="s">
        <v>1120</v>
      </c>
      <c r="C40" s="88" t="s">
        <v>0</v>
      </c>
      <c r="D40" s="88" t="s">
        <v>0</v>
      </c>
      <c r="E40" s="152" t="s">
        <v>0</v>
      </c>
      <c r="F40" s="142" t="s">
        <v>1121</v>
      </c>
      <c r="G40" s="142" t="s">
        <v>1122</v>
      </c>
      <c r="H40" s="88" t="s">
        <v>0</v>
      </c>
      <c r="I40" s="88" t="s">
        <v>0</v>
      </c>
      <c r="J40" s="152" t="s">
        <v>0</v>
      </c>
      <c r="K40" s="142" t="s">
        <v>0</v>
      </c>
    </row>
    <row r="41" ht="23" customHeight="1" spans="1:11">
      <c r="A41" s="142" t="s">
        <v>1123</v>
      </c>
      <c r="B41" s="139" t="s">
        <v>1124</v>
      </c>
      <c r="C41" s="148">
        <v>7187</v>
      </c>
      <c r="D41" s="148">
        <v>2000</v>
      </c>
      <c r="E41" s="152">
        <v>0.278280228189787</v>
      </c>
      <c r="F41" s="142" t="s">
        <v>1125</v>
      </c>
      <c r="G41" s="142" t="s">
        <v>1126</v>
      </c>
      <c r="H41" s="88" t="s">
        <v>0</v>
      </c>
      <c r="I41" s="88" t="s">
        <v>0</v>
      </c>
      <c r="J41" s="152" t="s">
        <v>0</v>
      </c>
      <c r="K41" s="142" t="s">
        <v>0</v>
      </c>
    </row>
    <row r="42" ht="23" customHeight="1" spans="1:11">
      <c r="A42" s="142" t="s">
        <v>1127</v>
      </c>
      <c r="B42" s="139" t="s">
        <v>1128</v>
      </c>
      <c r="C42" s="88" t="s">
        <v>0</v>
      </c>
      <c r="D42" s="88" t="s">
        <v>0</v>
      </c>
      <c r="E42" s="152" t="s">
        <v>0</v>
      </c>
      <c r="F42" s="142" t="s">
        <v>1129</v>
      </c>
      <c r="G42" s="142" t="s">
        <v>1130</v>
      </c>
      <c r="H42" s="148">
        <v>0</v>
      </c>
      <c r="I42" s="148">
        <v>0</v>
      </c>
      <c r="J42" s="152" t="s">
        <v>0</v>
      </c>
      <c r="K42" s="142" t="s">
        <v>0</v>
      </c>
    </row>
    <row r="43" ht="23" customHeight="1" spans="1:11">
      <c r="A43" s="142" t="s">
        <v>1131</v>
      </c>
      <c r="B43" s="139" t="s">
        <v>1132</v>
      </c>
      <c r="C43" s="88" t="s">
        <v>0</v>
      </c>
      <c r="D43" s="88" t="s">
        <v>0</v>
      </c>
      <c r="E43" s="152" t="s">
        <v>0</v>
      </c>
      <c r="F43" s="142" t="s">
        <v>1133</v>
      </c>
      <c r="G43" s="142" t="s">
        <v>1134</v>
      </c>
      <c r="H43" s="88" t="s">
        <v>0</v>
      </c>
      <c r="I43" s="88" t="s">
        <v>0</v>
      </c>
      <c r="J43" s="152" t="s">
        <v>0</v>
      </c>
      <c r="K43" s="142" t="s">
        <v>0</v>
      </c>
    </row>
    <row r="44" ht="23" customHeight="1" spans="1:11">
      <c r="A44" s="142" t="s">
        <v>1135</v>
      </c>
      <c r="B44" s="139" t="s">
        <v>1136</v>
      </c>
      <c r="C44" s="148">
        <v>113</v>
      </c>
      <c r="D44" s="148">
        <v>0</v>
      </c>
      <c r="E44" s="152">
        <v>0</v>
      </c>
      <c r="F44" s="142" t="s">
        <v>1137</v>
      </c>
      <c r="G44" s="142" t="s">
        <v>1138</v>
      </c>
      <c r="H44" s="88" t="s">
        <v>0</v>
      </c>
      <c r="I44" s="88" t="s">
        <v>0</v>
      </c>
      <c r="J44" s="152" t="s">
        <v>0</v>
      </c>
      <c r="K44" s="142" t="s">
        <v>0</v>
      </c>
    </row>
    <row r="45" ht="23" customHeight="1" spans="1:11">
      <c r="A45" s="142" t="s">
        <v>1139</v>
      </c>
      <c r="B45" s="139" t="s">
        <v>1140</v>
      </c>
      <c r="C45" s="88" t="s">
        <v>0</v>
      </c>
      <c r="D45" s="88" t="s">
        <v>0</v>
      </c>
      <c r="E45" s="152" t="s">
        <v>0</v>
      </c>
      <c r="F45" s="143" t="s">
        <v>1141</v>
      </c>
      <c r="G45" s="143" t="s">
        <v>1003</v>
      </c>
      <c r="H45" s="148">
        <v>0</v>
      </c>
      <c r="I45" s="148">
        <v>0</v>
      </c>
      <c r="J45" s="152" t="s">
        <v>0</v>
      </c>
      <c r="K45" s="142" t="s">
        <v>1142</v>
      </c>
    </row>
    <row r="46" ht="23" customHeight="1" spans="1:11">
      <c r="A46" s="142" t="s">
        <v>1143</v>
      </c>
      <c r="B46" s="139" t="s">
        <v>1144</v>
      </c>
      <c r="C46" s="88">
        <v>113</v>
      </c>
      <c r="D46" s="88" t="s">
        <v>0</v>
      </c>
      <c r="E46" s="152" t="s">
        <v>0</v>
      </c>
      <c r="F46" s="143" t="s">
        <v>1145</v>
      </c>
      <c r="G46" s="143" t="s">
        <v>877</v>
      </c>
      <c r="H46" s="88" t="s">
        <v>0</v>
      </c>
      <c r="I46" s="88" t="s">
        <v>0</v>
      </c>
      <c r="J46" s="152" t="s">
        <v>0</v>
      </c>
      <c r="K46" s="142" t="s">
        <v>1142</v>
      </c>
    </row>
    <row r="47" ht="23" customHeight="1" spans="1:11">
      <c r="A47" s="142" t="s">
        <v>1146</v>
      </c>
      <c r="B47" s="139" t="s">
        <v>1147</v>
      </c>
      <c r="C47" s="88" t="s">
        <v>0</v>
      </c>
      <c r="D47" s="88" t="s">
        <v>0</v>
      </c>
      <c r="E47" s="152" t="s">
        <v>0</v>
      </c>
      <c r="F47" s="143" t="s">
        <v>1148</v>
      </c>
      <c r="G47" s="143" t="s">
        <v>878</v>
      </c>
      <c r="H47" s="88" t="s">
        <v>0</v>
      </c>
      <c r="I47" s="88" t="s">
        <v>0</v>
      </c>
      <c r="J47" s="152" t="s">
        <v>0</v>
      </c>
      <c r="K47" s="142" t="s">
        <v>1142</v>
      </c>
    </row>
    <row r="48" ht="23" customHeight="1" spans="1:11">
      <c r="A48" s="142" t="s">
        <v>1149</v>
      </c>
      <c r="B48" s="139" t="s">
        <v>1150</v>
      </c>
      <c r="C48" s="88" t="s">
        <v>0</v>
      </c>
      <c r="D48" s="88" t="s">
        <v>0</v>
      </c>
      <c r="E48" s="152" t="s">
        <v>0</v>
      </c>
      <c r="F48" s="143" t="s">
        <v>1151</v>
      </c>
      <c r="G48" s="143" t="s">
        <v>879</v>
      </c>
      <c r="H48" s="88" t="s">
        <v>0</v>
      </c>
      <c r="I48" s="88" t="s">
        <v>0</v>
      </c>
      <c r="J48" s="152" t="s">
        <v>0</v>
      </c>
      <c r="K48" s="142" t="s">
        <v>1142</v>
      </c>
    </row>
    <row r="49" ht="23" customHeight="1" spans="1:11">
      <c r="A49" s="142" t="s">
        <v>1152</v>
      </c>
      <c r="B49" s="139" t="s">
        <v>1153</v>
      </c>
      <c r="C49" s="88" t="s">
        <v>0</v>
      </c>
      <c r="D49" s="88" t="s">
        <v>0</v>
      </c>
      <c r="E49" s="152" t="s">
        <v>0</v>
      </c>
      <c r="F49" s="143" t="s">
        <v>1154</v>
      </c>
      <c r="G49" s="143" t="s">
        <v>880</v>
      </c>
      <c r="H49" s="88" t="s">
        <v>0</v>
      </c>
      <c r="I49" s="88" t="s">
        <v>0</v>
      </c>
      <c r="J49" s="152" t="s">
        <v>0</v>
      </c>
      <c r="K49" s="142" t="s">
        <v>1142</v>
      </c>
    </row>
    <row r="50" ht="23" customHeight="1" spans="1:11">
      <c r="A50" s="142" t="s">
        <v>1155</v>
      </c>
      <c r="B50" s="139" t="s">
        <v>1156</v>
      </c>
      <c r="C50" s="88" t="s">
        <v>0</v>
      </c>
      <c r="D50" s="88" t="s">
        <v>0</v>
      </c>
      <c r="E50" s="152" t="s">
        <v>0</v>
      </c>
      <c r="F50" s="143" t="s">
        <v>1157</v>
      </c>
      <c r="G50" s="143" t="s">
        <v>881</v>
      </c>
      <c r="H50" s="88" t="s">
        <v>0</v>
      </c>
      <c r="I50" s="88" t="s">
        <v>0</v>
      </c>
      <c r="J50" s="152" t="s">
        <v>0</v>
      </c>
      <c r="K50" s="142" t="s">
        <v>1142</v>
      </c>
    </row>
    <row r="51" ht="23" customHeight="1" spans="1:11">
      <c r="A51" s="142" t="s">
        <v>1158</v>
      </c>
      <c r="B51" s="139" t="s">
        <v>1159</v>
      </c>
      <c r="C51" s="88" t="s">
        <v>0</v>
      </c>
      <c r="D51" s="88" t="s">
        <v>0</v>
      </c>
      <c r="E51" s="152" t="s">
        <v>0</v>
      </c>
      <c r="F51" s="143" t="s">
        <v>1160</v>
      </c>
      <c r="G51" s="143" t="s">
        <v>238</v>
      </c>
      <c r="H51" s="88" t="s">
        <v>0</v>
      </c>
      <c r="I51" s="88" t="s">
        <v>0</v>
      </c>
      <c r="J51" s="152" t="s">
        <v>0</v>
      </c>
      <c r="K51" s="142" t="s">
        <v>1142</v>
      </c>
    </row>
    <row r="52" ht="23" customHeight="1" spans="1:11">
      <c r="A52" s="142" t="s">
        <v>1161</v>
      </c>
      <c r="B52" s="139" t="s">
        <v>1162</v>
      </c>
      <c r="C52" s="88" t="s">
        <v>0</v>
      </c>
      <c r="D52" s="88" t="s">
        <v>0</v>
      </c>
      <c r="E52" s="152" t="s">
        <v>0</v>
      </c>
      <c r="F52" s="142" t="s">
        <v>1163</v>
      </c>
      <c r="G52" s="142" t="s">
        <v>1164</v>
      </c>
      <c r="H52" s="148">
        <v>0</v>
      </c>
      <c r="I52" s="148">
        <v>0</v>
      </c>
      <c r="J52" s="152" t="s">
        <v>0</v>
      </c>
      <c r="K52" s="142" t="s">
        <v>0</v>
      </c>
    </row>
    <row r="53" ht="23" customHeight="1" spans="1:11">
      <c r="A53" s="142" t="s">
        <v>1165</v>
      </c>
      <c r="B53" s="139" t="s">
        <v>1166</v>
      </c>
      <c r="C53" s="148">
        <v>0</v>
      </c>
      <c r="D53" s="148">
        <v>0</v>
      </c>
      <c r="E53" s="152" t="s">
        <v>0</v>
      </c>
      <c r="F53" s="142" t="s">
        <v>1167</v>
      </c>
      <c r="G53" s="142" t="s">
        <v>1003</v>
      </c>
      <c r="H53" s="148">
        <v>0</v>
      </c>
      <c r="I53" s="148">
        <v>0</v>
      </c>
      <c r="J53" s="152" t="s">
        <v>0</v>
      </c>
      <c r="K53" s="142" t="s">
        <v>0</v>
      </c>
    </row>
    <row r="54" ht="23" customHeight="1" spans="1:11">
      <c r="A54" s="142" t="s">
        <v>1168</v>
      </c>
      <c r="B54" s="139" t="s">
        <v>1169</v>
      </c>
      <c r="C54" s="88" t="s">
        <v>0</v>
      </c>
      <c r="D54" s="88" t="s">
        <v>0</v>
      </c>
      <c r="E54" s="152" t="s">
        <v>0</v>
      </c>
      <c r="F54" s="142" t="s">
        <v>1170</v>
      </c>
      <c r="G54" s="142" t="s">
        <v>1171</v>
      </c>
      <c r="H54" s="88" t="s">
        <v>0</v>
      </c>
      <c r="I54" s="88" t="s">
        <v>0</v>
      </c>
      <c r="J54" s="152" t="s">
        <v>0</v>
      </c>
      <c r="K54" s="144" t="s">
        <v>0</v>
      </c>
    </row>
    <row r="55" ht="23" customHeight="1" spans="1:11">
      <c r="A55" s="142" t="s">
        <v>1172</v>
      </c>
      <c r="B55" s="139" t="s">
        <v>1173</v>
      </c>
      <c r="C55" s="88" t="s">
        <v>0</v>
      </c>
      <c r="D55" s="88" t="s">
        <v>0</v>
      </c>
      <c r="E55" s="152" t="s">
        <v>0</v>
      </c>
      <c r="F55" s="142" t="s">
        <v>1174</v>
      </c>
      <c r="G55" s="142" t="s">
        <v>1175</v>
      </c>
      <c r="H55" s="88" t="s">
        <v>0</v>
      </c>
      <c r="I55" s="88" t="s">
        <v>0</v>
      </c>
      <c r="J55" s="152" t="s">
        <v>0</v>
      </c>
      <c r="K55" s="142" t="s">
        <v>0</v>
      </c>
    </row>
    <row r="56" ht="23" customHeight="1" spans="1:11">
      <c r="A56" s="142" t="s">
        <v>1176</v>
      </c>
      <c r="B56" s="139" t="s">
        <v>1177</v>
      </c>
      <c r="C56" s="88" t="s">
        <v>0</v>
      </c>
      <c r="D56" s="88" t="s">
        <v>0</v>
      </c>
      <c r="E56" s="152" t="s">
        <v>0</v>
      </c>
      <c r="F56" s="142" t="s">
        <v>1178</v>
      </c>
      <c r="G56" s="142" t="s">
        <v>287</v>
      </c>
      <c r="H56" s="88" t="s">
        <v>0</v>
      </c>
      <c r="I56" s="88" t="s">
        <v>0</v>
      </c>
      <c r="J56" s="152" t="s">
        <v>0</v>
      </c>
      <c r="K56" s="142" t="s">
        <v>0</v>
      </c>
    </row>
    <row r="57" ht="23" customHeight="1" spans="1:11">
      <c r="A57" s="142" t="s">
        <v>1179</v>
      </c>
      <c r="B57" s="139" t="s">
        <v>1180</v>
      </c>
      <c r="C57" s="148">
        <v>7074</v>
      </c>
      <c r="D57" s="148">
        <v>2000</v>
      </c>
      <c r="E57" s="152">
        <v>0.282725473565168</v>
      </c>
      <c r="F57" s="142" t="s">
        <v>1181</v>
      </c>
      <c r="G57" s="142" t="s">
        <v>1182</v>
      </c>
      <c r="H57" s="148">
        <v>0</v>
      </c>
      <c r="I57" s="148">
        <v>0</v>
      </c>
      <c r="J57" s="152" t="s">
        <v>0</v>
      </c>
      <c r="K57" s="142" t="s">
        <v>0</v>
      </c>
    </row>
    <row r="58" ht="23" customHeight="1" spans="1:11">
      <c r="A58" s="142" t="s">
        <v>1183</v>
      </c>
      <c r="B58" s="142" t="s">
        <v>1184</v>
      </c>
      <c r="C58" s="88">
        <v>7074</v>
      </c>
      <c r="D58" s="88">
        <v>2000</v>
      </c>
      <c r="E58" s="152">
        <v>0.282725473565168</v>
      </c>
      <c r="F58" s="142" t="s">
        <v>1185</v>
      </c>
      <c r="G58" s="142" t="s">
        <v>1003</v>
      </c>
      <c r="H58" s="148">
        <v>0</v>
      </c>
      <c r="I58" s="148">
        <v>0</v>
      </c>
      <c r="J58" s="152" t="s">
        <v>0</v>
      </c>
      <c r="K58" s="142" t="s">
        <v>0</v>
      </c>
    </row>
    <row r="59" ht="23" customHeight="1" spans="1:11">
      <c r="A59" s="142" t="s">
        <v>1186</v>
      </c>
      <c r="B59" s="142" t="s">
        <v>1180</v>
      </c>
      <c r="C59" s="88" t="s">
        <v>0</v>
      </c>
      <c r="D59" s="88" t="s">
        <v>0</v>
      </c>
      <c r="E59" s="152" t="s">
        <v>0</v>
      </c>
      <c r="F59" s="142" t="s">
        <v>1187</v>
      </c>
      <c r="G59" s="142" t="s">
        <v>902</v>
      </c>
      <c r="H59" s="88" t="s">
        <v>0</v>
      </c>
      <c r="I59" s="88" t="s">
        <v>0</v>
      </c>
      <c r="J59" s="152" t="s">
        <v>0</v>
      </c>
      <c r="K59" s="142" t="s">
        <v>0</v>
      </c>
    </row>
    <row r="60" ht="23" customHeight="1" spans="1:11">
      <c r="A60" s="142" t="s">
        <v>0</v>
      </c>
      <c r="B60" s="142" t="s">
        <v>0</v>
      </c>
      <c r="C60" s="157" t="s">
        <v>0</v>
      </c>
      <c r="D60" s="157" t="s">
        <v>0</v>
      </c>
      <c r="E60" s="158"/>
      <c r="F60" s="142" t="s">
        <v>1188</v>
      </c>
      <c r="G60" s="142" t="s">
        <v>903</v>
      </c>
      <c r="H60" s="88" t="s">
        <v>0</v>
      </c>
      <c r="I60" s="88" t="s">
        <v>0</v>
      </c>
      <c r="J60" s="152" t="s">
        <v>0</v>
      </c>
      <c r="K60" s="142" t="s">
        <v>0</v>
      </c>
    </row>
    <row r="61" ht="23" customHeight="1" spans="1:11">
      <c r="A61" s="142" t="s">
        <v>0</v>
      </c>
      <c r="B61" s="142" t="s">
        <v>0</v>
      </c>
      <c r="C61" s="157" t="s">
        <v>0</v>
      </c>
      <c r="D61" s="157" t="s">
        <v>0</v>
      </c>
      <c r="E61" s="158"/>
      <c r="F61" s="142" t="s">
        <v>1189</v>
      </c>
      <c r="G61" s="142" t="s">
        <v>1190</v>
      </c>
      <c r="H61" s="88" t="s">
        <v>0</v>
      </c>
      <c r="I61" s="88" t="s">
        <v>0</v>
      </c>
      <c r="J61" s="152" t="s">
        <v>0</v>
      </c>
      <c r="K61" s="142" t="s">
        <v>0</v>
      </c>
    </row>
    <row r="62" ht="23" customHeight="1" spans="1:11">
      <c r="A62" s="142" t="s">
        <v>0</v>
      </c>
      <c r="B62" s="142" t="s">
        <v>0</v>
      </c>
      <c r="C62" s="157" t="s">
        <v>0</v>
      </c>
      <c r="D62" s="157" t="s">
        <v>0</v>
      </c>
      <c r="E62" s="158"/>
      <c r="F62" s="142" t="s">
        <v>1191</v>
      </c>
      <c r="G62" s="142" t="s">
        <v>1192</v>
      </c>
      <c r="H62" s="88" t="s">
        <v>0</v>
      </c>
      <c r="I62" s="88" t="s">
        <v>0</v>
      </c>
      <c r="J62" s="152" t="s">
        <v>0</v>
      </c>
      <c r="K62" s="142" t="s">
        <v>0</v>
      </c>
    </row>
    <row r="63" ht="23" customHeight="1" spans="1:11">
      <c r="A63" s="142" t="s">
        <v>0</v>
      </c>
      <c r="B63" s="142" t="s">
        <v>0</v>
      </c>
      <c r="C63" s="157" t="s">
        <v>0</v>
      </c>
      <c r="D63" s="157" t="s">
        <v>0</v>
      </c>
      <c r="E63" s="158"/>
      <c r="F63" s="142" t="s">
        <v>1193</v>
      </c>
      <c r="G63" s="142" t="s">
        <v>312</v>
      </c>
      <c r="H63" s="88" t="s">
        <v>0</v>
      </c>
      <c r="I63" s="88" t="s">
        <v>0</v>
      </c>
      <c r="J63" s="152" t="s">
        <v>0</v>
      </c>
      <c r="K63" s="142" t="s">
        <v>0</v>
      </c>
    </row>
    <row r="64" ht="23" customHeight="1" spans="1:11">
      <c r="A64" s="142" t="s">
        <v>0</v>
      </c>
      <c r="B64" s="142" t="s">
        <v>0</v>
      </c>
      <c r="C64" s="157" t="s">
        <v>0</v>
      </c>
      <c r="D64" s="157" t="s">
        <v>0</v>
      </c>
      <c r="E64" s="158"/>
      <c r="F64" s="142" t="s">
        <v>1194</v>
      </c>
      <c r="G64" s="142" t="s">
        <v>1195</v>
      </c>
      <c r="H64" s="148">
        <v>0</v>
      </c>
      <c r="I64" s="148">
        <v>0</v>
      </c>
      <c r="J64" s="152" t="s">
        <v>0</v>
      </c>
      <c r="K64" s="142" t="s">
        <v>0</v>
      </c>
    </row>
    <row r="65" ht="23" customHeight="1" spans="1:11">
      <c r="A65" s="142" t="s">
        <v>0</v>
      </c>
      <c r="B65" s="142" t="s">
        <v>0</v>
      </c>
      <c r="C65" s="157" t="s">
        <v>0</v>
      </c>
      <c r="D65" s="157" t="s">
        <v>0</v>
      </c>
      <c r="E65" s="158"/>
      <c r="F65" s="142" t="s">
        <v>1196</v>
      </c>
      <c r="G65" s="142" t="s">
        <v>1197</v>
      </c>
      <c r="H65" s="148">
        <v>0</v>
      </c>
      <c r="I65" s="148">
        <v>0</v>
      </c>
      <c r="J65" s="152" t="s">
        <v>0</v>
      </c>
      <c r="K65" s="142" t="s">
        <v>0</v>
      </c>
    </row>
    <row r="66" ht="23" customHeight="1" spans="1:11">
      <c r="A66" s="142" t="s">
        <v>0</v>
      </c>
      <c r="B66" s="142" t="s">
        <v>0</v>
      </c>
      <c r="C66" s="157" t="s">
        <v>0</v>
      </c>
      <c r="D66" s="157" t="s">
        <v>0</v>
      </c>
      <c r="E66" s="158"/>
      <c r="F66" s="142" t="s">
        <v>1198</v>
      </c>
      <c r="G66" s="142" t="s">
        <v>1199</v>
      </c>
      <c r="H66" s="88" t="s">
        <v>0</v>
      </c>
      <c r="I66" s="88" t="s">
        <v>0</v>
      </c>
      <c r="J66" s="152" t="s">
        <v>0</v>
      </c>
      <c r="K66" s="142" t="s">
        <v>0</v>
      </c>
    </row>
    <row r="67" ht="23" customHeight="1" spans="1:11">
      <c r="A67" s="142" t="s">
        <v>0</v>
      </c>
      <c r="B67" s="142" t="s">
        <v>0</v>
      </c>
      <c r="C67" s="157" t="s">
        <v>0</v>
      </c>
      <c r="D67" s="157" t="s">
        <v>0</v>
      </c>
      <c r="E67" s="158"/>
      <c r="F67" s="142" t="s">
        <v>1200</v>
      </c>
      <c r="G67" s="142" t="s">
        <v>1201</v>
      </c>
      <c r="H67" s="88" t="s">
        <v>0</v>
      </c>
      <c r="I67" s="88" t="s">
        <v>0</v>
      </c>
      <c r="J67" s="152" t="s">
        <v>0</v>
      </c>
      <c r="K67" s="142" t="s">
        <v>0</v>
      </c>
    </row>
    <row r="68" ht="23" customHeight="1" spans="1:11">
      <c r="A68" s="142" t="s">
        <v>0</v>
      </c>
      <c r="B68" s="142" t="s">
        <v>0</v>
      </c>
      <c r="C68" s="157" t="s">
        <v>0</v>
      </c>
      <c r="D68" s="157" t="s">
        <v>0</v>
      </c>
      <c r="E68" s="158"/>
      <c r="F68" s="142" t="s">
        <v>1202</v>
      </c>
      <c r="G68" s="142" t="s">
        <v>1203</v>
      </c>
      <c r="H68" s="88" t="s">
        <v>0</v>
      </c>
      <c r="I68" s="88" t="s">
        <v>0</v>
      </c>
      <c r="J68" s="152" t="s">
        <v>0</v>
      </c>
      <c r="K68" s="142" t="s">
        <v>0</v>
      </c>
    </row>
    <row r="69" ht="23" customHeight="1" spans="1:11">
      <c r="A69" s="142" t="s">
        <v>0</v>
      </c>
      <c r="B69" s="142" t="s">
        <v>0</v>
      </c>
      <c r="C69" s="157" t="s">
        <v>0</v>
      </c>
      <c r="D69" s="157" t="s">
        <v>0</v>
      </c>
      <c r="E69" s="158"/>
      <c r="F69" s="142" t="s">
        <v>1204</v>
      </c>
      <c r="G69" s="142" t="s">
        <v>1205</v>
      </c>
      <c r="H69" s="88" t="s">
        <v>0</v>
      </c>
      <c r="I69" s="88" t="s">
        <v>0</v>
      </c>
      <c r="J69" s="152" t="s">
        <v>0</v>
      </c>
      <c r="K69" s="142" t="s">
        <v>0</v>
      </c>
    </row>
    <row r="70" ht="23" customHeight="1" spans="1:11">
      <c r="A70" s="142" t="s">
        <v>0</v>
      </c>
      <c r="B70" s="142" t="s">
        <v>0</v>
      </c>
      <c r="C70" s="157" t="s">
        <v>0</v>
      </c>
      <c r="D70" s="157" t="s">
        <v>0</v>
      </c>
      <c r="E70" s="158"/>
      <c r="F70" s="142" t="s">
        <v>1206</v>
      </c>
      <c r="G70" s="142" t="s">
        <v>1207</v>
      </c>
      <c r="H70" s="148">
        <v>0</v>
      </c>
      <c r="I70" s="148">
        <v>0</v>
      </c>
      <c r="J70" s="152" t="s">
        <v>0</v>
      </c>
      <c r="K70" s="142" t="s">
        <v>0</v>
      </c>
    </row>
    <row r="71" ht="23" customHeight="1" spans="1:11">
      <c r="A71" s="142" t="s">
        <v>0</v>
      </c>
      <c r="B71" s="142" t="s">
        <v>0</v>
      </c>
      <c r="C71" s="157" t="s">
        <v>0</v>
      </c>
      <c r="D71" s="157" t="s">
        <v>0</v>
      </c>
      <c r="E71" s="158"/>
      <c r="F71" s="142" t="s">
        <v>1208</v>
      </c>
      <c r="G71" s="142" t="s">
        <v>1209</v>
      </c>
      <c r="H71" s="88" t="s">
        <v>0</v>
      </c>
      <c r="I71" s="88" t="s">
        <v>0</v>
      </c>
      <c r="J71" s="152" t="s">
        <v>0</v>
      </c>
      <c r="K71" s="142" t="s">
        <v>0</v>
      </c>
    </row>
    <row r="72" ht="23" customHeight="1" spans="1:11">
      <c r="A72" s="142" t="s">
        <v>0</v>
      </c>
      <c r="B72" s="142" t="s">
        <v>0</v>
      </c>
      <c r="C72" s="157" t="s">
        <v>0</v>
      </c>
      <c r="D72" s="157" t="s">
        <v>0</v>
      </c>
      <c r="E72" s="158"/>
      <c r="F72" s="142" t="s">
        <v>1210</v>
      </c>
      <c r="G72" s="142" t="s">
        <v>1211</v>
      </c>
      <c r="H72" s="88" t="s">
        <v>0</v>
      </c>
      <c r="I72" s="88" t="s">
        <v>0</v>
      </c>
      <c r="J72" s="152" t="s">
        <v>0</v>
      </c>
      <c r="K72" s="142" t="s">
        <v>0</v>
      </c>
    </row>
    <row r="73" ht="23" customHeight="1" spans="1:11">
      <c r="A73" s="142" t="s">
        <v>0</v>
      </c>
      <c r="B73" s="142" t="s">
        <v>0</v>
      </c>
      <c r="C73" s="157" t="s">
        <v>0</v>
      </c>
      <c r="D73" s="157" t="s">
        <v>0</v>
      </c>
      <c r="E73" s="158"/>
      <c r="F73" s="142" t="s">
        <v>1212</v>
      </c>
      <c r="G73" s="142" t="s">
        <v>1213</v>
      </c>
      <c r="H73" s="88" t="s">
        <v>0</v>
      </c>
      <c r="I73" s="88" t="s">
        <v>0</v>
      </c>
      <c r="J73" s="152" t="s">
        <v>0</v>
      </c>
      <c r="K73" s="142" t="s">
        <v>0</v>
      </c>
    </row>
    <row r="74" ht="23" customHeight="1" spans="1:11">
      <c r="A74" s="142" t="s">
        <v>0</v>
      </c>
      <c r="B74" s="142" t="s">
        <v>0</v>
      </c>
      <c r="C74" s="157" t="s">
        <v>0</v>
      </c>
      <c r="D74" s="157" t="s">
        <v>0</v>
      </c>
      <c r="E74" s="158"/>
      <c r="F74" s="142" t="s">
        <v>1214</v>
      </c>
      <c r="G74" s="142" t="s">
        <v>1215</v>
      </c>
      <c r="H74" s="88" t="s">
        <v>0</v>
      </c>
      <c r="I74" s="88" t="s">
        <v>0</v>
      </c>
      <c r="J74" s="152" t="s">
        <v>0</v>
      </c>
      <c r="K74" s="142" t="s">
        <v>0</v>
      </c>
    </row>
    <row r="75" ht="23" customHeight="1" spans="1:11">
      <c r="A75" s="142" t="s">
        <v>0</v>
      </c>
      <c r="B75" s="142" t="s">
        <v>0</v>
      </c>
      <c r="C75" s="157" t="s">
        <v>0</v>
      </c>
      <c r="D75" s="157" t="s">
        <v>0</v>
      </c>
      <c r="E75" s="158"/>
      <c r="F75" s="142" t="s">
        <v>1216</v>
      </c>
      <c r="G75" s="142" t="s">
        <v>1003</v>
      </c>
      <c r="H75" s="148">
        <v>0</v>
      </c>
      <c r="I75" s="148">
        <v>0</v>
      </c>
      <c r="J75" s="152" t="s">
        <v>0</v>
      </c>
      <c r="K75" s="142" t="s">
        <v>0</v>
      </c>
    </row>
    <row r="76" ht="23" customHeight="1" spans="1:11">
      <c r="A76" s="142" t="s">
        <v>0</v>
      </c>
      <c r="B76" s="142" t="s">
        <v>0</v>
      </c>
      <c r="C76" s="157" t="s">
        <v>0</v>
      </c>
      <c r="D76" s="157" t="s">
        <v>0</v>
      </c>
      <c r="E76" s="158"/>
      <c r="F76" s="142" t="s">
        <v>1217</v>
      </c>
      <c r="G76" s="142" t="s">
        <v>1218</v>
      </c>
      <c r="H76" s="88" t="s">
        <v>0</v>
      </c>
      <c r="I76" s="88" t="s">
        <v>0</v>
      </c>
      <c r="J76" s="152" t="s">
        <v>0</v>
      </c>
      <c r="K76" s="142" t="s">
        <v>0</v>
      </c>
    </row>
    <row r="77" ht="23" customHeight="1" spans="1:11">
      <c r="A77" s="142" t="s">
        <v>0</v>
      </c>
      <c r="B77" s="142" t="s">
        <v>0</v>
      </c>
      <c r="C77" s="157" t="s">
        <v>0</v>
      </c>
      <c r="D77" s="157" t="s">
        <v>0</v>
      </c>
      <c r="E77" s="158"/>
      <c r="F77" s="142" t="s">
        <v>1219</v>
      </c>
      <c r="G77" s="142" t="s">
        <v>1220</v>
      </c>
      <c r="H77" s="88" t="s">
        <v>0</v>
      </c>
      <c r="I77" s="88" t="s">
        <v>0</v>
      </c>
      <c r="J77" s="152" t="s">
        <v>0</v>
      </c>
      <c r="K77" s="142" t="s">
        <v>0</v>
      </c>
    </row>
    <row r="78" ht="23" customHeight="1" spans="1:11">
      <c r="A78" s="142" t="s">
        <v>0</v>
      </c>
      <c r="B78" s="142" t="s">
        <v>0</v>
      </c>
      <c r="C78" s="157" t="s">
        <v>0</v>
      </c>
      <c r="D78" s="157" t="s">
        <v>0</v>
      </c>
      <c r="E78" s="158"/>
      <c r="F78" s="142" t="s">
        <v>1221</v>
      </c>
      <c r="G78" s="142" t="s">
        <v>1222</v>
      </c>
      <c r="H78" s="88" t="s">
        <v>0</v>
      </c>
      <c r="I78" s="88" t="s">
        <v>0</v>
      </c>
      <c r="J78" s="152" t="s">
        <v>0</v>
      </c>
      <c r="K78" s="142" t="s">
        <v>0</v>
      </c>
    </row>
    <row r="79" ht="23" customHeight="1" spans="1:11">
      <c r="A79" s="142" t="s">
        <v>0</v>
      </c>
      <c r="B79" s="142" t="s">
        <v>0</v>
      </c>
      <c r="C79" s="157" t="s">
        <v>0</v>
      </c>
      <c r="D79" s="157" t="s">
        <v>0</v>
      </c>
      <c r="E79" s="158"/>
      <c r="F79" s="142" t="s">
        <v>1223</v>
      </c>
      <c r="G79" s="142" t="s">
        <v>324</v>
      </c>
      <c r="H79" s="88" t="s">
        <v>0</v>
      </c>
      <c r="I79" s="88" t="s">
        <v>0</v>
      </c>
      <c r="J79" s="152" t="s">
        <v>0</v>
      </c>
      <c r="K79" s="142" t="s">
        <v>0</v>
      </c>
    </row>
    <row r="80" ht="23" customHeight="1" spans="1:11">
      <c r="A80" s="142" t="s">
        <v>0</v>
      </c>
      <c r="B80" s="142" t="s">
        <v>0</v>
      </c>
      <c r="C80" s="157" t="s">
        <v>0</v>
      </c>
      <c r="D80" s="157" t="s">
        <v>0</v>
      </c>
      <c r="E80" s="158"/>
      <c r="F80" s="142" t="s">
        <v>1224</v>
      </c>
      <c r="G80" s="142" t="s">
        <v>1225</v>
      </c>
      <c r="H80" s="148">
        <v>303775</v>
      </c>
      <c r="I80" s="148">
        <v>162997</v>
      </c>
      <c r="J80" s="152">
        <v>0.536571475598716</v>
      </c>
      <c r="K80" s="142" t="s">
        <v>0</v>
      </c>
    </row>
    <row r="81" ht="23" customHeight="1" spans="1:11">
      <c r="A81" s="142" t="s">
        <v>0</v>
      </c>
      <c r="B81" s="142" t="s">
        <v>0</v>
      </c>
      <c r="C81" s="157" t="s">
        <v>0</v>
      </c>
      <c r="D81" s="157" t="s">
        <v>0</v>
      </c>
      <c r="E81" s="158"/>
      <c r="F81" s="142" t="s">
        <v>1226</v>
      </c>
      <c r="G81" s="142" t="s">
        <v>1227</v>
      </c>
      <c r="H81" s="148">
        <v>299445</v>
      </c>
      <c r="I81" s="148">
        <v>159997</v>
      </c>
      <c r="J81" s="152">
        <v>0.53431181018217</v>
      </c>
      <c r="K81" s="142" t="s">
        <v>0</v>
      </c>
    </row>
    <row r="82" ht="23" customHeight="1" spans="1:11">
      <c r="A82" s="142" t="s">
        <v>0</v>
      </c>
      <c r="B82" s="142" t="s">
        <v>0</v>
      </c>
      <c r="C82" s="157" t="s">
        <v>0</v>
      </c>
      <c r="D82" s="157" t="s">
        <v>0</v>
      </c>
      <c r="E82" s="158"/>
      <c r="F82" s="142" t="s">
        <v>1228</v>
      </c>
      <c r="G82" s="142" t="s">
        <v>1229</v>
      </c>
      <c r="H82" s="88">
        <v>198894</v>
      </c>
      <c r="I82" s="88">
        <v>72970</v>
      </c>
      <c r="J82" s="152">
        <v>0.366878839985118</v>
      </c>
      <c r="K82" s="142" t="s">
        <v>0</v>
      </c>
    </row>
    <row r="83" ht="23" customHeight="1" spans="1:11">
      <c r="A83" s="142" t="s">
        <v>0</v>
      </c>
      <c r="B83" s="142" t="s">
        <v>0</v>
      </c>
      <c r="C83" s="157" t="s">
        <v>0</v>
      </c>
      <c r="D83" s="157" t="s">
        <v>0</v>
      </c>
      <c r="E83" s="158"/>
      <c r="F83" s="142" t="s">
        <v>1230</v>
      </c>
      <c r="G83" s="142" t="s">
        <v>1231</v>
      </c>
      <c r="H83" s="88">
        <v>26314</v>
      </c>
      <c r="I83" s="88">
        <v>26458</v>
      </c>
      <c r="J83" s="152">
        <v>1.0054723721213</v>
      </c>
      <c r="K83" s="142" t="s">
        <v>0</v>
      </c>
    </row>
    <row r="84" ht="23" customHeight="1" spans="1:11">
      <c r="A84" s="142" t="s">
        <v>0</v>
      </c>
      <c r="B84" s="142" t="s">
        <v>0</v>
      </c>
      <c r="C84" s="157" t="s">
        <v>0</v>
      </c>
      <c r="D84" s="157" t="s">
        <v>0</v>
      </c>
      <c r="E84" s="158"/>
      <c r="F84" s="142" t="s">
        <v>1232</v>
      </c>
      <c r="G84" s="142" t="s">
        <v>1233</v>
      </c>
      <c r="H84" s="88">
        <v>369</v>
      </c>
      <c r="I84" s="88">
        <v>12605</v>
      </c>
      <c r="J84" s="152">
        <v>34.159891598916</v>
      </c>
      <c r="K84" s="142" t="s">
        <v>0</v>
      </c>
    </row>
    <row r="85" ht="23" customHeight="1" spans="1:11">
      <c r="A85" s="142" t="s">
        <v>0</v>
      </c>
      <c r="B85" s="142" t="s">
        <v>0</v>
      </c>
      <c r="C85" s="157" t="s">
        <v>0</v>
      </c>
      <c r="D85" s="157" t="s">
        <v>0</v>
      </c>
      <c r="E85" s="158"/>
      <c r="F85" s="142" t="s">
        <v>1234</v>
      </c>
      <c r="G85" s="142" t="s">
        <v>1235</v>
      </c>
      <c r="H85" s="88">
        <v>3554</v>
      </c>
      <c r="I85" s="88">
        <v>8692</v>
      </c>
      <c r="J85" s="152">
        <v>2.44569499155881</v>
      </c>
      <c r="K85" s="142" t="s">
        <v>0</v>
      </c>
    </row>
    <row r="86" ht="23" customHeight="1" spans="1:11">
      <c r="A86" s="142" t="s">
        <v>0</v>
      </c>
      <c r="B86" s="142" t="s">
        <v>0</v>
      </c>
      <c r="C86" s="157" t="s">
        <v>0</v>
      </c>
      <c r="D86" s="157" t="s">
        <v>0</v>
      </c>
      <c r="E86" s="158"/>
      <c r="F86" s="142" t="s">
        <v>1236</v>
      </c>
      <c r="G86" s="142" t="s">
        <v>1237</v>
      </c>
      <c r="H86" s="88">
        <v>1327</v>
      </c>
      <c r="I86" s="88">
        <v>3000</v>
      </c>
      <c r="J86" s="152">
        <v>2.26073850791258</v>
      </c>
      <c r="K86" s="142" t="s">
        <v>0</v>
      </c>
    </row>
    <row r="87" ht="23" customHeight="1" spans="1:11">
      <c r="A87" s="142" t="s">
        <v>0</v>
      </c>
      <c r="B87" s="142" t="s">
        <v>0</v>
      </c>
      <c r="C87" s="157" t="s">
        <v>0</v>
      </c>
      <c r="D87" s="157" t="s">
        <v>0</v>
      </c>
      <c r="E87" s="158"/>
      <c r="F87" s="142" t="s">
        <v>1238</v>
      </c>
      <c r="G87" s="142" t="s">
        <v>1239</v>
      </c>
      <c r="H87" s="88">
        <v>128</v>
      </c>
      <c r="I87" s="88" t="s">
        <v>0</v>
      </c>
      <c r="J87" s="152" t="s">
        <v>0</v>
      </c>
      <c r="K87" s="142" t="s">
        <v>0</v>
      </c>
    </row>
    <row r="88" ht="23" customHeight="1" spans="1:11">
      <c r="A88" s="142" t="s">
        <v>0</v>
      </c>
      <c r="B88" s="142" t="s">
        <v>0</v>
      </c>
      <c r="C88" s="157" t="s">
        <v>0</v>
      </c>
      <c r="D88" s="157" t="s">
        <v>0</v>
      </c>
      <c r="E88" s="158"/>
      <c r="F88" s="142" t="s">
        <v>1240</v>
      </c>
      <c r="G88" s="142" t="s">
        <v>1241</v>
      </c>
      <c r="H88" s="88" t="s">
        <v>0</v>
      </c>
      <c r="I88" s="88" t="s">
        <v>0</v>
      </c>
      <c r="J88" s="152" t="s">
        <v>0</v>
      </c>
      <c r="K88" s="142" t="s">
        <v>0</v>
      </c>
    </row>
    <row r="89" ht="23" customHeight="1" spans="1:11">
      <c r="A89" s="142" t="s">
        <v>0</v>
      </c>
      <c r="B89" s="142" t="s">
        <v>0</v>
      </c>
      <c r="C89" s="157" t="s">
        <v>0</v>
      </c>
      <c r="D89" s="157" t="s">
        <v>0</v>
      </c>
      <c r="E89" s="158"/>
      <c r="F89" s="142" t="s">
        <v>1242</v>
      </c>
      <c r="G89" s="142" t="s">
        <v>1243</v>
      </c>
      <c r="H89" s="88">
        <v>44</v>
      </c>
      <c r="I89" s="88">
        <v>44</v>
      </c>
      <c r="J89" s="152">
        <v>1</v>
      </c>
      <c r="K89" s="142" t="s">
        <v>0</v>
      </c>
    </row>
    <row r="90" ht="23" customHeight="1" spans="1:11">
      <c r="A90" s="142" t="s">
        <v>0</v>
      </c>
      <c r="B90" s="142" t="s">
        <v>0</v>
      </c>
      <c r="C90" s="157" t="s">
        <v>0</v>
      </c>
      <c r="D90" s="157" t="s">
        <v>0</v>
      </c>
      <c r="E90" s="158"/>
      <c r="F90" s="142" t="s">
        <v>1244</v>
      </c>
      <c r="G90" s="142" t="s">
        <v>1245</v>
      </c>
      <c r="H90" s="88">
        <v>1408</v>
      </c>
      <c r="I90" s="88">
        <v>7797</v>
      </c>
      <c r="J90" s="152">
        <v>5.53764204545455</v>
      </c>
      <c r="K90" s="142" t="s">
        <v>0</v>
      </c>
    </row>
    <row r="91" ht="23" customHeight="1" spans="1:11">
      <c r="A91" s="142" t="s">
        <v>0</v>
      </c>
      <c r="B91" s="142" t="s">
        <v>0</v>
      </c>
      <c r="C91" s="157" t="s">
        <v>0</v>
      </c>
      <c r="D91" s="157" t="s">
        <v>0</v>
      </c>
      <c r="E91" s="158"/>
      <c r="F91" s="142" t="s">
        <v>1246</v>
      </c>
      <c r="G91" s="142" t="s">
        <v>1247</v>
      </c>
      <c r="H91" s="88" t="s">
        <v>0</v>
      </c>
      <c r="I91" s="88" t="s">
        <v>0</v>
      </c>
      <c r="J91" s="152" t="s">
        <v>0</v>
      </c>
      <c r="K91" s="142" t="s">
        <v>0</v>
      </c>
    </row>
    <row r="92" ht="23" customHeight="1" spans="1:11">
      <c r="A92" s="142" t="s">
        <v>0</v>
      </c>
      <c r="B92" s="142" t="s">
        <v>0</v>
      </c>
      <c r="C92" s="157" t="s">
        <v>0</v>
      </c>
      <c r="D92" s="157" t="s">
        <v>0</v>
      </c>
      <c r="E92" s="158"/>
      <c r="F92" s="142" t="s">
        <v>1248</v>
      </c>
      <c r="G92" s="142" t="s">
        <v>1249</v>
      </c>
      <c r="H92" s="88" t="s">
        <v>0</v>
      </c>
      <c r="I92" s="88" t="s">
        <v>0</v>
      </c>
      <c r="J92" s="152" t="s">
        <v>0</v>
      </c>
      <c r="K92" s="142" t="s">
        <v>0</v>
      </c>
    </row>
    <row r="93" ht="23" customHeight="1" spans="1:11">
      <c r="A93" s="142" t="s">
        <v>0</v>
      </c>
      <c r="B93" s="142" t="s">
        <v>0</v>
      </c>
      <c r="C93" s="157" t="s">
        <v>0</v>
      </c>
      <c r="D93" s="157" t="s">
        <v>0</v>
      </c>
      <c r="E93" s="158"/>
      <c r="F93" s="142" t="s">
        <v>1250</v>
      </c>
      <c r="G93" s="142" t="s">
        <v>1251</v>
      </c>
      <c r="H93" s="88">
        <v>88</v>
      </c>
      <c r="I93" s="88">
        <v>1913</v>
      </c>
      <c r="J93" s="152">
        <v>21.7386363636364</v>
      </c>
      <c r="K93" s="142" t="s">
        <v>0</v>
      </c>
    </row>
    <row r="94" ht="23" customHeight="1" spans="1:11">
      <c r="A94" s="142" t="s">
        <v>0</v>
      </c>
      <c r="B94" s="142" t="s">
        <v>0</v>
      </c>
      <c r="C94" s="157" t="s">
        <v>0</v>
      </c>
      <c r="D94" s="157" t="s">
        <v>0</v>
      </c>
      <c r="E94" s="158"/>
      <c r="F94" s="142" t="s">
        <v>1252</v>
      </c>
      <c r="G94" s="142" t="s">
        <v>1253</v>
      </c>
      <c r="H94" s="88" t="s">
        <v>0</v>
      </c>
      <c r="I94" s="88">
        <v>800</v>
      </c>
      <c r="J94" s="152" t="s">
        <v>0</v>
      </c>
      <c r="K94" s="142" t="s">
        <v>0</v>
      </c>
    </row>
    <row r="95" ht="23" customHeight="1" spans="1:11">
      <c r="A95" s="142" t="s">
        <v>0</v>
      </c>
      <c r="B95" s="142" t="s">
        <v>0</v>
      </c>
      <c r="C95" s="157" t="s">
        <v>0</v>
      </c>
      <c r="D95" s="157" t="s">
        <v>0</v>
      </c>
      <c r="E95" s="158"/>
      <c r="F95" s="142" t="s">
        <v>1254</v>
      </c>
      <c r="G95" s="142" t="s">
        <v>1255</v>
      </c>
      <c r="H95" s="88">
        <v>2718</v>
      </c>
      <c r="I95" s="88">
        <v>25718</v>
      </c>
      <c r="J95" s="152">
        <v>9.46210448859456</v>
      </c>
      <c r="K95" s="142" t="s">
        <v>0</v>
      </c>
    </row>
    <row r="96" ht="23" customHeight="1" spans="1:11">
      <c r="A96" s="142" t="s">
        <v>0</v>
      </c>
      <c r="B96" s="142" t="s">
        <v>0</v>
      </c>
      <c r="C96" s="157" t="s">
        <v>0</v>
      </c>
      <c r="D96" s="157" t="s">
        <v>0</v>
      </c>
      <c r="E96" s="158"/>
      <c r="F96" s="142" t="s">
        <v>1256</v>
      </c>
      <c r="G96" s="142" t="s">
        <v>1257</v>
      </c>
      <c r="H96" s="88">
        <v>64601</v>
      </c>
      <c r="I96" s="88" t="s">
        <v>0</v>
      </c>
      <c r="J96" s="152" t="s">
        <v>0</v>
      </c>
      <c r="K96" s="142" t="s">
        <v>0</v>
      </c>
    </row>
    <row r="97" ht="23" customHeight="1" spans="1:11">
      <c r="A97" s="142" t="s">
        <v>0</v>
      </c>
      <c r="B97" s="142" t="s">
        <v>0</v>
      </c>
      <c r="C97" s="157" t="s">
        <v>0</v>
      </c>
      <c r="D97" s="157" t="s">
        <v>0</v>
      </c>
      <c r="E97" s="158"/>
      <c r="F97" s="142" t="s">
        <v>1258</v>
      </c>
      <c r="G97" s="142" t="s">
        <v>1259</v>
      </c>
      <c r="H97" s="148">
        <v>0</v>
      </c>
      <c r="I97" s="148">
        <v>0</v>
      </c>
      <c r="J97" s="152" t="s">
        <v>0</v>
      </c>
      <c r="K97" s="142" t="s">
        <v>0</v>
      </c>
    </row>
    <row r="98" ht="23" customHeight="1" spans="1:11">
      <c r="A98" s="142" t="s">
        <v>0</v>
      </c>
      <c r="B98" s="142" t="s">
        <v>0</v>
      </c>
      <c r="C98" s="157" t="s">
        <v>0</v>
      </c>
      <c r="D98" s="157" t="s">
        <v>0</v>
      </c>
      <c r="E98" s="158"/>
      <c r="F98" s="142" t="s">
        <v>1260</v>
      </c>
      <c r="G98" s="142" t="s">
        <v>1229</v>
      </c>
      <c r="H98" s="88" t="s">
        <v>0</v>
      </c>
      <c r="I98" s="88" t="s">
        <v>0</v>
      </c>
      <c r="J98" s="152" t="s">
        <v>0</v>
      </c>
      <c r="K98" s="142" t="s">
        <v>0</v>
      </c>
    </row>
    <row r="99" ht="23" customHeight="1" spans="1:11">
      <c r="A99" s="142" t="s">
        <v>0</v>
      </c>
      <c r="B99" s="142" t="s">
        <v>0</v>
      </c>
      <c r="C99" s="157" t="s">
        <v>0</v>
      </c>
      <c r="D99" s="157" t="s">
        <v>0</v>
      </c>
      <c r="E99" s="158"/>
      <c r="F99" s="142" t="s">
        <v>1261</v>
      </c>
      <c r="G99" s="142" t="s">
        <v>1231</v>
      </c>
      <c r="H99" s="88" t="s">
        <v>0</v>
      </c>
      <c r="I99" s="88" t="s">
        <v>0</v>
      </c>
      <c r="J99" s="152" t="s">
        <v>0</v>
      </c>
      <c r="K99" s="142" t="s">
        <v>0</v>
      </c>
    </row>
    <row r="100" ht="23" customHeight="1" spans="1:11">
      <c r="A100" s="142" t="s">
        <v>0</v>
      </c>
      <c r="B100" s="142" t="s">
        <v>0</v>
      </c>
      <c r="C100" s="157" t="s">
        <v>0</v>
      </c>
      <c r="D100" s="157" t="s">
        <v>0</v>
      </c>
      <c r="E100" s="158"/>
      <c r="F100" s="142" t="s">
        <v>1262</v>
      </c>
      <c r="G100" s="142" t="s">
        <v>1263</v>
      </c>
      <c r="H100" s="88" t="s">
        <v>0</v>
      </c>
      <c r="I100" s="88" t="s">
        <v>0</v>
      </c>
      <c r="J100" s="152" t="s">
        <v>0</v>
      </c>
      <c r="K100" s="142" t="s">
        <v>0</v>
      </c>
    </row>
    <row r="101" ht="23" customHeight="1" spans="1:11">
      <c r="A101" s="142" t="s">
        <v>0</v>
      </c>
      <c r="B101" s="142" t="s">
        <v>0</v>
      </c>
      <c r="C101" s="157" t="s">
        <v>0</v>
      </c>
      <c r="D101" s="157" t="s">
        <v>0</v>
      </c>
      <c r="E101" s="158"/>
      <c r="F101" s="142" t="s">
        <v>1264</v>
      </c>
      <c r="G101" s="142" t="s">
        <v>1265</v>
      </c>
      <c r="H101" s="148">
        <v>3</v>
      </c>
      <c r="I101" s="148" t="s">
        <v>0</v>
      </c>
      <c r="J101" s="152" t="s">
        <v>0</v>
      </c>
      <c r="K101" s="142" t="s">
        <v>0</v>
      </c>
    </row>
    <row r="102" ht="23" customHeight="1" spans="1:11">
      <c r="A102" s="142" t="s">
        <v>0</v>
      </c>
      <c r="B102" s="142" t="s">
        <v>0</v>
      </c>
      <c r="C102" s="157" t="s">
        <v>0</v>
      </c>
      <c r="D102" s="157" t="s">
        <v>0</v>
      </c>
      <c r="E102" s="158"/>
      <c r="F102" s="142" t="s">
        <v>1266</v>
      </c>
      <c r="G102" s="142" t="s">
        <v>1267</v>
      </c>
      <c r="H102" s="148">
        <v>256</v>
      </c>
      <c r="I102" s="148">
        <v>500</v>
      </c>
      <c r="J102" s="152">
        <v>1.953125</v>
      </c>
      <c r="K102" s="142" t="s">
        <v>0</v>
      </c>
    </row>
    <row r="103" ht="23" customHeight="1" spans="1:11">
      <c r="A103" s="142" t="s">
        <v>0</v>
      </c>
      <c r="B103" s="142" t="s">
        <v>0</v>
      </c>
      <c r="C103" s="157" t="s">
        <v>0</v>
      </c>
      <c r="D103" s="157" t="s">
        <v>0</v>
      </c>
      <c r="E103" s="158"/>
      <c r="F103" s="142" t="s">
        <v>1268</v>
      </c>
      <c r="G103" s="142" t="s">
        <v>1269</v>
      </c>
      <c r="H103" s="88" t="s">
        <v>0</v>
      </c>
      <c r="I103" s="88" t="s">
        <v>0</v>
      </c>
      <c r="J103" s="152" t="s">
        <v>0</v>
      </c>
      <c r="K103" s="142" t="s">
        <v>0</v>
      </c>
    </row>
    <row r="104" ht="23" customHeight="1" spans="1:11">
      <c r="A104" s="142" t="s">
        <v>0</v>
      </c>
      <c r="B104" s="142" t="s">
        <v>0</v>
      </c>
      <c r="C104" s="157" t="s">
        <v>0</v>
      </c>
      <c r="D104" s="157" t="s">
        <v>0</v>
      </c>
      <c r="E104" s="158"/>
      <c r="F104" s="142" t="s">
        <v>1270</v>
      </c>
      <c r="G104" s="142" t="s">
        <v>1271</v>
      </c>
      <c r="H104" s="88">
        <v>256</v>
      </c>
      <c r="I104" s="88" t="s">
        <v>0</v>
      </c>
      <c r="J104" s="152" t="s">
        <v>0</v>
      </c>
      <c r="K104" s="142" t="s">
        <v>0</v>
      </c>
    </row>
    <row r="105" ht="23" customHeight="1" spans="1:11">
      <c r="A105" s="142" t="s">
        <v>0</v>
      </c>
      <c r="B105" s="142" t="s">
        <v>0</v>
      </c>
      <c r="C105" s="157" t="s">
        <v>0</v>
      </c>
      <c r="D105" s="157" t="s">
        <v>0</v>
      </c>
      <c r="E105" s="158"/>
      <c r="F105" s="142" t="s">
        <v>1272</v>
      </c>
      <c r="G105" s="142" t="s">
        <v>1273</v>
      </c>
      <c r="H105" s="88" t="s">
        <v>0</v>
      </c>
      <c r="I105" s="88" t="s">
        <v>0</v>
      </c>
      <c r="J105" s="152" t="s">
        <v>0</v>
      </c>
      <c r="K105" s="142" t="s">
        <v>0</v>
      </c>
    </row>
    <row r="106" ht="23" customHeight="1" spans="1:11">
      <c r="A106" s="142" t="s">
        <v>0</v>
      </c>
      <c r="B106" s="142" t="s">
        <v>0</v>
      </c>
      <c r="C106" s="157" t="s">
        <v>0</v>
      </c>
      <c r="D106" s="157" t="s">
        <v>0</v>
      </c>
      <c r="E106" s="158"/>
      <c r="F106" s="142" t="s">
        <v>1274</v>
      </c>
      <c r="G106" s="142" t="s">
        <v>1275</v>
      </c>
      <c r="H106" s="88" t="s">
        <v>0</v>
      </c>
      <c r="I106" s="88" t="s">
        <v>0</v>
      </c>
      <c r="J106" s="152" t="s">
        <v>0</v>
      </c>
      <c r="K106" s="142" t="s">
        <v>0</v>
      </c>
    </row>
    <row r="107" ht="23" customHeight="1" spans="1:11">
      <c r="A107" s="142" t="s">
        <v>0</v>
      </c>
      <c r="B107" s="142" t="s">
        <v>0</v>
      </c>
      <c r="C107" s="157" t="s">
        <v>0</v>
      </c>
      <c r="D107" s="157" t="s">
        <v>0</v>
      </c>
      <c r="E107" s="158"/>
      <c r="F107" s="142" t="s">
        <v>1276</v>
      </c>
      <c r="G107" s="142" t="s">
        <v>1277</v>
      </c>
      <c r="H107" s="88" t="s">
        <v>0</v>
      </c>
      <c r="I107" s="88">
        <v>500</v>
      </c>
      <c r="J107" s="152" t="s">
        <v>0</v>
      </c>
      <c r="K107" s="142" t="s">
        <v>0</v>
      </c>
    </row>
    <row r="108" ht="23" customHeight="1" spans="1:11">
      <c r="A108" s="142" t="s">
        <v>0</v>
      </c>
      <c r="B108" s="142" t="s">
        <v>0</v>
      </c>
      <c r="C108" s="157" t="s">
        <v>0</v>
      </c>
      <c r="D108" s="157" t="s">
        <v>0</v>
      </c>
      <c r="E108" s="158"/>
      <c r="F108" s="142" t="s">
        <v>1278</v>
      </c>
      <c r="G108" s="142" t="s">
        <v>1279</v>
      </c>
      <c r="H108" s="148">
        <v>4071</v>
      </c>
      <c r="I108" s="148">
        <v>2500</v>
      </c>
      <c r="J108" s="152">
        <v>0.614099729796119</v>
      </c>
      <c r="K108" s="142" t="s">
        <v>0</v>
      </c>
    </row>
    <row r="109" ht="23" customHeight="1" spans="1:11">
      <c r="A109" s="142" t="s">
        <v>0</v>
      </c>
      <c r="B109" s="142" t="s">
        <v>0</v>
      </c>
      <c r="C109" s="157" t="s">
        <v>0</v>
      </c>
      <c r="D109" s="157" t="s">
        <v>0</v>
      </c>
      <c r="E109" s="158"/>
      <c r="F109" s="142" t="s">
        <v>1280</v>
      </c>
      <c r="G109" s="142" t="s">
        <v>1281</v>
      </c>
      <c r="H109" s="88">
        <v>4071</v>
      </c>
      <c r="I109" s="88">
        <v>2500</v>
      </c>
      <c r="J109" s="152">
        <v>0.614099729796119</v>
      </c>
      <c r="K109" s="142" t="s">
        <v>0</v>
      </c>
    </row>
    <row r="110" ht="23" customHeight="1" spans="1:11">
      <c r="A110" s="142" t="s">
        <v>0</v>
      </c>
      <c r="B110" s="142" t="s">
        <v>0</v>
      </c>
      <c r="C110" s="157" t="s">
        <v>0</v>
      </c>
      <c r="D110" s="157" t="s">
        <v>0</v>
      </c>
      <c r="E110" s="158"/>
      <c r="F110" s="142" t="s">
        <v>1282</v>
      </c>
      <c r="G110" s="142" t="s">
        <v>1283</v>
      </c>
      <c r="H110" s="88" t="s">
        <v>0</v>
      </c>
      <c r="I110" s="88" t="s">
        <v>0</v>
      </c>
      <c r="J110" s="152" t="s">
        <v>0</v>
      </c>
      <c r="K110" s="142" t="s">
        <v>0</v>
      </c>
    </row>
    <row r="111" ht="23" customHeight="1" spans="1:11">
      <c r="A111" s="142" t="s">
        <v>0</v>
      </c>
      <c r="B111" s="142" t="s">
        <v>0</v>
      </c>
      <c r="C111" s="157" t="s">
        <v>0</v>
      </c>
      <c r="D111" s="157" t="s">
        <v>0</v>
      </c>
      <c r="E111" s="158"/>
      <c r="F111" s="142" t="s">
        <v>1284</v>
      </c>
      <c r="G111" s="142" t="s">
        <v>1285</v>
      </c>
      <c r="H111" s="88" t="s">
        <v>0</v>
      </c>
      <c r="I111" s="88" t="s">
        <v>0</v>
      </c>
      <c r="J111" s="152" t="s">
        <v>0</v>
      </c>
      <c r="K111" s="142" t="s">
        <v>0</v>
      </c>
    </row>
    <row r="112" ht="23" customHeight="1" spans="1:11">
      <c r="A112" s="142" t="s">
        <v>0</v>
      </c>
      <c r="B112" s="142" t="s">
        <v>0</v>
      </c>
      <c r="C112" s="157" t="s">
        <v>0</v>
      </c>
      <c r="D112" s="157" t="s">
        <v>0</v>
      </c>
      <c r="E112" s="158"/>
      <c r="F112" s="142" t="s">
        <v>1286</v>
      </c>
      <c r="G112" s="142" t="s">
        <v>1287</v>
      </c>
      <c r="H112" s="148">
        <v>0</v>
      </c>
      <c r="I112" s="148">
        <v>0</v>
      </c>
      <c r="J112" s="152" t="s">
        <v>0</v>
      </c>
      <c r="K112" s="142" t="s">
        <v>0</v>
      </c>
    </row>
    <row r="113" ht="23" customHeight="1" spans="1:11">
      <c r="A113" s="142" t="s">
        <v>0</v>
      </c>
      <c r="B113" s="142" t="s">
        <v>0</v>
      </c>
      <c r="C113" s="157" t="s">
        <v>0</v>
      </c>
      <c r="D113" s="157" t="s">
        <v>0</v>
      </c>
      <c r="E113" s="158"/>
      <c r="F113" s="142" t="s">
        <v>1288</v>
      </c>
      <c r="G113" s="142" t="s">
        <v>1229</v>
      </c>
      <c r="H113" s="88" t="s">
        <v>0</v>
      </c>
      <c r="I113" s="88" t="s">
        <v>0</v>
      </c>
      <c r="J113" s="152" t="s">
        <v>0</v>
      </c>
      <c r="K113" s="142" t="s">
        <v>0</v>
      </c>
    </row>
    <row r="114" ht="23" customHeight="1" spans="1:11">
      <c r="A114" s="142" t="s">
        <v>0</v>
      </c>
      <c r="B114" s="142" t="s">
        <v>0</v>
      </c>
      <c r="C114" s="157" t="s">
        <v>0</v>
      </c>
      <c r="D114" s="157" t="s">
        <v>0</v>
      </c>
      <c r="E114" s="158"/>
      <c r="F114" s="142" t="s">
        <v>1289</v>
      </c>
      <c r="G114" s="142" t="s">
        <v>1231</v>
      </c>
      <c r="H114" s="88" t="s">
        <v>0</v>
      </c>
      <c r="I114" s="88" t="s">
        <v>0</v>
      </c>
      <c r="J114" s="152" t="s">
        <v>0</v>
      </c>
      <c r="K114" s="142" t="s">
        <v>0</v>
      </c>
    </row>
    <row r="115" ht="23" customHeight="1" spans="1:11">
      <c r="A115" s="142" t="s">
        <v>0</v>
      </c>
      <c r="B115" s="142" t="s">
        <v>0</v>
      </c>
      <c r="C115" s="157" t="s">
        <v>0</v>
      </c>
      <c r="D115" s="157" t="s">
        <v>0</v>
      </c>
      <c r="E115" s="158"/>
      <c r="F115" s="142" t="s">
        <v>1290</v>
      </c>
      <c r="G115" s="142" t="s">
        <v>1291</v>
      </c>
      <c r="H115" s="88" t="s">
        <v>0</v>
      </c>
      <c r="I115" s="88" t="s">
        <v>0</v>
      </c>
      <c r="J115" s="152" t="s">
        <v>0</v>
      </c>
      <c r="K115" s="142" t="s">
        <v>0</v>
      </c>
    </row>
    <row r="116" ht="23" customHeight="1" spans="1:11">
      <c r="A116" s="142" t="s">
        <v>0</v>
      </c>
      <c r="B116" s="142" t="s">
        <v>0</v>
      </c>
      <c r="C116" s="157" t="s">
        <v>0</v>
      </c>
      <c r="D116" s="157" t="s">
        <v>0</v>
      </c>
      <c r="E116" s="158"/>
      <c r="F116" s="142" t="s">
        <v>1292</v>
      </c>
      <c r="G116" s="142" t="s">
        <v>1293</v>
      </c>
      <c r="H116" s="148">
        <v>0</v>
      </c>
      <c r="I116" s="148">
        <v>0</v>
      </c>
      <c r="J116" s="152" t="s">
        <v>0</v>
      </c>
      <c r="K116" s="142" t="s">
        <v>0</v>
      </c>
    </row>
    <row r="117" ht="23" customHeight="1" spans="1:11">
      <c r="A117" s="142" t="s">
        <v>0</v>
      </c>
      <c r="B117" s="142" t="s">
        <v>0</v>
      </c>
      <c r="C117" s="157" t="s">
        <v>0</v>
      </c>
      <c r="D117" s="157" t="s">
        <v>0</v>
      </c>
      <c r="E117" s="158"/>
      <c r="F117" s="142" t="s">
        <v>1294</v>
      </c>
      <c r="G117" s="142" t="s">
        <v>1229</v>
      </c>
      <c r="H117" s="88" t="s">
        <v>0</v>
      </c>
      <c r="I117" s="88" t="s">
        <v>0</v>
      </c>
      <c r="J117" s="152" t="s">
        <v>0</v>
      </c>
      <c r="K117" s="142" t="s">
        <v>0</v>
      </c>
    </row>
    <row r="118" ht="23" customHeight="1" spans="1:11">
      <c r="A118" s="142" t="s">
        <v>0</v>
      </c>
      <c r="B118" s="142" t="s">
        <v>0</v>
      </c>
      <c r="C118" s="157" t="s">
        <v>0</v>
      </c>
      <c r="D118" s="157" t="s">
        <v>0</v>
      </c>
      <c r="E118" s="158"/>
      <c r="F118" s="142" t="s">
        <v>1295</v>
      </c>
      <c r="G118" s="142" t="s">
        <v>1231</v>
      </c>
      <c r="H118" s="88" t="s">
        <v>0</v>
      </c>
      <c r="I118" s="88" t="s">
        <v>0</v>
      </c>
      <c r="J118" s="152" t="s">
        <v>0</v>
      </c>
      <c r="K118" s="142" t="s">
        <v>0</v>
      </c>
    </row>
    <row r="119" ht="23" customHeight="1" spans="1:11">
      <c r="A119" s="142" t="s">
        <v>0</v>
      </c>
      <c r="B119" s="142" t="s">
        <v>0</v>
      </c>
      <c r="C119" s="157" t="s">
        <v>0</v>
      </c>
      <c r="D119" s="157" t="s">
        <v>0</v>
      </c>
      <c r="E119" s="158"/>
      <c r="F119" s="142" t="s">
        <v>1296</v>
      </c>
      <c r="G119" s="142" t="s">
        <v>1297</v>
      </c>
      <c r="H119" s="88" t="s">
        <v>0</v>
      </c>
      <c r="I119" s="88" t="s">
        <v>0</v>
      </c>
      <c r="J119" s="152" t="s">
        <v>0</v>
      </c>
      <c r="K119" s="142" t="s">
        <v>0</v>
      </c>
    </row>
    <row r="120" ht="23" customHeight="1" spans="1:11">
      <c r="A120" s="142" t="s">
        <v>0</v>
      </c>
      <c r="B120" s="142" t="s">
        <v>0</v>
      </c>
      <c r="C120" s="157" t="s">
        <v>0</v>
      </c>
      <c r="D120" s="157" t="s">
        <v>0</v>
      </c>
      <c r="E120" s="158"/>
      <c r="F120" s="142" t="s">
        <v>1298</v>
      </c>
      <c r="G120" s="142" t="s">
        <v>1299</v>
      </c>
      <c r="H120" s="148">
        <v>0</v>
      </c>
      <c r="I120" s="148">
        <v>0</v>
      </c>
      <c r="J120" s="152" t="s">
        <v>0</v>
      </c>
      <c r="K120" s="142" t="s">
        <v>0</v>
      </c>
    </row>
    <row r="121" ht="23" customHeight="1" spans="1:11">
      <c r="A121" s="142" t="s">
        <v>0</v>
      </c>
      <c r="B121" s="142" t="s">
        <v>0</v>
      </c>
      <c r="C121" s="157" t="s">
        <v>0</v>
      </c>
      <c r="D121" s="157" t="s">
        <v>0</v>
      </c>
      <c r="E121" s="158"/>
      <c r="F121" s="142" t="s">
        <v>1300</v>
      </c>
      <c r="G121" s="142" t="s">
        <v>1269</v>
      </c>
      <c r="H121" s="88" t="s">
        <v>0</v>
      </c>
      <c r="I121" s="88" t="s">
        <v>0</v>
      </c>
      <c r="J121" s="152" t="s">
        <v>0</v>
      </c>
      <c r="K121" s="142" t="s">
        <v>0</v>
      </c>
    </row>
    <row r="122" ht="23" customHeight="1" spans="1:11">
      <c r="A122" s="142" t="s">
        <v>0</v>
      </c>
      <c r="B122" s="142" t="s">
        <v>0</v>
      </c>
      <c r="C122" s="157" t="s">
        <v>0</v>
      </c>
      <c r="D122" s="157" t="s">
        <v>0</v>
      </c>
      <c r="E122" s="158"/>
      <c r="F122" s="142" t="s">
        <v>1301</v>
      </c>
      <c r="G122" s="142" t="s">
        <v>1271</v>
      </c>
      <c r="H122" s="88" t="s">
        <v>0</v>
      </c>
      <c r="I122" s="88" t="s">
        <v>0</v>
      </c>
      <c r="J122" s="152" t="s">
        <v>0</v>
      </c>
      <c r="K122" s="142" t="s">
        <v>0</v>
      </c>
    </row>
    <row r="123" ht="23" customHeight="1" spans="1:11">
      <c r="A123" s="142" t="s">
        <v>0</v>
      </c>
      <c r="B123" s="142" t="s">
        <v>0</v>
      </c>
      <c r="C123" s="157" t="s">
        <v>0</v>
      </c>
      <c r="D123" s="157" t="s">
        <v>0</v>
      </c>
      <c r="E123" s="158"/>
      <c r="F123" s="142" t="s">
        <v>1302</v>
      </c>
      <c r="G123" s="142" t="s">
        <v>1273</v>
      </c>
      <c r="H123" s="88" t="s">
        <v>0</v>
      </c>
      <c r="I123" s="88" t="s">
        <v>0</v>
      </c>
      <c r="J123" s="152" t="s">
        <v>0</v>
      </c>
      <c r="K123" s="142" t="s">
        <v>0</v>
      </c>
    </row>
    <row r="124" ht="23" customHeight="1" spans="1:11">
      <c r="A124" s="142" t="s">
        <v>0</v>
      </c>
      <c r="B124" s="142" t="s">
        <v>0</v>
      </c>
      <c r="C124" s="157" t="s">
        <v>0</v>
      </c>
      <c r="D124" s="157" t="s">
        <v>0</v>
      </c>
      <c r="E124" s="158"/>
      <c r="F124" s="142" t="s">
        <v>1303</v>
      </c>
      <c r="G124" s="142" t="s">
        <v>1275</v>
      </c>
      <c r="H124" s="88" t="s">
        <v>0</v>
      </c>
      <c r="I124" s="88" t="s">
        <v>0</v>
      </c>
      <c r="J124" s="152" t="s">
        <v>0</v>
      </c>
      <c r="K124" s="142" t="s">
        <v>0</v>
      </c>
    </row>
    <row r="125" ht="23" customHeight="1" spans="1:11">
      <c r="A125" s="142" t="s">
        <v>0</v>
      </c>
      <c r="B125" s="142" t="s">
        <v>0</v>
      </c>
      <c r="C125" s="157" t="s">
        <v>0</v>
      </c>
      <c r="D125" s="157" t="s">
        <v>0</v>
      </c>
      <c r="E125" s="158"/>
      <c r="F125" s="142" t="s">
        <v>1304</v>
      </c>
      <c r="G125" s="142" t="s">
        <v>1305</v>
      </c>
      <c r="H125" s="88" t="s">
        <v>0</v>
      </c>
      <c r="I125" s="88" t="s">
        <v>0</v>
      </c>
      <c r="J125" s="152" t="s">
        <v>0</v>
      </c>
      <c r="K125" s="142" t="s">
        <v>0</v>
      </c>
    </row>
    <row r="126" ht="23" customHeight="1" spans="1:11">
      <c r="A126" s="142" t="s">
        <v>0</v>
      </c>
      <c r="B126" s="142" t="s">
        <v>0</v>
      </c>
      <c r="C126" s="157" t="s">
        <v>0</v>
      </c>
      <c r="D126" s="157" t="s">
        <v>0</v>
      </c>
      <c r="E126" s="158"/>
      <c r="F126" s="142" t="s">
        <v>1306</v>
      </c>
      <c r="G126" s="142" t="s">
        <v>1307</v>
      </c>
      <c r="H126" s="148">
        <v>0</v>
      </c>
      <c r="I126" s="148">
        <v>0</v>
      </c>
      <c r="J126" s="152" t="s">
        <v>0</v>
      </c>
      <c r="K126" s="142" t="s">
        <v>0</v>
      </c>
    </row>
    <row r="127" ht="23" customHeight="1" spans="1:11">
      <c r="A127" s="142" t="s">
        <v>0</v>
      </c>
      <c r="B127" s="142" t="s">
        <v>0</v>
      </c>
      <c r="C127" s="157" t="s">
        <v>0</v>
      </c>
      <c r="D127" s="157" t="s">
        <v>0</v>
      </c>
      <c r="E127" s="158"/>
      <c r="F127" s="142" t="s">
        <v>1308</v>
      </c>
      <c r="G127" s="142" t="s">
        <v>1281</v>
      </c>
      <c r="H127" s="88" t="s">
        <v>0</v>
      </c>
      <c r="I127" s="88" t="s">
        <v>0</v>
      </c>
      <c r="J127" s="152" t="s">
        <v>0</v>
      </c>
      <c r="K127" s="142" t="s">
        <v>0</v>
      </c>
    </row>
    <row r="128" ht="23" customHeight="1" spans="1:11">
      <c r="A128" s="142" t="s">
        <v>0</v>
      </c>
      <c r="B128" s="142" t="s">
        <v>0</v>
      </c>
      <c r="C128" s="157" t="s">
        <v>0</v>
      </c>
      <c r="D128" s="157" t="s">
        <v>0</v>
      </c>
      <c r="E128" s="158"/>
      <c r="F128" s="142" t="s">
        <v>1309</v>
      </c>
      <c r="G128" s="142" t="s">
        <v>1310</v>
      </c>
      <c r="H128" s="88" t="s">
        <v>0</v>
      </c>
      <c r="I128" s="88" t="s">
        <v>0</v>
      </c>
      <c r="J128" s="152" t="s">
        <v>0</v>
      </c>
      <c r="K128" s="142" t="s">
        <v>0</v>
      </c>
    </row>
    <row r="129" ht="23" customHeight="1" spans="1:11">
      <c r="A129" s="142" t="s">
        <v>0</v>
      </c>
      <c r="B129" s="142" t="s">
        <v>0</v>
      </c>
      <c r="C129" s="157" t="s">
        <v>0</v>
      </c>
      <c r="D129" s="157" t="s">
        <v>0</v>
      </c>
      <c r="E129" s="158"/>
      <c r="F129" s="142" t="s">
        <v>1311</v>
      </c>
      <c r="G129" s="142" t="s">
        <v>1312</v>
      </c>
      <c r="H129" s="148">
        <v>0</v>
      </c>
      <c r="I129" s="148">
        <v>0</v>
      </c>
      <c r="J129" s="152" t="s">
        <v>0</v>
      </c>
      <c r="K129" s="142" t="s">
        <v>0</v>
      </c>
    </row>
    <row r="130" ht="23" customHeight="1" spans="1:11">
      <c r="A130" s="142" t="s">
        <v>0</v>
      </c>
      <c r="B130" s="142" t="s">
        <v>0</v>
      </c>
      <c r="C130" s="157" t="s">
        <v>0</v>
      </c>
      <c r="D130" s="157" t="s">
        <v>0</v>
      </c>
      <c r="E130" s="158"/>
      <c r="F130" s="142" t="s">
        <v>1313</v>
      </c>
      <c r="G130" s="142" t="s">
        <v>1229</v>
      </c>
      <c r="H130" s="88" t="s">
        <v>0</v>
      </c>
      <c r="I130" s="88" t="s">
        <v>0</v>
      </c>
      <c r="J130" s="152" t="s">
        <v>0</v>
      </c>
      <c r="K130" s="142" t="s">
        <v>0</v>
      </c>
    </row>
    <row r="131" ht="23" customHeight="1" spans="1:11">
      <c r="A131" s="142" t="s">
        <v>0</v>
      </c>
      <c r="B131" s="142" t="s">
        <v>0</v>
      </c>
      <c r="C131" s="157" t="s">
        <v>0</v>
      </c>
      <c r="D131" s="157" t="s">
        <v>0</v>
      </c>
      <c r="E131" s="158"/>
      <c r="F131" s="142" t="s">
        <v>1314</v>
      </c>
      <c r="G131" s="142" t="s">
        <v>1231</v>
      </c>
      <c r="H131" s="88" t="s">
        <v>0</v>
      </c>
      <c r="I131" s="88" t="s">
        <v>0</v>
      </c>
      <c r="J131" s="152" t="s">
        <v>0</v>
      </c>
      <c r="K131" s="142" t="s">
        <v>0</v>
      </c>
    </row>
    <row r="132" ht="23" customHeight="1" spans="1:11">
      <c r="A132" s="142" t="s">
        <v>0</v>
      </c>
      <c r="B132" s="142" t="s">
        <v>0</v>
      </c>
      <c r="C132" s="157" t="s">
        <v>0</v>
      </c>
      <c r="D132" s="157" t="s">
        <v>0</v>
      </c>
      <c r="E132" s="158"/>
      <c r="F132" s="142" t="s">
        <v>1315</v>
      </c>
      <c r="G132" s="142" t="s">
        <v>1233</v>
      </c>
      <c r="H132" s="88" t="s">
        <v>0</v>
      </c>
      <c r="I132" s="88" t="s">
        <v>0</v>
      </c>
      <c r="J132" s="152" t="s">
        <v>0</v>
      </c>
      <c r="K132" s="142" t="s">
        <v>0</v>
      </c>
    </row>
    <row r="133" ht="23" customHeight="1" spans="1:11">
      <c r="A133" s="142" t="s">
        <v>0</v>
      </c>
      <c r="B133" s="142" t="s">
        <v>0</v>
      </c>
      <c r="C133" s="157" t="s">
        <v>0</v>
      </c>
      <c r="D133" s="157" t="s">
        <v>0</v>
      </c>
      <c r="E133" s="158"/>
      <c r="F133" s="142" t="s">
        <v>1316</v>
      </c>
      <c r="G133" s="142" t="s">
        <v>1235</v>
      </c>
      <c r="H133" s="88" t="s">
        <v>0</v>
      </c>
      <c r="I133" s="88" t="s">
        <v>0</v>
      </c>
      <c r="J133" s="152" t="s">
        <v>0</v>
      </c>
      <c r="K133" s="142" t="s">
        <v>0</v>
      </c>
    </row>
    <row r="134" ht="23" customHeight="1" spans="1:11">
      <c r="A134" s="142" t="s">
        <v>0</v>
      </c>
      <c r="B134" s="142" t="s">
        <v>0</v>
      </c>
      <c r="C134" s="157" t="s">
        <v>0</v>
      </c>
      <c r="D134" s="157" t="s">
        <v>0</v>
      </c>
      <c r="E134" s="158"/>
      <c r="F134" s="142" t="s">
        <v>1317</v>
      </c>
      <c r="G134" s="142" t="s">
        <v>1241</v>
      </c>
      <c r="H134" s="88" t="s">
        <v>0</v>
      </c>
      <c r="I134" s="88" t="s">
        <v>0</v>
      </c>
      <c r="J134" s="152" t="s">
        <v>0</v>
      </c>
      <c r="K134" s="142" t="s">
        <v>0</v>
      </c>
    </row>
    <row r="135" ht="23" customHeight="1" spans="1:11">
      <c r="A135" s="142" t="s">
        <v>0</v>
      </c>
      <c r="B135" s="142" t="s">
        <v>0</v>
      </c>
      <c r="C135" s="157" t="s">
        <v>0</v>
      </c>
      <c r="D135" s="157" t="s">
        <v>0</v>
      </c>
      <c r="E135" s="158"/>
      <c r="F135" s="142" t="s">
        <v>1318</v>
      </c>
      <c r="G135" s="142" t="s">
        <v>1245</v>
      </c>
      <c r="H135" s="88" t="s">
        <v>0</v>
      </c>
      <c r="I135" s="88" t="s">
        <v>0</v>
      </c>
      <c r="J135" s="152" t="s">
        <v>0</v>
      </c>
      <c r="K135" s="142" t="s">
        <v>0</v>
      </c>
    </row>
    <row r="136" ht="23" customHeight="1" spans="1:11">
      <c r="A136" s="142" t="s">
        <v>0</v>
      </c>
      <c r="B136" s="142" t="s">
        <v>0</v>
      </c>
      <c r="C136" s="157" t="s">
        <v>0</v>
      </c>
      <c r="D136" s="157" t="s">
        <v>0</v>
      </c>
      <c r="E136" s="158"/>
      <c r="F136" s="142" t="s">
        <v>1319</v>
      </c>
      <c r="G136" s="142" t="s">
        <v>1247</v>
      </c>
      <c r="H136" s="88" t="s">
        <v>0</v>
      </c>
      <c r="I136" s="88" t="s">
        <v>0</v>
      </c>
      <c r="J136" s="152" t="s">
        <v>0</v>
      </c>
      <c r="K136" s="142" t="s">
        <v>0</v>
      </c>
    </row>
    <row r="137" ht="23" customHeight="1" spans="1:11">
      <c r="A137" s="142" t="s">
        <v>0</v>
      </c>
      <c r="B137" s="142" t="s">
        <v>0</v>
      </c>
      <c r="C137" s="157" t="s">
        <v>0</v>
      </c>
      <c r="D137" s="157" t="s">
        <v>0</v>
      </c>
      <c r="E137" s="158"/>
      <c r="F137" s="142" t="s">
        <v>1320</v>
      </c>
      <c r="G137" s="142" t="s">
        <v>1321</v>
      </c>
      <c r="H137" s="88" t="s">
        <v>0</v>
      </c>
      <c r="I137" s="88" t="s">
        <v>0</v>
      </c>
      <c r="J137" s="152" t="s">
        <v>0</v>
      </c>
      <c r="K137" s="142" t="s">
        <v>0</v>
      </c>
    </row>
    <row r="138" ht="23" customHeight="1" spans="1:11">
      <c r="A138" s="142" t="s">
        <v>0</v>
      </c>
      <c r="B138" s="142" t="s">
        <v>0</v>
      </c>
      <c r="C138" s="157" t="s">
        <v>0</v>
      </c>
      <c r="D138" s="157" t="s">
        <v>0</v>
      </c>
      <c r="E138" s="158"/>
      <c r="F138" s="142" t="s">
        <v>1322</v>
      </c>
      <c r="G138" s="142" t="s">
        <v>1003</v>
      </c>
      <c r="H138" s="148">
        <v>0</v>
      </c>
      <c r="I138" s="148">
        <v>0</v>
      </c>
      <c r="J138" s="152" t="s">
        <v>0</v>
      </c>
      <c r="K138" s="142" t="s">
        <v>0</v>
      </c>
    </row>
    <row r="139" ht="23" customHeight="1" spans="1:11">
      <c r="A139" s="142" t="s">
        <v>0</v>
      </c>
      <c r="B139" s="142" t="s">
        <v>0</v>
      </c>
      <c r="C139" s="157" t="s">
        <v>0</v>
      </c>
      <c r="D139" s="157" t="s">
        <v>0</v>
      </c>
      <c r="E139" s="158"/>
      <c r="F139" s="142" t="s">
        <v>1323</v>
      </c>
      <c r="G139" s="142" t="s">
        <v>929</v>
      </c>
      <c r="H139" s="88" t="s">
        <v>0</v>
      </c>
      <c r="I139" s="88" t="s">
        <v>0</v>
      </c>
      <c r="J139" s="152" t="s">
        <v>0</v>
      </c>
      <c r="K139" s="142" t="s">
        <v>0</v>
      </c>
    </row>
    <row r="140" ht="23" customHeight="1" spans="1:11">
      <c r="A140" s="142" t="s">
        <v>0</v>
      </c>
      <c r="B140" s="142" t="s">
        <v>0</v>
      </c>
      <c r="C140" s="157" t="s">
        <v>0</v>
      </c>
      <c r="D140" s="157" t="s">
        <v>0</v>
      </c>
      <c r="E140" s="158"/>
      <c r="F140" s="142" t="s">
        <v>1324</v>
      </c>
      <c r="G140" s="142" t="s">
        <v>332</v>
      </c>
      <c r="H140" s="88" t="s">
        <v>0</v>
      </c>
      <c r="I140" s="88" t="s">
        <v>0</v>
      </c>
      <c r="J140" s="152" t="s">
        <v>0</v>
      </c>
      <c r="K140" s="142" t="s">
        <v>0</v>
      </c>
    </row>
    <row r="141" ht="23" customHeight="1" spans="1:11">
      <c r="A141" s="142" t="s">
        <v>0</v>
      </c>
      <c r="B141" s="142" t="s">
        <v>0</v>
      </c>
      <c r="C141" s="157" t="s">
        <v>0</v>
      </c>
      <c r="D141" s="157" t="s">
        <v>0</v>
      </c>
      <c r="E141" s="158"/>
      <c r="F141" s="142" t="s">
        <v>1325</v>
      </c>
      <c r="G141" s="142" t="s">
        <v>1326</v>
      </c>
      <c r="H141" s="148">
        <v>5163</v>
      </c>
      <c r="I141" s="148">
        <v>4484</v>
      </c>
      <c r="J141" s="152">
        <v>0.868487313577378</v>
      </c>
      <c r="K141" s="142" t="s">
        <v>0</v>
      </c>
    </row>
    <row r="142" ht="23" customHeight="1" spans="1:11">
      <c r="A142" s="142" t="s">
        <v>0</v>
      </c>
      <c r="B142" s="142" t="s">
        <v>0</v>
      </c>
      <c r="C142" s="157" t="s">
        <v>0</v>
      </c>
      <c r="D142" s="157" t="s">
        <v>0</v>
      </c>
      <c r="E142" s="158"/>
      <c r="F142" s="142" t="s">
        <v>1327</v>
      </c>
      <c r="G142" s="142" t="s">
        <v>1328</v>
      </c>
      <c r="H142" s="148">
        <v>1213</v>
      </c>
      <c r="I142" s="148">
        <v>0</v>
      </c>
      <c r="J142" s="152">
        <v>0</v>
      </c>
      <c r="K142" s="142" t="s">
        <v>0</v>
      </c>
    </row>
    <row r="143" ht="23" customHeight="1" spans="1:11">
      <c r="A143" s="142" t="s">
        <v>0</v>
      </c>
      <c r="B143" s="142" t="s">
        <v>0</v>
      </c>
      <c r="C143" s="157" t="s">
        <v>0</v>
      </c>
      <c r="D143" s="157" t="s">
        <v>0</v>
      </c>
      <c r="E143" s="158"/>
      <c r="F143" s="142" t="s">
        <v>1329</v>
      </c>
      <c r="G143" s="142" t="s">
        <v>1330</v>
      </c>
      <c r="H143" s="88">
        <v>1213</v>
      </c>
      <c r="I143" s="88" t="s">
        <v>0</v>
      </c>
      <c r="J143" s="152" t="s">
        <v>0</v>
      </c>
      <c r="K143" s="142" t="s">
        <v>0</v>
      </c>
    </row>
    <row r="144" ht="23" customHeight="1" spans="1:11">
      <c r="A144" s="142" t="s">
        <v>0</v>
      </c>
      <c r="B144" s="142" t="s">
        <v>0</v>
      </c>
      <c r="C144" s="157" t="s">
        <v>0</v>
      </c>
      <c r="D144" s="157" t="s">
        <v>0</v>
      </c>
      <c r="E144" s="158"/>
      <c r="F144" s="142" t="s">
        <v>1331</v>
      </c>
      <c r="G144" s="142" t="s">
        <v>1332</v>
      </c>
      <c r="H144" s="88" t="s">
        <v>0</v>
      </c>
      <c r="I144" s="88" t="s">
        <v>0</v>
      </c>
      <c r="J144" s="152" t="s">
        <v>0</v>
      </c>
      <c r="K144" s="142" t="s">
        <v>0</v>
      </c>
    </row>
    <row r="145" ht="23" customHeight="1" spans="1:11">
      <c r="A145" s="142" t="s">
        <v>0</v>
      </c>
      <c r="B145" s="142" t="s">
        <v>0</v>
      </c>
      <c r="C145" s="157" t="s">
        <v>0</v>
      </c>
      <c r="D145" s="157" t="s">
        <v>0</v>
      </c>
      <c r="E145" s="158"/>
      <c r="F145" s="142" t="s">
        <v>1333</v>
      </c>
      <c r="G145" s="142" t="s">
        <v>1334</v>
      </c>
      <c r="H145" s="88" t="s">
        <v>0</v>
      </c>
      <c r="I145" s="88" t="s">
        <v>0</v>
      </c>
      <c r="J145" s="152" t="s">
        <v>0</v>
      </c>
      <c r="K145" s="142" t="s">
        <v>0</v>
      </c>
    </row>
    <row r="146" ht="23" customHeight="1" spans="1:11">
      <c r="A146" s="142" t="s">
        <v>0</v>
      </c>
      <c r="B146" s="142" t="s">
        <v>0</v>
      </c>
      <c r="C146" s="157" t="s">
        <v>0</v>
      </c>
      <c r="D146" s="157" t="s">
        <v>0</v>
      </c>
      <c r="E146" s="158"/>
      <c r="F146" s="142" t="s">
        <v>1335</v>
      </c>
      <c r="G146" s="142" t="s">
        <v>1336</v>
      </c>
      <c r="H146" s="88" t="s">
        <v>0</v>
      </c>
      <c r="I146" s="88" t="s">
        <v>0</v>
      </c>
      <c r="J146" s="152" t="s">
        <v>0</v>
      </c>
      <c r="K146" s="142" t="s">
        <v>0</v>
      </c>
    </row>
    <row r="147" ht="23" customHeight="1" spans="1:11">
      <c r="A147" s="142" t="s">
        <v>0</v>
      </c>
      <c r="B147" s="142" t="s">
        <v>0</v>
      </c>
      <c r="C147" s="157" t="s">
        <v>0</v>
      </c>
      <c r="D147" s="157" t="s">
        <v>0</v>
      </c>
      <c r="E147" s="158"/>
      <c r="F147" s="142" t="s">
        <v>1337</v>
      </c>
      <c r="G147" s="142" t="s">
        <v>1338</v>
      </c>
      <c r="H147" s="148">
        <v>0</v>
      </c>
      <c r="I147" s="148">
        <v>0</v>
      </c>
      <c r="J147" s="152" t="s">
        <v>0</v>
      </c>
      <c r="K147" s="142" t="s">
        <v>0</v>
      </c>
    </row>
    <row r="148" ht="23" customHeight="1" spans="1:11">
      <c r="A148" s="142" t="s">
        <v>0</v>
      </c>
      <c r="B148" s="142" t="s">
        <v>0</v>
      </c>
      <c r="C148" s="157" t="s">
        <v>0</v>
      </c>
      <c r="D148" s="157" t="s">
        <v>0</v>
      </c>
      <c r="E148" s="158"/>
      <c r="F148" s="142" t="s">
        <v>1339</v>
      </c>
      <c r="G148" s="142" t="s">
        <v>1330</v>
      </c>
      <c r="H148" s="88" t="s">
        <v>0</v>
      </c>
      <c r="I148" s="88" t="s">
        <v>0</v>
      </c>
      <c r="J148" s="152" t="s">
        <v>0</v>
      </c>
      <c r="K148" s="142" t="s">
        <v>0</v>
      </c>
    </row>
    <row r="149" ht="23" customHeight="1" spans="1:11">
      <c r="A149" s="142" t="s">
        <v>0</v>
      </c>
      <c r="B149" s="142" t="s">
        <v>0</v>
      </c>
      <c r="C149" s="157" t="s">
        <v>0</v>
      </c>
      <c r="D149" s="157" t="s">
        <v>0</v>
      </c>
      <c r="E149" s="158"/>
      <c r="F149" s="142" t="s">
        <v>1340</v>
      </c>
      <c r="G149" s="142" t="s">
        <v>1332</v>
      </c>
      <c r="H149" s="88" t="s">
        <v>0</v>
      </c>
      <c r="I149" s="88" t="s">
        <v>0</v>
      </c>
      <c r="J149" s="152" t="s">
        <v>0</v>
      </c>
      <c r="K149" s="142" t="s">
        <v>0</v>
      </c>
    </row>
    <row r="150" ht="23" customHeight="1" spans="1:11">
      <c r="A150" s="142" t="s">
        <v>0</v>
      </c>
      <c r="B150" s="142" t="s">
        <v>0</v>
      </c>
      <c r="C150" s="157" t="s">
        <v>0</v>
      </c>
      <c r="D150" s="157" t="s">
        <v>0</v>
      </c>
      <c r="E150" s="158"/>
      <c r="F150" s="142" t="s">
        <v>1341</v>
      </c>
      <c r="G150" s="142" t="s">
        <v>1342</v>
      </c>
      <c r="H150" s="88" t="s">
        <v>0</v>
      </c>
      <c r="I150" s="88" t="s">
        <v>0</v>
      </c>
      <c r="J150" s="152" t="s">
        <v>0</v>
      </c>
      <c r="K150" s="142" t="s">
        <v>0</v>
      </c>
    </row>
    <row r="151" ht="23" customHeight="1" spans="1:11">
      <c r="A151" s="142" t="s">
        <v>0</v>
      </c>
      <c r="B151" s="142" t="s">
        <v>0</v>
      </c>
      <c r="C151" s="157" t="s">
        <v>0</v>
      </c>
      <c r="D151" s="157" t="s">
        <v>0</v>
      </c>
      <c r="E151" s="158"/>
      <c r="F151" s="142" t="s">
        <v>1343</v>
      </c>
      <c r="G151" s="142" t="s">
        <v>1344</v>
      </c>
      <c r="H151" s="88" t="s">
        <v>0</v>
      </c>
      <c r="I151" s="88" t="s">
        <v>0</v>
      </c>
      <c r="J151" s="152" t="s">
        <v>0</v>
      </c>
      <c r="K151" s="142" t="s">
        <v>0</v>
      </c>
    </row>
    <row r="152" ht="23" customHeight="1" spans="1:11">
      <c r="A152" s="142" t="s">
        <v>0</v>
      </c>
      <c r="B152" s="142" t="s">
        <v>0</v>
      </c>
      <c r="C152" s="157" t="s">
        <v>0</v>
      </c>
      <c r="D152" s="157" t="s">
        <v>0</v>
      </c>
      <c r="E152" s="158"/>
      <c r="F152" s="142" t="s">
        <v>1345</v>
      </c>
      <c r="G152" s="142" t="s">
        <v>1346</v>
      </c>
      <c r="H152" s="148">
        <v>0</v>
      </c>
      <c r="I152" s="148">
        <v>0</v>
      </c>
      <c r="J152" s="152" t="s">
        <v>0</v>
      </c>
      <c r="K152" s="142" t="s">
        <v>0</v>
      </c>
    </row>
    <row r="153" ht="23" customHeight="1" spans="1:11">
      <c r="A153" s="142" t="s">
        <v>0</v>
      </c>
      <c r="B153" s="142" t="s">
        <v>0</v>
      </c>
      <c r="C153" s="157" t="s">
        <v>0</v>
      </c>
      <c r="D153" s="157" t="s">
        <v>0</v>
      </c>
      <c r="E153" s="158"/>
      <c r="F153" s="142" t="s">
        <v>1347</v>
      </c>
      <c r="G153" s="142" t="s">
        <v>1348</v>
      </c>
      <c r="H153" s="88" t="s">
        <v>0</v>
      </c>
      <c r="I153" s="88" t="s">
        <v>0</v>
      </c>
      <c r="J153" s="152" t="s">
        <v>0</v>
      </c>
      <c r="K153" s="142" t="s">
        <v>0</v>
      </c>
    </row>
    <row r="154" ht="23" customHeight="1" spans="1:11">
      <c r="A154" s="142" t="s">
        <v>0</v>
      </c>
      <c r="B154" s="142" t="s">
        <v>0</v>
      </c>
      <c r="C154" s="157" t="s">
        <v>0</v>
      </c>
      <c r="D154" s="157" t="s">
        <v>0</v>
      </c>
      <c r="E154" s="158"/>
      <c r="F154" s="142" t="s">
        <v>1349</v>
      </c>
      <c r="G154" s="142" t="s">
        <v>1350</v>
      </c>
      <c r="H154" s="88" t="s">
        <v>0</v>
      </c>
      <c r="I154" s="88" t="s">
        <v>0</v>
      </c>
      <c r="J154" s="152" t="s">
        <v>0</v>
      </c>
      <c r="K154" s="142" t="s">
        <v>0</v>
      </c>
    </row>
    <row r="155" ht="23" customHeight="1" spans="1:11">
      <c r="A155" s="142" t="s">
        <v>0</v>
      </c>
      <c r="B155" s="142" t="s">
        <v>0</v>
      </c>
      <c r="C155" s="157" t="s">
        <v>0</v>
      </c>
      <c r="D155" s="157" t="s">
        <v>0</v>
      </c>
      <c r="E155" s="158"/>
      <c r="F155" s="142" t="s">
        <v>1351</v>
      </c>
      <c r="G155" s="142" t="s">
        <v>1352</v>
      </c>
      <c r="H155" s="88" t="s">
        <v>0</v>
      </c>
      <c r="I155" s="88" t="s">
        <v>0</v>
      </c>
      <c r="J155" s="152" t="s">
        <v>0</v>
      </c>
      <c r="K155" s="142" t="s">
        <v>0</v>
      </c>
    </row>
    <row r="156" ht="23" customHeight="1" spans="1:11">
      <c r="A156" s="142" t="s">
        <v>0</v>
      </c>
      <c r="B156" s="142" t="s">
        <v>0</v>
      </c>
      <c r="C156" s="157" t="s">
        <v>0</v>
      </c>
      <c r="D156" s="157" t="s">
        <v>0</v>
      </c>
      <c r="E156" s="158"/>
      <c r="F156" s="142" t="s">
        <v>1353</v>
      </c>
      <c r="G156" s="142" t="s">
        <v>1354</v>
      </c>
      <c r="H156" s="88" t="s">
        <v>0</v>
      </c>
      <c r="I156" s="88" t="s">
        <v>0</v>
      </c>
      <c r="J156" s="152" t="s">
        <v>0</v>
      </c>
      <c r="K156" s="142" t="s">
        <v>0</v>
      </c>
    </row>
    <row r="157" ht="23" customHeight="1" spans="1:11">
      <c r="A157" s="142" t="s">
        <v>0</v>
      </c>
      <c r="B157" s="142" t="s">
        <v>0</v>
      </c>
      <c r="C157" s="157" t="s">
        <v>0</v>
      </c>
      <c r="D157" s="157" t="s">
        <v>0</v>
      </c>
      <c r="E157" s="158"/>
      <c r="F157" s="142" t="s">
        <v>1355</v>
      </c>
      <c r="G157" s="142" t="s">
        <v>1356</v>
      </c>
      <c r="H157" s="148">
        <v>0</v>
      </c>
      <c r="I157" s="148">
        <v>0</v>
      </c>
      <c r="J157" s="152" t="s">
        <v>0</v>
      </c>
      <c r="K157" s="142" t="s">
        <v>0</v>
      </c>
    </row>
    <row r="158" ht="23" customHeight="1" spans="1:11">
      <c r="A158" s="142" t="s">
        <v>0</v>
      </c>
      <c r="B158" s="142" t="s">
        <v>0</v>
      </c>
      <c r="C158" s="157" t="s">
        <v>0</v>
      </c>
      <c r="D158" s="157" t="s">
        <v>0</v>
      </c>
      <c r="E158" s="158"/>
      <c r="F158" s="142" t="s">
        <v>1357</v>
      </c>
      <c r="G158" s="142" t="s">
        <v>1330</v>
      </c>
      <c r="H158" s="88" t="s">
        <v>0</v>
      </c>
      <c r="I158" s="88" t="s">
        <v>0</v>
      </c>
      <c r="J158" s="152" t="s">
        <v>0</v>
      </c>
      <c r="K158" s="142" t="s">
        <v>0</v>
      </c>
    </row>
    <row r="159" ht="23" customHeight="1" spans="1:11">
      <c r="A159" s="142" t="s">
        <v>0</v>
      </c>
      <c r="B159" s="142" t="s">
        <v>0</v>
      </c>
      <c r="C159" s="157" t="s">
        <v>0</v>
      </c>
      <c r="D159" s="157" t="s">
        <v>0</v>
      </c>
      <c r="E159" s="158"/>
      <c r="F159" s="142" t="s">
        <v>1358</v>
      </c>
      <c r="G159" s="142" t="s">
        <v>1359</v>
      </c>
      <c r="H159" s="88" t="s">
        <v>0</v>
      </c>
      <c r="I159" s="88" t="s">
        <v>0</v>
      </c>
      <c r="J159" s="152" t="s">
        <v>0</v>
      </c>
      <c r="K159" s="142" t="s">
        <v>0</v>
      </c>
    </row>
    <row r="160" ht="23" customHeight="1" spans="1:11">
      <c r="A160" s="142" t="s">
        <v>0</v>
      </c>
      <c r="B160" s="142" t="s">
        <v>0</v>
      </c>
      <c r="C160" s="157" t="s">
        <v>0</v>
      </c>
      <c r="D160" s="157" t="s">
        <v>0</v>
      </c>
      <c r="E160" s="158"/>
      <c r="F160" s="142" t="s">
        <v>1360</v>
      </c>
      <c r="G160" s="142" t="s">
        <v>1361</v>
      </c>
      <c r="H160" s="148">
        <v>0</v>
      </c>
      <c r="I160" s="148">
        <v>0</v>
      </c>
      <c r="J160" s="152" t="s">
        <v>0</v>
      </c>
      <c r="K160" s="142" t="s">
        <v>0</v>
      </c>
    </row>
    <row r="161" ht="23" customHeight="1" spans="1:11">
      <c r="A161" s="142" t="s">
        <v>0</v>
      </c>
      <c r="B161" s="142" t="s">
        <v>0</v>
      </c>
      <c r="C161" s="157" t="s">
        <v>0</v>
      </c>
      <c r="D161" s="157" t="s">
        <v>0</v>
      </c>
      <c r="E161" s="158"/>
      <c r="F161" s="142" t="s">
        <v>1362</v>
      </c>
      <c r="G161" s="142" t="s">
        <v>1348</v>
      </c>
      <c r="H161" s="88" t="s">
        <v>0</v>
      </c>
      <c r="I161" s="88" t="s">
        <v>0</v>
      </c>
      <c r="J161" s="152" t="s">
        <v>0</v>
      </c>
      <c r="K161" s="142" t="s">
        <v>0</v>
      </c>
    </row>
    <row r="162" ht="23" customHeight="1" spans="1:11">
      <c r="A162" s="142" t="s">
        <v>0</v>
      </c>
      <c r="B162" s="142" t="s">
        <v>0</v>
      </c>
      <c r="C162" s="157" t="s">
        <v>0</v>
      </c>
      <c r="D162" s="157" t="s">
        <v>0</v>
      </c>
      <c r="E162" s="158"/>
      <c r="F162" s="142" t="s">
        <v>1363</v>
      </c>
      <c r="G162" s="142" t="s">
        <v>1364</v>
      </c>
      <c r="H162" s="88" t="s">
        <v>0</v>
      </c>
      <c r="I162" s="88" t="s">
        <v>0</v>
      </c>
      <c r="J162" s="152" t="s">
        <v>0</v>
      </c>
      <c r="K162" s="142" t="s">
        <v>0</v>
      </c>
    </row>
    <row r="163" ht="23" customHeight="1" spans="1:11">
      <c r="A163" s="142" t="s">
        <v>0</v>
      </c>
      <c r="B163" s="142" t="s">
        <v>0</v>
      </c>
      <c r="C163" s="157" t="s">
        <v>0</v>
      </c>
      <c r="D163" s="157" t="s">
        <v>0</v>
      </c>
      <c r="E163" s="158"/>
      <c r="F163" s="142" t="s">
        <v>1365</v>
      </c>
      <c r="G163" s="142" t="s">
        <v>1352</v>
      </c>
      <c r="H163" s="88" t="s">
        <v>0</v>
      </c>
      <c r="I163" s="88" t="s">
        <v>0</v>
      </c>
      <c r="J163" s="152" t="s">
        <v>0</v>
      </c>
      <c r="K163" s="142" t="s">
        <v>0</v>
      </c>
    </row>
    <row r="164" ht="23" customHeight="1" spans="1:11">
      <c r="A164" s="142" t="s">
        <v>0</v>
      </c>
      <c r="B164" s="142" t="s">
        <v>0</v>
      </c>
      <c r="C164" s="157" t="s">
        <v>0</v>
      </c>
      <c r="D164" s="157" t="s">
        <v>0</v>
      </c>
      <c r="E164" s="158"/>
      <c r="F164" s="142" t="s">
        <v>1366</v>
      </c>
      <c r="G164" s="142" t="s">
        <v>1367</v>
      </c>
      <c r="H164" s="88" t="s">
        <v>0</v>
      </c>
      <c r="I164" s="88" t="s">
        <v>0</v>
      </c>
      <c r="J164" s="152" t="s">
        <v>0</v>
      </c>
      <c r="K164" s="142" t="s">
        <v>0</v>
      </c>
    </row>
    <row r="165" ht="15" spans="1:11">
      <c r="A165" s="161" t="s">
        <v>0</v>
      </c>
      <c r="B165" s="151" t="s">
        <v>0</v>
      </c>
      <c r="C165" s="151" t="s">
        <v>0</v>
      </c>
      <c r="D165" s="151" t="s">
        <v>0</v>
      </c>
      <c r="E165" s="162"/>
      <c r="F165" s="151" t="s">
        <v>1368</v>
      </c>
      <c r="G165" s="151" t="s">
        <v>1369</v>
      </c>
      <c r="H165" s="148">
        <v>3942</v>
      </c>
      <c r="I165" s="148">
        <v>4484</v>
      </c>
      <c r="J165" s="152">
        <v>1.1374936580416</v>
      </c>
      <c r="K165" s="151" t="s">
        <v>0</v>
      </c>
    </row>
    <row r="166" ht="15" spans="1:11">
      <c r="A166" s="161" t="s">
        <v>0</v>
      </c>
      <c r="B166" s="151" t="s">
        <v>0</v>
      </c>
      <c r="C166" s="151" t="s">
        <v>0</v>
      </c>
      <c r="D166" s="151" t="s">
        <v>0</v>
      </c>
      <c r="E166" s="162"/>
      <c r="F166" s="151" t="s">
        <v>1370</v>
      </c>
      <c r="G166" s="151" t="s">
        <v>1371</v>
      </c>
      <c r="H166" s="140">
        <v>2544</v>
      </c>
      <c r="I166" s="140">
        <v>2788</v>
      </c>
      <c r="J166" s="152">
        <v>1.09591194968553</v>
      </c>
      <c r="K166" s="151" t="s">
        <v>0</v>
      </c>
    </row>
    <row r="167" ht="15" spans="1:11">
      <c r="A167" s="161" t="s">
        <v>0</v>
      </c>
      <c r="B167" s="151" t="s">
        <v>0</v>
      </c>
      <c r="C167" s="151" t="s">
        <v>0</v>
      </c>
      <c r="D167" s="151" t="s">
        <v>0</v>
      </c>
      <c r="E167" s="162"/>
      <c r="F167" s="151" t="s">
        <v>1372</v>
      </c>
      <c r="G167" s="151" t="s">
        <v>1330</v>
      </c>
      <c r="H167" s="140">
        <v>1398</v>
      </c>
      <c r="I167" s="140">
        <v>1696</v>
      </c>
      <c r="J167" s="152">
        <v>1.21316165951359</v>
      </c>
      <c r="K167" s="151" t="s">
        <v>0</v>
      </c>
    </row>
    <row r="168" ht="15" spans="1:11">
      <c r="A168" s="161" t="s">
        <v>0</v>
      </c>
      <c r="B168" s="151" t="s">
        <v>0</v>
      </c>
      <c r="C168" s="151" t="s">
        <v>0</v>
      </c>
      <c r="D168" s="151" t="s">
        <v>0</v>
      </c>
      <c r="E168" s="162"/>
      <c r="F168" s="151" t="s">
        <v>1373</v>
      </c>
      <c r="G168" s="151" t="s">
        <v>1374</v>
      </c>
      <c r="H168" s="140" t="s">
        <v>0</v>
      </c>
      <c r="I168" s="140" t="s">
        <v>0</v>
      </c>
      <c r="J168" s="152" t="s">
        <v>0</v>
      </c>
      <c r="K168" s="151" t="s">
        <v>0</v>
      </c>
    </row>
    <row r="169" ht="15" spans="1:11">
      <c r="A169" s="161" t="s">
        <v>0</v>
      </c>
      <c r="B169" s="151" t="s">
        <v>0</v>
      </c>
      <c r="C169" s="151" t="s">
        <v>0</v>
      </c>
      <c r="D169" s="151" t="s">
        <v>0</v>
      </c>
      <c r="E169" s="162"/>
      <c r="F169" s="151" t="s">
        <v>1375</v>
      </c>
      <c r="G169" s="151" t="s">
        <v>1376</v>
      </c>
      <c r="H169" s="148">
        <v>8</v>
      </c>
      <c r="I169" s="148">
        <v>0</v>
      </c>
      <c r="J169" s="152">
        <v>0</v>
      </c>
      <c r="K169" s="151" t="s">
        <v>0</v>
      </c>
    </row>
    <row r="170" ht="15" spans="1:11">
      <c r="A170" s="161" t="s">
        <v>0</v>
      </c>
      <c r="B170" s="151" t="s">
        <v>0</v>
      </c>
      <c r="C170" s="151" t="s">
        <v>0</v>
      </c>
      <c r="D170" s="151" t="s">
        <v>0</v>
      </c>
      <c r="E170" s="162"/>
      <c r="F170" s="151" t="s">
        <v>1377</v>
      </c>
      <c r="G170" s="151" t="s">
        <v>1371</v>
      </c>
      <c r="H170" s="140" t="s">
        <v>0</v>
      </c>
      <c r="I170" s="140" t="s">
        <v>0</v>
      </c>
      <c r="J170" s="152" t="s">
        <v>0</v>
      </c>
      <c r="K170" s="151" t="s">
        <v>0</v>
      </c>
    </row>
    <row r="171" ht="15" spans="1:11">
      <c r="A171" s="161" t="s">
        <v>0</v>
      </c>
      <c r="B171" s="151" t="s">
        <v>0</v>
      </c>
      <c r="C171" s="151" t="s">
        <v>0</v>
      </c>
      <c r="D171" s="151" t="s">
        <v>0</v>
      </c>
      <c r="E171" s="162"/>
      <c r="F171" s="151" t="s">
        <v>1378</v>
      </c>
      <c r="G171" s="151" t="s">
        <v>1330</v>
      </c>
      <c r="H171" s="140">
        <v>8</v>
      </c>
      <c r="I171" s="140" t="s">
        <v>0</v>
      </c>
      <c r="J171" s="152" t="s">
        <v>0</v>
      </c>
      <c r="K171" s="151" t="s">
        <v>0</v>
      </c>
    </row>
    <row r="172" ht="15" spans="1:11">
      <c r="A172" s="161" t="s">
        <v>0</v>
      </c>
      <c r="B172" s="151" t="s">
        <v>0</v>
      </c>
      <c r="C172" s="151" t="s">
        <v>0</v>
      </c>
      <c r="D172" s="151" t="s">
        <v>0</v>
      </c>
      <c r="E172" s="162"/>
      <c r="F172" s="151" t="s">
        <v>1379</v>
      </c>
      <c r="G172" s="151" t="s">
        <v>1380</v>
      </c>
      <c r="H172" s="140" t="s">
        <v>0</v>
      </c>
      <c r="I172" s="140" t="s">
        <v>0</v>
      </c>
      <c r="J172" s="152" t="s">
        <v>0</v>
      </c>
      <c r="K172" s="151" t="s">
        <v>0</v>
      </c>
    </row>
    <row r="173" ht="15" spans="1:11">
      <c r="A173" s="161" t="s">
        <v>0</v>
      </c>
      <c r="B173" s="151" t="s">
        <v>0</v>
      </c>
      <c r="C173" s="151" t="s">
        <v>0</v>
      </c>
      <c r="D173" s="151" t="s">
        <v>0</v>
      </c>
      <c r="E173" s="162"/>
      <c r="F173" s="151" t="s">
        <v>1381</v>
      </c>
      <c r="G173" s="151" t="s">
        <v>1382</v>
      </c>
      <c r="H173" s="148">
        <v>0</v>
      </c>
      <c r="I173" s="148">
        <v>0</v>
      </c>
      <c r="J173" s="152" t="s">
        <v>0</v>
      </c>
      <c r="K173" s="151" t="s">
        <v>0</v>
      </c>
    </row>
    <row r="174" ht="15" spans="1:11">
      <c r="A174" s="161" t="s">
        <v>0</v>
      </c>
      <c r="B174" s="151" t="s">
        <v>0</v>
      </c>
      <c r="C174" s="151" t="s">
        <v>0</v>
      </c>
      <c r="D174" s="151" t="s">
        <v>0</v>
      </c>
      <c r="E174" s="162"/>
      <c r="F174" s="151" t="s">
        <v>1383</v>
      </c>
      <c r="G174" s="151" t="s">
        <v>1330</v>
      </c>
      <c r="H174" s="140" t="s">
        <v>0</v>
      </c>
      <c r="I174" s="140" t="s">
        <v>0</v>
      </c>
      <c r="J174" s="152" t="s">
        <v>0</v>
      </c>
      <c r="K174" s="151" t="s">
        <v>0</v>
      </c>
    </row>
    <row r="175" ht="15" spans="1:11">
      <c r="A175" s="161" t="s">
        <v>0</v>
      </c>
      <c r="B175" s="151" t="s">
        <v>0</v>
      </c>
      <c r="C175" s="151" t="s">
        <v>0</v>
      </c>
      <c r="D175" s="151" t="s">
        <v>0</v>
      </c>
      <c r="E175" s="162"/>
      <c r="F175" s="151" t="s">
        <v>1384</v>
      </c>
      <c r="G175" s="151" t="s">
        <v>1385</v>
      </c>
      <c r="H175" s="140" t="s">
        <v>0</v>
      </c>
      <c r="I175" s="140" t="s">
        <v>0</v>
      </c>
      <c r="J175" s="152" t="s">
        <v>0</v>
      </c>
      <c r="K175" s="151" t="s">
        <v>0</v>
      </c>
    </row>
    <row r="176" ht="23" customHeight="1" spans="1:11">
      <c r="A176" s="142" t="s">
        <v>0</v>
      </c>
      <c r="B176" s="142" t="s">
        <v>0</v>
      </c>
      <c r="C176" s="157" t="s">
        <v>0</v>
      </c>
      <c r="D176" s="157" t="s">
        <v>0</v>
      </c>
      <c r="E176" s="158"/>
      <c r="F176" s="142" t="s">
        <v>1386</v>
      </c>
      <c r="G176" s="142" t="s">
        <v>1003</v>
      </c>
      <c r="H176" s="148">
        <v>0</v>
      </c>
      <c r="I176" s="148">
        <v>0</v>
      </c>
      <c r="J176" s="152" t="s">
        <v>0</v>
      </c>
      <c r="K176" s="142" t="s">
        <v>0</v>
      </c>
    </row>
    <row r="177" ht="23" customHeight="1" spans="1:11">
      <c r="A177" s="142" t="s">
        <v>0</v>
      </c>
      <c r="B177" s="142" t="s">
        <v>0</v>
      </c>
      <c r="C177" s="157" t="s">
        <v>0</v>
      </c>
      <c r="D177" s="157" t="s">
        <v>0</v>
      </c>
      <c r="E177" s="158"/>
      <c r="F177" s="142" t="s">
        <v>1387</v>
      </c>
      <c r="G177" s="142" t="s">
        <v>1388</v>
      </c>
      <c r="H177" s="88" t="s">
        <v>0</v>
      </c>
      <c r="I177" s="88" t="s">
        <v>0</v>
      </c>
      <c r="J177" s="152" t="s">
        <v>0</v>
      </c>
      <c r="K177" s="142" t="s">
        <v>0</v>
      </c>
    </row>
    <row r="178" ht="23" customHeight="1" spans="1:11">
      <c r="A178" s="142" t="s">
        <v>0</v>
      </c>
      <c r="B178" s="142" t="s">
        <v>0</v>
      </c>
      <c r="C178" s="157" t="s">
        <v>0</v>
      </c>
      <c r="D178" s="157" t="s">
        <v>0</v>
      </c>
      <c r="E178" s="158"/>
      <c r="F178" s="142" t="s">
        <v>1389</v>
      </c>
      <c r="G178" s="142" t="s">
        <v>1390</v>
      </c>
      <c r="H178" s="88" t="s">
        <v>0</v>
      </c>
      <c r="I178" s="88" t="s">
        <v>0</v>
      </c>
      <c r="J178" s="152" t="s">
        <v>0</v>
      </c>
      <c r="K178" s="142" t="s">
        <v>0</v>
      </c>
    </row>
    <row r="179" ht="23" customHeight="1" spans="1:11">
      <c r="A179" s="142" t="s">
        <v>0</v>
      </c>
      <c r="B179" s="142" t="s">
        <v>0</v>
      </c>
      <c r="C179" s="157" t="s">
        <v>0</v>
      </c>
      <c r="D179" s="157" t="s">
        <v>0</v>
      </c>
      <c r="E179" s="158"/>
      <c r="F179" s="142" t="s">
        <v>1391</v>
      </c>
      <c r="G179" s="142" t="s">
        <v>378</v>
      </c>
      <c r="H179" s="88" t="s">
        <v>0</v>
      </c>
      <c r="I179" s="88" t="s">
        <v>0</v>
      </c>
      <c r="J179" s="152" t="s">
        <v>0</v>
      </c>
      <c r="K179" s="142" t="s">
        <v>0</v>
      </c>
    </row>
    <row r="180" ht="23" customHeight="1" spans="1:11">
      <c r="A180" s="142" t="s">
        <v>0</v>
      </c>
      <c r="B180" s="142" t="s">
        <v>0</v>
      </c>
      <c r="C180" s="157" t="s">
        <v>0</v>
      </c>
      <c r="D180" s="157" t="s">
        <v>0</v>
      </c>
      <c r="E180" s="158"/>
      <c r="F180" s="142" t="s">
        <v>1392</v>
      </c>
      <c r="G180" s="142" t="s">
        <v>1393</v>
      </c>
      <c r="H180" s="148">
        <v>0</v>
      </c>
      <c r="I180" s="148">
        <v>0</v>
      </c>
      <c r="J180" s="152" t="s">
        <v>0</v>
      </c>
      <c r="K180" s="142" t="s">
        <v>0</v>
      </c>
    </row>
    <row r="181" ht="23" customHeight="1" spans="1:11">
      <c r="A181" s="142" t="s">
        <v>0</v>
      </c>
      <c r="B181" s="142" t="s">
        <v>0</v>
      </c>
      <c r="C181" s="157" t="s">
        <v>0</v>
      </c>
      <c r="D181" s="157" t="s">
        <v>0</v>
      </c>
      <c r="E181" s="158"/>
      <c r="F181" s="142" t="s">
        <v>1394</v>
      </c>
      <c r="G181" s="142" t="s">
        <v>1395</v>
      </c>
      <c r="H181" s="148">
        <v>0</v>
      </c>
      <c r="I181" s="148">
        <v>0</v>
      </c>
      <c r="J181" s="152" t="s">
        <v>0</v>
      </c>
      <c r="K181" s="142" t="s">
        <v>0</v>
      </c>
    </row>
    <row r="182" ht="23" customHeight="1" spans="1:11">
      <c r="A182" s="142" t="s">
        <v>0</v>
      </c>
      <c r="B182" s="142" t="s">
        <v>0</v>
      </c>
      <c r="C182" s="157" t="s">
        <v>0</v>
      </c>
      <c r="D182" s="157" t="s">
        <v>0</v>
      </c>
      <c r="E182" s="158"/>
      <c r="F182" s="142" t="s">
        <v>1396</v>
      </c>
      <c r="G182" s="142" t="s">
        <v>1397</v>
      </c>
      <c r="H182" s="88" t="s">
        <v>0</v>
      </c>
      <c r="I182" s="88" t="s">
        <v>0</v>
      </c>
      <c r="J182" s="152" t="s">
        <v>0</v>
      </c>
      <c r="K182" s="142" t="s">
        <v>0</v>
      </c>
    </row>
    <row r="183" ht="23" customHeight="1" spans="1:11">
      <c r="A183" s="142" t="s">
        <v>0</v>
      </c>
      <c r="B183" s="142" t="s">
        <v>0</v>
      </c>
      <c r="C183" s="157" t="s">
        <v>0</v>
      </c>
      <c r="D183" s="157" t="s">
        <v>0</v>
      </c>
      <c r="E183" s="158"/>
      <c r="F183" s="142" t="s">
        <v>1398</v>
      </c>
      <c r="G183" s="142" t="s">
        <v>379</v>
      </c>
      <c r="H183" s="88" t="s">
        <v>0</v>
      </c>
      <c r="I183" s="88" t="s">
        <v>0</v>
      </c>
      <c r="J183" s="152" t="s">
        <v>0</v>
      </c>
      <c r="K183" s="142" t="s">
        <v>0</v>
      </c>
    </row>
    <row r="184" ht="23" customHeight="1" spans="1:11">
      <c r="A184" s="142" t="s">
        <v>0</v>
      </c>
      <c r="B184" s="142" t="s">
        <v>0</v>
      </c>
      <c r="C184" s="157" t="s">
        <v>0</v>
      </c>
      <c r="D184" s="157" t="s">
        <v>0</v>
      </c>
      <c r="E184" s="158"/>
      <c r="F184" s="142" t="s">
        <v>1399</v>
      </c>
      <c r="G184" s="142" t="s">
        <v>1400</v>
      </c>
      <c r="H184" s="88" t="s">
        <v>0</v>
      </c>
      <c r="I184" s="88" t="s">
        <v>0</v>
      </c>
      <c r="J184" s="152" t="s">
        <v>0</v>
      </c>
      <c r="K184" s="142" t="s">
        <v>0</v>
      </c>
    </row>
    <row r="185" ht="23" customHeight="1" spans="1:11">
      <c r="A185" s="142" t="s">
        <v>0</v>
      </c>
      <c r="B185" s="142" t="s">
        <v>0</v>
      </c>
      <c r="C185" s="157" t="s">
        <v>0</v>
      </c>
      <c r="D185" s="157" t="s">
        <v>0</v>
      </c>
      <c r="E185" s="158"/>
      <c r="F185" s="142" t="s">
        <v>1401</v>
      </c>
      <c r="G185" s="142" t="s">
        <v>1402</v>
      </c>
      <c r="H185" s="88" t="s">
        <v>0</v>
      </c>
      <c r="I185" s="88" t="s">
        <v>0</v>
      </c>
      <c r="J185" s="152" t="s">
        <v>0</v>
      </c>
      <c r="K185" s="142" t="s">
        <v>0</v>
      </c>
    </row>
    <row r="186" ht="23" customHeight="1" spans="1:11">
      <c r="A186" s="142" t="s">
        <v>0</v>
      </c>
      <c r="B186" s="142" t="s">
        <v>0</v>
      </c>
      <c r="C186" s="157" t="s">
        <v>0</v>
      </c>
      <c r="D186" s="157" t="s">
        <v>0</v>
      </c>
      <c r="E186" s="158"/>
      <c r="F186" s="142" t="s">
        <v>1403</v>
      </c>
      <c r="G186" s="142" t="s">
        <v>1404</v>
      </c>
      <c r="H186" s="148">
        <v>0</v>
      </c>
      <c r="I186" s="148">
        <v>0</v>
      </c>
      <c r="J186" s="152" t="s">
        <v>0</v>
      </c>
      <c r="K186" s="142" t="s">
        <v>0</v>
      </c>
    </row>
    <row r="187" ht="23" customHeight="1" spans="1:11">
      <c r="A187" s="142" t="s">
        <v>0</v>
      </c>
      <c r="B187" s="142" t="s">
        <v>0</v>
      </c>
      <c r="C187" s="157" t="s">
        <v>0</v>
      </c>
      <c r="D187" s="157" t="s">
        <v>0</v>
      </c>
      <c r="E187" s="158"/>
      <c r="F187" s="142" t="s">
        <v>1405</v>
      </c>
      <c r="G187" s="142" t="s">
        <v>1400</v>
      </c>
      <c r="H187" s="88" t="s">
        <v>0</v>
      </c>
      <c r="I187" s="88" t="s">
        <v>0</v>
      </c>
      <c r="J187" s="152" t="s">
        <v>0</v>
      </c>
      <c r="K187" s="142" t="s">
        <v>0</v>
      </c>
    </row>
    <row r="188" ht="23" customHeight="1" spans="1:11">
      <c r="A188" s="142" t="s">
        <v>0</v>
      </c>
      <c r="B188" s="142" t="s">
        <v>0</v>
      </c>
      <c r="C188" s="157" t="s">
        <v>0</v>
      </c>
      <c r="D188" s="157" t="s">
        <v>0</v>
      </c>
      <c r="E188" s="158"/>
      <c r="F188" s="142" t="s">
        <v>1406</v>
      </c>
      <c r="G188" s="142" t="s">
        <v>1407</v>
      </c>
      <c r="H188" s="88" t="s">
        <v>0</v>
      </c>
      <c r="I188" s="88" t="s">
        <v>0</v>
      </c>
      <c r="J188" s="152" t="s">
        <v>0</v>
      </c>
      <c r="K188" s="142" t="s">
        <v>0</v>
      </c>
    </row>
    <row r="189" ht="23" customHeight="1" spans="1:11">
      <c r="A189" s="142" t="s">
        <v>0</v>
      </c>
      <c r="B189" s="142" t="s">
        <v>0</v>
      </c>
      <c r="C189" s="157" t="s">
        <v>0</v>
      </c>
      <c r="D189" s="157" t="s">
        <v>0</v>
      </c>
      <c r="E189" s="158"/>
      <c r="F189" s="142" t="s">
        <v>1408</v>
      </c>
      <c r="G189" s="142" t="s">
        <v>1409</v>
      </c>
      <c r="H189" s="88" t="s">
        <v>0</v>
      </c>
      <c r="I189" s="88" t="s">
        <v>0</v>
      </c>
      <c r="J189" s="152" t="s">
        <v>0</v>
      </c>
      <c r="K189" s="142" t="s">
        <v>0</v>
      </c>
    </row>
    <row r="190" ht="23" customHeight="1" spans="1:11">
      <c r="A190" s="142" t="s">
        <v>0</v>
      </c>
      <c r="B190" s="142" t="s">
        <v>0</v>
      </c>
      <c r="C190" s="157" t="s">
        <v>0</v>
      </c>
      <c r="D190" s="157" t="s">
        <v>0</v>
      </c>
      <c r="E190" s="158"/>
      <c r="F190" s="142" t="s">
        <v>1410</v>
      </c>
      <c r="G190" s="142" t="s">
        <v>1411</v>
      </c>
      <c r="H190" s="88" t="s">
        <v>0</v>
      </c>
      <c r="I190" s="88" t="s">
        <v>0</v>
      </c>
      <c r="J190" s="152" t="s">
        <v>0</v>
      </c>
      <c r="K190" s="142" t="s">
        <v>0</v>
      </c>
    </row>
    <row r="191" ht="23" customHeight="1" spans="1:11">
      <c r="A191" s="142" t="s">
        <v>0</v>
      </c>
      <c r="B191" s="142" t="s">
        <v>0</v>
      </c>
      <c r="C191" s="157" t="s">
        <v>0</v>
      </c>
      <c r="D191" s="157" t="s">
        <v>0</v>
      </c>
      <c r="E191" s="158"/>
      <c r="F191" s="142" t="s">
        <v>1412</v>
      </c>
      <c r="G191" s="142" t="s">
        <v>1413</v>
      </c>
      <c r="H191" s="148">
        <v>0</v>
      </c>
      <c r="I191" s="148">
        <v>0</v>
      </c>
      <c r="J191" s="152" t="s">
        <v>0</v>
      </c>
      <c r="K191" s="142" t="s">
        <v>0</v>
      </c>
    </row>
    <row r="192" ht="23" customHeight="1" spans="1:11">
      <c r="A192" s="142" t="s">
        <v>0</v>
      </c>
      <c r="B192" s="142" t="s">
        <v>0</v>
      </c>
      <c r="C192" s="157" t="s">
        <v>0</v>
      </c>
      <c r="D192" s="157" t="s">
        <v>0</v>
      </c>
      <c r="E192" s="158"/>
      <c r="F192" s="142" t="s">
        <v>1414</v>
      </c>
      <c r="G192" s="142" t="s">
        <v>1415</v>
      </c>
      <c r="H192" s="88" t="s">
        <v>0</v>
      </c>
      <c r="I192" s="88" t="s">
        <v>0</v>
      </c>
      <c r="J192" s="152" t="s">
        <v>0</v>
      </c>
      <c r="K192" s="142" t="s">
        <v>0</v>
      </c>
    </row>
    <row r="193" ht="23" customHeight="1" spans="1:11">
      <c r="A193" s="142" t="s">
        <v>0</v>
      </c>
      <c r="B193" s="142" t="s">
        <v>0</v>
      </c>
      <c r="C193" s="157" t="s">
        <v>0</v>
      </c>
      <c r="D193" s="157" t="s">
        <v>0</v>
      </c>
      <c r="E193" s="158"/>
      <c r="F193" s="142" t="s">
        <v>1416</v>
      </c>
      <c r="G193" s="142" t="s">
        <v>1417</v>
      </c>
      <c r="H193" s="88" t="s">
        <v>0</v>
      </c>
      <c r="I193" s="88" t="s">
        <v>0</v>
      </c>
      <c r="J193" s="152" t="s">
        <v>0</v>
      </c>
      <c r="K193" s="142" t="s">
        <v>0</v>
      </c>
    </row>
    <row r="194" ht="23" customHeight="1" spans="1:11">
      <c r="A194" s="142" t="s">
        <v>0</v>
      </c>
      <c r="B194" s="142" t="s">
        <v>0</v>
      </c>
      <c r="C194" s="157" t="s">
        <v>0</v>
      </c>
      <c r="D194" s="157" t="s">
        <v>0</v>
      </c>
      <c r="E194" s="158"/>
      <c r="F194" s="142" t="s">
        <v>1418</v>
      </c>
      <c r="G194" s="142" t="s">
        <v>1419</v>
      </c>
      <c r="H194" s="88" t="s">
        <v>0</v>
      </c>
      <c r="I194" s="88" t="s">
        <v>0</v>
      </c>
      <c r="J194" s="152" t="s">
        <v>0</v>
      </c>
      <c r="K194" s="142" t="s">
        <v>0</v>
      </c>
    </row>
    <row r="195" ht="23" customHeight="1" spans="1:11">
      <c r="A195" s="142" t="s">
        <v>0</v>
      </c>
      <c r="B195" s="142" t="s">
        <v>0</v>
      </c>
      <c r="C195" s="157" t="s">
        <v>0</v>
      </c>
      <c r="D195" s="157" t="s">
        <v>0</v>
      </c>
      <c r="E195" s="158"/>
      <c r="F195" s="142" t="s">
        <v>1420</v>
      </c>
      <c r="G195" s="142" t="s">
        <v>1421</v>
      </c>
      <c r="H195" s="88" t="s">
        <v>0</v>
      </c>
      <c r="I195" s="88" t="s">
        <v>0</v>
      </c>
      <c r="J195" s="152" t="s">
        <v>0</v>
      </c>
      <c r="K195" s="142" t="s">
        <v>0</v>
      </c>
    </row>
    <row r="196" ht="23" customHeight="1" spans="1:11">
      <c r="A196" s="142" t="s">
        <v>0</v>
      </c>
      <c r="B196" s="142" t="s">
        <v>0</v>
      </c>
      <c r="C196" s="157" t="s">
        <v>0</v>
      </c>
      <c r="D196" s="157" t="s">
        <v>0</v>
      </c>
      <c r="E196" s="158"/>
      <c r="F196" s="142" t="s">
        <v>1422</v>
      </c>
      <c r="G196" s="142" t="s">
        <v>1423</v>
      </c>
      <c r="H196" s="88" t="s">
        <v>0</v>
      </c>
      <c r="I196" s="88" t="s">
        <v>0</v>
      </c>
      <c r="J196" s="152" t="s">
        <v>0</v>
      </c>
      <c r="K196" s="142" t="s">
        <v>0</v>
      </c>
    </row>
    <row r="197" ht="23" customHeight="1" spans="1:11">
      <c r="A197" s="142" t="s">
        <v>0</v>
      </c>
      <c r="B197" s="142" t="s">
        <v>0</v>
      </c>
      <c r="C197" s="157" t="s">
        <v>0</v>
      </c>
      <c r="D197" s="157" t="s">
        <v>0</v>
      </c>
      <c r="E197" s="158"/>
      <c r="F197" s="142" t="s">
        <v>1424</v>
      </c>
      <c r="G197" s="142" t="s">
        <v>1425</v>
      </c>
      <c r="H197" s="88" t="s">
        <v>0</v>
      </c>
      <c r="I197" s="88" t="s">
        <v>0</v>
      </c>
      <c r="J197" s="152" t="s">
        <v>0</v>
      </c>
      <c r="K197" s="142" t="s">
        <v>0</v>
      </c>
    </row>
    <row r="198" ht="23" customHeight="1" spans="1:11">
      <c r="A198" s="142" t="s">
        <v>0</v>
      </c>
      <c r="B198" s="142" t="s">
        <v>0</v>
      </c>
      <c r="C198" s="157" t="s">
        <v>0</v>
      </c>
      <c r="D198" s="157" t="s">
        <v>0</v>
      </c>
      <c r="E198" s="158"/>
      <c r="F198" s="142" t="s">
        <v>1426</v>
      </c>
      <c r="G198" s="142" t="s">
        <v>1427</v>
      </c>
      <c r="H198" s="88" t="s">
        <v>0</v>
      </c>
      <c r="I198" s="88" t="s">
        <v>0</v>
      </c>
      <c r="J198" s="152" t="s">
        <v>0</v>
      </c>
      <c r="K198" s="142" t="s">
        <v>0</v>
      </c>
    </row>
    <row r="199" ht="23" customHeight="1" spans="1:11">
      <c r="A199" s="142" t="s">
        <v>0</v>
      </c>
      <c r="B199" s="142" t="s">
        <v>0</v>
      </c>
      <c r="C199" s="157" t="s">
        <v>0</v>
      </c>
      <c r="D199" s="157" t="s">
        <v>0</v>
      </c>
      <c r="E199" s="158"/>
      <c r="F199" s="142" t="s">
        <v>1428</v>
      </c>
      <c r="G199" s="142" t="s">
        <v>1429</v>
      </c>
      <c r="H199" s="88" t="s">
        <v>0</v>
      </c>
      <c r="I199" s="88" t="s">
        <v>0</v>
      </c>
      <c r="J199" s="152" t="s">
        <v>0</v>
      </c>
      <c r="K199" s="142" t="s">
        <v>0</v>
      </c>
    </row>
    <row r="200" ht="23" customHeight="1" spans="1:11">
      <c r="A200" s="142" t="s">
        <v>0</v>
      </c>
      <c r="B200" s="142" t="s">
        <v>0</v>
      </c>
      <c r="C200" s="157" t="s">
        <v>0</v>
      </c>
      <c r="D200" s="157" t="s">
        <v>0</v>
      </c>
      <c r="E200" s="158"/>
      <c r="F200" s="142" t="s">
        <v>1430</v>
      </c>
      <c r="G200" s="142" t="s">
        <v>1431</v>
      </c>
      <c r="H200" s="148">
        <v>0</v>
      </c>
      <c r="I200" s="148">
        <v>0</v>
      </c>
      <c r="J200" s="152" t="s">
        <v>0</v>
      </c>
      <c r="K200" s="142" t="s">
        <v>0</v>
      </c>
    </row>
    <row r="201" ht="23" customHeight="1" spans="1:11">
      <c r="A201" s="142" t="s">
        <v>0</v>
      </c>
      <c r="B201" s="142" t="s">
        <v>0</v>
      </c>
      <c r="C201" s="157" t="s">
        <v>0</v>
      </c>
      <c r="D201" s="157" t="s">
        <v>0</v>
      </c>
      <c r="E201" s="158"/>
      <c r="F201" s="142" t="s">
        <v>1432</v>
      </c>
      <c r="G201" s="142" t="s">
        <v>1433</v>
      </c>
      <c r="H201" s="88" t="s">
        <v>0</v>
      </c>
      <c r="I201" s="88" t="s">
        <v>0</v>
      </c>
      <c r="J201" s="152" t="s">
        <v>0</v>
      </c>
      <c r="K201" s="142" t="s">
        <v>0</v>
      </c>
    </row>
    <row r="202" ht="23" customHeight="1" spans="1:11">
      <c r="A202" s="142" t="s">
        <v>0</v>
      </c>
      <c r="B202" s="142" t="s">
        <v>0</v>
      </c>
      <c r="C202" s="157" t="s">
        <v>0</v>
      </c>
      <c r="D202" s="157" t="s">
        <v>0</v>
      </c>
      <c r="E202" s="158"/>
      <c r="F202" s="142" t="s">
        <v>1434</v>
      </c>
      <c r="G202" s="142" t="s">
        <v>1435</v>
      </c>
      <c r="H202" s="88" t="s">
        <v>0</v>
      </c>
      <c r="I202" s="88" t="s">
        <v>0</v>
      </c>
      <c r="J202" s="152" t="s">
        <v>0</v>
      </c>
      <c r="K202" s="142" t="s">
        <v>0</v>
      </c>
    </row>
    <row r="203" ht="23" customHeight="1" spans="1:11">
      <c r="A203" s="142" t="s">
        <v>0</v>
      </c>
      <c r="B203" s="142" t="s">
        <v>0</v>
      </c>
      <c r="C203" s="157" t="s">
        <v>0</v>
      </c>
      <c r="D203" s="157" t="s">
        <v>0</v>
      </c>
      <c r="E203" s="158"/>
      <c r="F203" s="142" t="s">
        <v>1436</v>
      </c>
      <c r="G203" s="142" t="s">
        <v>1437</v>
      </c>
      <c r="H203" s="88" t="s">
        <v>0</v>
      </c>
      <c r="I203" s="88" t="s">
        <v>0</v>
      </c>
      <c r="J203" s="152" t="s">
        <v>0</v>
      </c>
      <c r="K203" s="142" t="s">
        <v>0</v>
      </c>
    </row>
    <row r="204" ht="23" customHeight="1" spans="1:11">
      <c r="A204" s="142" t="s">
        <v>0</v>
      </c>
      <c r="B204" s="142" t="s">
        <v>0</v>
      </c>
      <c r="C204" s="157" t="s">
        <v>0</v>
      </c>
      <c r="D204" s="157" t="s">
        <v>0</v>
      </c>
      <c r="E204" s="158"/>
      <c r="F204" s="142" t="s">
        <v>1438</v>
      </c>
      <c r="G204" s="142" t="s">
        <v>1439</v>
      </c>
      <c r="H204" s="88" t="s">
        <v>0</v>
      </c>
      <c r="I204" s="88" t="s">
        <v>0</v>
      </c>
      <c r="J204" s="152" t="s">
        <v>0</v>
      </c>
      <c r="K204" s="142" t="s">
        <v>0</v>
      </c>
    </row>
    <row r="205" ht="23" customHeight="1" spans="1:11">
      <c r="A205" s="142" t="s">
        <v>0</v>
      </c>
      <c r="B205" s="142" t="s">
        <v>0</v>
      </c>
      <c r="C205" s="157" t="s">
        <v>0</v>
      </c>
      <c r="D205" s="157" t="s">
        <v>0</v>
      </c>
      <c r="E205" s="158"/>
      <c r="F205" s="142" t="s">
        <v>1440</v>
      </c>
      <c r="G205" s="142" t="s">
        <v>1441</v>
      </c>
      <c r="H205" s="88" t="s">
        <v>0</v>
      </c>
      <c r="I205" s="88" t="s">
        <v>0</v>
      </c>
      <c r="J205" s="152" t="s">
        <v>0</v>
      </c>
      <c r="K205" s="142" t="s">
        <v>0</v>
      </c>
    </row>
    <row r="206" ht="23" customHeight="1" spans="1:11">
      <c r="A206" s="142" t="s">
        <v>0</v>
      </c>
      <c r="B206" s="142" t="s">
        <v>0</v>
      </c>
      <c r="C206" s="157" t="s">
        <v>0</v>
      </c>
      <c r="D206" s="157" t="s">
        <v>0</v>
      </c>
      <c r="E206" s="158"/>
      <c r="F206" s="142" t="s">
        <v>1442</v>
      </c>
      <c r="G206" s="142" t="s">
        <v>1443</v>
      </c>
      <c r="H206" s="88" t="s">
        <v>0</v>
      </c>
      <c r="I206" s="88" t="s">
        <v>0</v>
      </c>
      <c r="J206" s="152" t="s">
        <v>0</v>
      </c>
      <c r="K206" s="142" t="s">
        <v>0</v>
      </c>
    </row>
    <row r="207" ht="23" customHeight="1" spans="1:11">
      <c r="A207" s="142" t="s">
        <v>0</v>
      </c>
      <c r="B207" s="142" t="s">
        <v>0</v>
      </c>
      <c r="C207" s="157" t="s">
        <v>0</v>
      </c>
      <c r="D207" s="157" t="s">
        <v>0</v>
      </c>
      <c r="E207" s="158"/>
      <c r="F207" s="142" t="s">
        <v>1444</v>
      </c>
      <c r="G207" s="142" t="s">
        <v>1445</v>
      </c>
      <c r="H207" s="148">
        <v>0</v>
      </c>
      <c r="I207" s="148">
        <v>0</v>
      </c>
      <c r="J207" s="152" t="s">
        <v>0</v>
      </c>
      <c r="K207" s="142" t="s">
        <v>0</v>
      </c>
    </row>
    <row r="208" ht="23" customHeight="1" spans="1:11">
      <c r="A208" s="142" t="s">
        <v>0</v>
      </c>
      <c r="B208" s="142" t="s">
        <v>0</v>
      </c>
      <c r="C208" s="157" t="s">
        <v>0</v>
      </c>
      <c r="D208" s="157" t="s">
        <v>0</v>
      </c>
      <c r="E208" s="158"/>
      <c r="F208" s="142" t="s">
        <v>1446</v>
      </c>
      <c r="G208" s="142" t="s">
        <v>1447</v>
      </c>
      <c r="H208" s="88" t="s">
        <v>0</v>
      </c>
      <c r="I208" s="88" t="s">
        <v>0</v>
      </c>
      <c r="J208" s="152" t="s">
        <v>0</v>
      </c>
      <c r="K208" s="142" t="s">
        <v>0</v>
      </c>
    </row>
    <row r="209" ht="23" customHeight="1" spans="1:11">
      <c r="A209" s="142" t="s">
        <v>0</v>
      </c>
      <c r="B209" s="142" t="s">
        <v>0</v>
      </c>
      <c r="C209" s="157" t="s">
        <v>0</v>
      </c>
      <c r="D209" s="157" t="s">
        <v>0</v>
      </c>
      <c r="E209" s="158"/>
      <c r="F209" s="142" t="s">
        <v>1448</v>
      </c>
      <c r="G209" s="142" t="s">
        <v>1449</v>
      </c>
      <c r="H209" s="88" t="s">
        <v>0</v>
      </c>
      <c r="I209" s="88" t="s">
        <v>0</v>
      </c>
      <c r="J209" s="152" t="s">
        <v>0</v>
      </c>
      <c r="K209" s="142" t="s">
        <v>0</v>
      </c>
    </row>
    <row r="210" ht="23" customHeight="1" spans="1:11">
      <c r="A210" s="142" t="s">
        <v>0</v>
      </c>
      <c r="B210" s="142" t="s">
        <v>0</v>
      </c>
      <c r="C210" s="157" t="s">
        <v>0</v>
      </c>
      <c r="D210" s="157" t="s">
        <v>0</v>
      </c>
      <c r="E210" s="158"/>
      <c r="F210" s="142" t="s">
        <v>1450</v>
      </c>
      <c r="G210" s="142" t="s">
        <v>1451</v>
      </c>
      <c r="H210" s="88" t="s">
        <v>0</v>
      </c>
      <c r="I210" s="88" t="s">
        <v>0</v>
      </c>
      <c r="J210" s="152" t="s">
        <v>0</v>
      </c>
      <c r="K210" s="142" t="s">
        <v>0</v>
      </c>
    </row>
    <row r="211" ht="23" customHeight="1" spans="1:11">
      <c r="A211" s="142" t="s">
        <v>0</v>
      </c>
      <c r="B211" s="142" t="s">
        <v>0</v>
      </c>
      <c r="C211" s="157" t="s">
        <v>0</v>
      </c>
      <c r="D211" s="157" t="s">
        <v>0</v>
      </c>
      <c r="E211" s="158"/>
      <c r="F211" s="142" t="s">
        <v>1452</v>
      </c>
      <c r="G211" s="142" t="s">
        <v>1453</v>
      </c>
      <c r="H211" s="88" t="s">
        <v>0</v>
      </c>
      <c r="I211" s="88" t="s">
        <v>0</v>
      </c>
      <c r="J211" s="152" t="s">
        <v>0</v>
      </c>
      <c r="K211" s="142" t="s">
        <v>0</v>
      </c>
    </row>
    <row r="212" ht="23" customHeight="1" spans="1:11">
      <c r="A212" s="142" t="s">
        <v>0</v>
      </c>
      <c r="B212" s="142" t="s">
        <v>0</v>
      </c>
      <c r="C212" s="157" t="s">
        <v>0</v>
      </c>
      <c r="D212" s="157" t="s">
        <v>0</v>
      </c>
      <c r="E212" s="158"/>
      <c r="F212" s="142" t="s">
        <v>1454</v>
      </c>
      <c r="G212" s="142" t="s">
        <v>1455</v>
      </c>
      <c r="H212" s="88" t="s">
        <v>0</v>
      </c>
      <c r="I212" s="88" t="s">
        <v>0</v>
      </c>
      <c r="J212" s="152" t="s">
        <v>0</v>
      </c>
      <c r="K212" s="142" t="s">
        <v>0</v>
      </c>
    </row>
    <row r="213" ht="23" customHeight="1" spans="1:11">
      <c r="A213" s="142" t="s">
        <v>0</v>
      </c>
      <c r="B213" s="142" t="s">
        <v>0</v>
      </c>
      <c r="C213" s="157" t="s">
        <v>0</v>
      </c>
      <c r="D213" s="157" t="s">
        <v>0</v>
      </c>
      <c r="E213" s="158"/>
      <c r="F213" s="142" t="s">
        <v>1456</v>
      </c>
      <c r="G213" s="139" t="s">
        <v>1457</v>
      </c>
      <c r="H213" s="88" t="s">
        <v>0</v>
      </c>
      <c r="I213" s="88" t="s">
        <v>0</v>
      </c>
      <c r="J213" s="152" t="s">
        <v>0</v>
      </c>
      <c r="K213" s="142" t="s">
        <v>0</v>
      </c>
    </row>
    <row r="214" ht="23" customHeight="1" spans="1:11">
      <c r="A214" s="142" t="s">
        <v>0</v>
      </c>
      <c r="B214" s="142" t="s">
        <v>0</v>
      </c>
      <c r="C214" s="157" t="s">
        <v>0</v>
      </c>
      <c r="D214" s="157" t="s">
        <v>0</v>
      </c>
      <c r="E214" s="158"/>
      <c r="F214" s="142" t="s">
        <v>1458</v>
      </c>
      <c r="G214" s="142" t="s">
        <v>1459</v>
      </c>
      <c r="H214" s="88" t="s">
        <v>0</v>
      </c>
      <c r="I214" s="88" t="s">
        <v>0</v>
      </c>
      <c r="J214" s="152" t="s">
        <v>0</v>
      </c>
      <c r="K214" s="142" t="s">
        <v>0</v>
      </c>
    </row>
    <row r="215" ht="23" customHeight="1" spans="1:11">
      <c r="A215" s="142" t="s">
        <v>0</v>
      </c>
      <c r="B215" s="142" t="s">
        <v>0</v>
      </c>
      <c r="C215" s="157" t="s">
        <v>0</v>
      </c>
      <c r="D215" s="157" t="s">
        <v>0</v>
      </c>
      <c r="E215" s="158"/>
      <c r="F215" s="142" t="s">
        <v>1460</v>
      </c>
      <c r="G215" s="142" t="s">
        <v>1461</v>
      </c>
      <c r="H215" s="88" t="s">
        <v>0</v>
      </c>
      <c r="I215" s="88" t="s">
        <v>0</v>
      </c>
      <c r="J215" s="152" t="s">
        <v>0</v>
      </c>
      <c r="K215" s="142" t="s">
        <v>0</v>
      </c>
    </row>
    <row r="216" ht="23" customHeight="1" spans="1:11">
      <c r="A216" s="142" t="s">
        <v>0</v>
      </c>
      <c r="B216" s="142" t="s">
        <v>0</v>
      </c>
      <c r="C216" s="157" t="s">
        <v>0</v>
      </c>
      <c r="D216" s="157" t="s">
        <v>0</v>
      </c>
      <c r="E216" s="158"/>
      <c r="F216" s="142" t="s">
        <v>1462</v>
      </c>
      <c r="G216" s="142" t="s">
        <v>1463</v>
      </c>
      <c r="H216" s="88" t="s">
        <v>0</v>
      </c>
      <c r="I216" s="88" t="s">
        <v>0</v>
      </c>
      <c r="J216" s="152" t="s">
        <v>0</v>
      </c>
      <c r="K216" s="142" t="s">
        <v>0</v>
      </c>
    </row>
    <row r="217" ht="23" customHeight="1" spans="1:11">
      <c r="A217" s="142" t="s">
        <v>0</v>
      </c>
      <c r="B217" s="142" t="s">
        <v>0</v>
      </c>
      <c r="C217" s="157" t="s">
        <v>0</v>
      </c>
      <c r="D217" s="157" t="s">
        <v>0</v>
      </c>
      <c r="E217" s="158"/>
      <c r="F217" s="142" t="s">
        <v>1464</v>
      </c>
      <c r="G217" s="142" t="s">
        <v>1465</v>
      </c>
      <c r="H217" s="148">
        <v>0</v>
      </c>
      <c r="I217" s="148">
        <v>0</v>
      </c>
      <c r="J217" s="152" t="s">
        <v>0</v>
      </c>
      <c r="K217" s="142" t="s">
        <v>0</v>
      </c>
    </row>
    <row r="218" ht="23" customHeight="1" spans="1:11">
      <c r="A218" s="142" t="s">
        <v>0</v>
      </c>
      <c r="B218" s="142" t="s">
        <v>0</v>
      </c>
      <c r="C218" s="157" t="s">
        <v>0</v>
      </c>
      <c r="D218" s="157" t="s">
        <v>0</v>
      </c>
      <c r="E218" s="158"/>
      <c r="F218" s="142" t="s">
        <v>1466</v>
      </c>
      <c r="G218" s="142" t="s">
        <v>1397</v>
      </c>
      <c r="H218" s="88" t="s">
        <v>0</v>
      </c>
      <c r="I218" s="88" t="s">
        <v>0</v>
      </c>
      <c r="J218" s="152" t="s">
        <v>0</v>
      </c>
      <c r="K218" s="142" t="s">
        <v>0</v>
      </c>
    </row>
    <row r="219" ht="23" customHeight="1" spans="1:11">
      <c r="A219" s="142" t="s">
        <v>0</v>
      </c>
      <c r="B219" s="142" t="s">
        <v>0</v>
      </c>
      <c r="C219" s="157" t="s">
        <v>0</v>
      </c>
      <c r="D219" s="157" t="s">
        <v>0</v>
      </c>
      <c r="E219" s="158"/>
      <c r="F219" s="142" t="s">
        <v>1467</v>
      </c>
      <c r="G219" s="142" t="s">
        <v>1468</v>
      </c>
      <c r="H219" s="88" t="s">
        <v>0</v>
      </c>
      <c r="I219" s="88" t="s">
        <v>0</v>
      </c>
      <c r="J219" s="152" t="s">
        <v>0</v>
      </c>
      <c r="K219" s="142" t="s">
        <v>0</v>
      </c>
    </row>
    <row r="220" ht="23" customHeight="1" spans="1:11">
      <c r="A220" s="142" t="s">
        <v>0</v>
      </c>
      <c r="B220" s="142" t="s">
        <v>0</v>
      </c>
      <c r="C220" s="157" t="s">
        <v>0</v>
      </c>
      <c r="D220" s="157" t="s">
        <v>0</v>
      </c>
      <c r="E220" s="158"/>
      <c r="F220" s="142" t="s">
        <v>1469</v>
      </c>
      <c r="G220" s="142" t="s">
        <v>1470</v>
      </c>
      <c r="H220" s="148">
        <v>0</v>
      </c>
      <c r="I220" s="148">
        <v>0</v>
      </c>
      <c r="J220" s="152" t="s">
        <v>0</v>
      </c>
      <c r="K220" s="142" t="s">
        <v>0</v>
      </c>
    </row>
    <row r="221" ht="23" customHeight="1" spans="1:11">
      <c r="A221" s="142" t="s">
        <v>0</v>
      </c>
      <c r="B221" s="142" t="s">
        <v>0</v>
      </c>
      <c r="C221" s="157" t="s">
        <v>0</v>
      </c>
      <c r="D221" s="157" t="s">
        <v>0</v>
      </c>
      <c r="E221" s="158"/>
      <c r="F221" s="142" t="s">
        <v>1471</v>
      </c>
      <c r="G221" s="142" t="s">
        <v>1397</v>
      </c>
      <c r="H221" s="88" t="s">
        <v>0</v>
      </c>
      <c r="I221" s="88" t="s">
        <v>0</v>
      </c>
      <c r="J221" s="152" t="s">
        <v>0</v>
      </c>
      <c r="K221" s="142" t="s">
        <v>0</v>
      </c>
    </row>
    <row r="222" ht="23" customHeight="1" spans="1:11">
      <c r="A222" s="142" t="s">
        <v>0</v>
      </c>
      <c r="B222" s="142" t="s">
        <v>0</v>
      </c>
      <c r="C222" s="157" t="s">
        <v>0</v>
      </c>
      <c r="D222" s="157" t="s">
        <v>0</v>
      </c>
      <c r="E222" s="158"/>
      <c r="F222" s="142" t="s">
        <v>1472</v>
      </c>
      <c r="G222" s="142" t="s">
        <v>1473</v>
      </c>
      <c r="H222" s="88" t="s">
        <v>0</v>
      </c>
      <c r="I222" s="88" t="s">
        <v>0</v>
      </c>
      <c r="J222" s="152" t="s">
        <v>0</v>
      </c>
      <c r="K222" s="142" t="s">
        <v>0</v>
      </c>
    </row>
    <row r="223" ht="23" customHeight="1" spans="1:11">
      <c r="A223" s="142" t="s">
        <v>0</v>
      </c>
      <c r="B223" s="142" t="s">
        <v>0</v>
      </c>
      <c r="C223" s="157" t="s">
        <v>0</v>
      </c>
      <c r="D223" s="157" t="s">
        <v>0</v>
      </c>
      <c r="E223" s="158"/>
      <c r="F223" s="142" t="s">
        <v>1474</v>
      </c>
      <c r="G223" s="142" t="s">
        <v>1475</v>
      </c>
      <c r="H223" s="88" t="s">
        <v>0</v>
      </c>
      <c r="I223" s="88" t="s">
        <v>0</v>
      </c>
      <c r="J223" s="152" t="s">
        <v>0</v>
      </c>
      <c r="K223" s="142" t="s">
        <v>0</v>
      </c>
    </row>
    <row r="224" ht="23" customHeight="1" spans="1:11">
      <c r="A224" s="142" t="s">
        <v>0</v>
      </c>
      <c r="B224" s="142" t="s">
        <v>0</v>
      </c>
      <c r="C224" s="157" t="s">
        <v>0</v>
      </c>
      <c r="D224" s="157" t="s">
        <v>0</v>
      </c>
      <c r="E224" s="158"/>
      <c r="F224" s="142" t="s">
        <v>1476</v>
      </c>
      <c r="G224" s="142" t="s">
        <v>1003</v>
      </c>
      <c r="H224" s="148">
        <v>0</v>
      </c>
      <c r="I224" s="148">
        <v>0</v>
      </c>
      <c r="J224" s="152" t="s">
        <v>0</v>
      </c>
      <c r="K224" s="142" t="s">
        <v>0</v>
      </c>
    </row>
    <row r="225" ht="23" customHeight="1" spans="1:11">
      <c r="A225" s="142" t="s">
        <v>0</v>
      </c>
      <c r="B225" s="142" t="s">
        <v>0</v>
      </c>
      <c r="C225" s="157" t="s">
        <v>0</v>
      </c>
      <c r="D225" s="157" t="s">
        <v>0</v>
      </c>
      <c r="E225" s="158"/>
      <c r="F225" s="142" t="s">
        <v>1477</v>
      </c>
      <c r="G225" s="142" t="s">
        <v>938</v>
      </c>
      <c r="H225" s="88" t="s">
        <v>0</v>
      </c>
      <c r="I225" s="88" t="s">
        <v>0</v>
      </c>
      <c r="J225" s="152" t="s">
        <v>0</v>
      </c>
      <c r="K225" s="142" t="s">
        <v>0</v>
      </c>
    </row>
    <row r="226" ht="23" customHeight="1" spans="1:11">
      <c r="A226" s="142" t="s">
        <v>0</v>
      </c>
      <c r="B226" s="142" t="s">
        <v>0</v>
      </c>
      <c r="C226" s="157" t="s">
        <v>0</v>
      </c>
      <c r="D226" s="157" t="s">
        <v>0</v>
      </c>
      <c r="E226" s="158"/>
      <c r="F226" s="142" t="s">
        <v>1478</v>
      </c>
      <c r="G226" s="142" t="s">
        <v>939</v>
      </c>
      <c r="H226" s="88" t="s">
        <v>0</v>
      </c>
      <c r="I226" s="88" t="s">
        <v>0</v>
      </c>
      <c r="J226" s="152" t="s">
        <v>0</v>
      </c>
      <c r="K226" s="142" t="s">
        <v>0</v>
      </c>
    </row>
    <row r="227" ht="23" customHeight="1" spans="1:11">
      <c r="A227" s="142" t="s">
        <v>0</v>
      </c>
      <c r="B227" s="142" t="s">
        <v>0</v>
      </c>
      <c r="C227" s="157" t="s">
        <v>0</v>
      </c>
      <c r="D227" s="157" t="s">
        <v>0</v>
      </c>
      <c r="E227" s="158"/>
      <c r="F227" s="142" t="s">
        <v>1479</v>
      </c>
      <c r="G227" s="142" t="s">
        <v>940</v>
      </c>
      <c r="H227" s="88" t="s">
        <v>0</v>
      </c>
      <c r="I227" s="88" t="s">
        <v>0</v>
      </c>
      <c r="J227" s="152" t="s">
        <v>0</v>
      </c>
      <c r="K227" s="142" t="s">
        <v>0</v>
      </c>
    </row>
    <row r="228" ht="23" customHeight="1" spans="1:11">
      <c r="A228" s="142" t="s">
        <v>0</v>
      </c>
      <c r="B228" s="142" t="s">
        <v>0</v>
      </c>
      <c r="C228" s="157" t="s">
        <v>0</v>
      </c>
      <c r="D228" s="157" t="s">
        <v>0</v>
      </c>
      <c r="E228" s="158"/>
      <c r="F228" s="142" t="s">
        <v>1480</v>
      </c>
      <c r="G228" s="142" t="s">
        <v>941</v>
      </c>
      <c r="H228" s="88" t="s">
        <v>0</v>
      </c>
      <c r="I228" s="88" t="s">
        <v>0</v>
      </c>
      <c r="J228" s="152" t="s">
        <v>0</v>
      </c>
      <c r="K228" s="142" t="s">
        <v>0</v>
      </c>
    </row>
    <row r="229" ht="23" customHeight="1" spans="1:11">
      <c r="A229" s="142" t="s">
        <v>0</v>
      </c>
      <c r="B229" s="142" t="s">
        <v>0</v>
      </c>
      <c r="C229" s="157" t="s">
        <v>0</v>
      </c>
      <c r="D229" s="157" t="s">
        <v>0</v>
      </c>
      <c r="E229" s="158"/>
      <c r="F229" s="142" t="s">
        <v>1481</v>
      </c>
      <c r="G229" s="142" t="s">
        <v>385</v>
      </c>
      <c r="H229" s="88" t="s">
        <v>0</v>
      </c>
      <c r="I229" s="88" t="s">
        <v>0</v>
      </c>
      <c r="J229" s="152" t="s">
        <v>0</v>
      </c>
      <c r="K229" s="142" t="s">
        <v>0</v>
      </c>
    </row>
    <row r="230" ht="23" customHeight="1" spans="1:11">
      <c r="A230" s="142" t="s">
        <v>0</v>
      </c>
      <c r="B230" s="142" t="s">
        <v>0</v>
      </c>
      <c r="C230" s="157" t="s">
        <v>0</v>
      </c>
      <c r="D230" s="157" t="s">
        <v>0</v>
      </c>
      <c r="E230" s="158"/>
      <c r="F230" s="142" t="s">
        <v>1482</v>
      </c>
      <c r="G230" s="142" t="s">
        <v>1483</v>
      </c>
      <c r="H230" s="148">
        <v>1512</v>
      </c>
      <c r="I230" s="148">
        <v>0</v>
      </c>
      <c r="J230" s="152">
        <v>0</v>
      </c>
      <c r="K230" s="142" t="s">
        <v>0</v>
      </c>
    </row>
    <row r="231" ht="23" customHeight="1" spans="1:11">
      <c r="A231" s="142" t="s">
        <v>0</v>
      </c>
      <c r="B231" s="142" t="s">
        <v>0</v>
      </c>
      <c r="C231" s="157" t="s">
        <v>0</v>
      </c>
      <c r="D231" s="157" t="s">
        <v>0</v>
      </c>
      <c r="E231" s="158"/>
      <c r="F231" s="142" t="s">
        <v>1484</v>
      </c>
      <c r="G231" s="142" t="s">
        <v>1485</v>
      </c>
      <c r="H231" s="148">
        <v>0</v>
      </c>
      <c r="I231" s="148">
        <v>0</v>
      </c>
      <c r="J231" s="152" t="s">
        <v>0</v>
      </c>
      <c r="K231" s="142" t="s">
        <v>0</v>
      </c>
    </row>
    <row r="232" ht="23" customHeight="1" spans="1:11">
      <c r="A232" s="142" t="s">
        <v>0</v>
      </c>
      <c r="B232" s="142" t="s">
        <v>0</v>
      </c>
      <c r="C232" s="157" t="s">
        <v>0</v>
      </c>
      <c r="D232" s="157" t="s">
        <v>0</v>
      </c>
      <c r="E232" s="158"/>
      <c r="F232" s="142" t="s">
        <v>1486</v>
      </c>
      <c r="G232" s="142" t="s">
        <v>1487</v>
      </c>
      <c r="H232" s="88" t="s">
        <v>0</v>
      </c>
      <c r="I232" s="88" t="s">
        <v>0</v>
      </c>
      <c r="J232" s="152" t="s">
        <v>0</v>
      </c>
      <c r="K232" s="142" t="s">
        <v>0</v>
      </c>
    </row>
    <row r="233" ht="23" customHeight="1" spans="1:11">
      <c r="A233" s="142" t="s">
        <v>0</v>
      </c>
      <c r="B233" s="142" t="s">
        <v>0</v>
      </c>
      <c r="C233" s="157" t="s">
        <v>0</v>
      </c>
      <c r="D233" s="157" t="s">
        <v>0</v>
      </c>
      <c r="E233" s="158"/>
      <c r="F233" s="142" t="s">
        <v>1488</v>
      </c>
      <c r="G233" s="142" t="s">
        <v>1489</v>
      </c>
      <c r="H233" s="88" t="s">
        <v>0</v>
      </c>
      <c r="I233" s="88" t="s">
        <v>0</v>
      </c>
      <c r="J233" s="152" t="s">
        <v>0</v>
      </c>
      <c r="K233" s="142" t="s">
        <v>0</v>
      </c>
    </row>
    <row r="234" ht="23" customHeight="1" spans="1:11">
      <c r="A234" s="142" t="s">
        <v>0</v>
      </c>
      <c r="B234" s="142" t="s">
        <v>0</v>
      </c>
      <c r="C234" s="157" t="s">
        <v>0</v>
      </c>
      <c r="D234" s="157" t="s">
        <v>0</v>
      </c>
      <c r="E234" s="158"/>
      <c r="F234" s="142" t="s">
        <v>1490</v>
      </c>
      <c r="G234" s="142" t="s">
        <v>1491</v>
      </c>
      <c r="H234" s="88" t="s">
        <v>0</v>
      </c>
      <c r="I234" s="88" t="s">
        <v>0</v>
      </c>
      <c r="J234" s="152" t="s">
        <v>0</v>
      </c>
      <c r="K234" s="142" t="s">
        <v>0</v>
      </c>
    </row>
    <row r="235" ht="23" customHeight="1" spans="1:11">
      <c r="A235" s="142" t="s">
        <v>0</v>
      </c>
      <c r="B235" s="142" t="s">
        <v>0</v>
      </c>
      <c r="C235" s="157" t="s">
        <v>0</v>
      </c>
      <c r="D235" s="157" t="s">
        <v>0</v>
      </c>
      <c r="E235" s="158"/>
      <c r="F235" s="142" t="s">
        <v>1492</v>
      </c>
      <c r="G235" s="142" t="s">
        <v>1003</v>
      </c>
      <c r="H235" s="148">
        <v>1512</v>
      </c>
      <c r="I235" s="148">
        <v>0</v>
      </c>
      <c r="J235" s="152">
        <v>0</v>
      </c>
      <c r="K235" s="142" t="s">
        <v>0</v>
      </c>
    </row>
    <row r="236" ht="23" customHeight="1" spans="1:11">
      <c r="A236" s="142" t="s">
        <v>0</v>
      </c>
      <c r="B236" s="142" t="s">
        <v>0</v>
      </c>
      <c r="C236" s="157" t="s">
        <v>0</v>
      </c>
      <c r="D236" s="157" t="s">
        <v>0</v>
      </c>
      <c r="E236" s="158"/>
      <c r="F236" s="142" t="s">
        <v>1493</v>
      </c>
      <c r="G236" s="142" t="s">
        <v>942</v>
      </c>
      <c r="H236" s="88">
        <v>1193</v>
      </c>
      <c r="I236" s="88" t="s">
        <v>0</v>
      </c>
      <c r="J236" s="152" t="s">
        <v>0</v>
      </c>
      <c r="K236" s="142" t="s">
        <v>0</v>
      </c>
    </row>
    <row r="237" ht="23" customHeight="1" spans="1:11">
      <c r="A237" s="142" t="s">
        <v>0</v>
      </c>
      <c r="B237" s="142" t="s">
        <v>0</v>
      </c>
      <c r="C237" s="157" t="s">
        <v>0</v>
      </c>
      <c r="D237" s="157" t="s">
        <v>0</v>
      </c>
      <c r="E237" s="158"/>
      <c r="F237" s="142" t="s">
        <v>1494</v>
      </c>
      <c r="G237" s="142" t="s">
        <v>943</v>
      </c>
      <c r="H237" s="88">
        <v>319</v>
      </c>
      <c r="I237" s="88" t="s">
        <v>0</v>
      </c>
      <c r="J237" s="152" t="s">
        <v>0</v>
      </c>
      <c r="K237" s="142" t="s">
        <v>0</v>
      </c>
    </row>
    <row r="238" ht="23" customHeight="1" spans="1:11">
      <c r="A238" s="142" t="s">
        <v>0</v>
      </c>
      <c r="B238" s="142" t="s">
        <v>0</v>
      </c>
      <c r="C238" s="157" t="s">
        <v>0</v>
      </c>
      <c r="D238" s="157" t="s">
        <v>0</v>
      </c>
      <c r="E238" s="158"/>
      <c r="F238" s="142" t="s">
        <v>1495</v>
      </c>
      <c r="G238" s="142" t="s">
        <v>1496</v>
      </c>
      <c r="H238" s="88" t="s">
        <v>0</v>
      </c>
      <c r="I238" s="88" t="s">
        <v>0</v>
      </c>
      <c r="J238" s="152" t="s">
        <v>0</v>
      </c>
      <c r="K238" s="142" t="s">
        <v>0</v>
      </c>
    </row>
    <row r="239" ht="23" customHeight="1" spans="1:11">
      <c r="A239" s="142" t="s">
        <v>0</v>
      </c>
      <c r="B239" s="142" t="s">
        <v>0</v>
      </c>
      <c r="C239" s="157" t="s">
        <v>0</v>
      </c>
      <c r="D239" s="157" t="s">
        <v>0</v>
      </c>
      <c r="E239" s="158"/>
      <c r="F239" s="142" t="s">
        <v>1497</v>
      </c>
      <c r="G239" s="142" t="s">
        <v>948</v>
      </c>
      <c r="H239" s="88" t="s">
        <v>0</v>
      </c>
      <c r="I239" s="88" t="s">
        <v>0</v>
      </c>
      <c r="J239" s="152" t="s">
        <v>0</v>
      </c>
      <c r="K239" s="142" t="s">
        <v>0</v>
      </c>
    </row>
    <row r="240" ht="23" customHeight="1" spans="1:11">
      <c r="A240" s="142" t="s">
        <v>0</v>
      </c>
      <c r="B240" s="142" t="s">
        <v>0</v>
      </c>
      <c r="C240" s="157" t="s">
        <v>0</v>
      </c>
      <c r="D240" s="157" t="s">
        <v>0</v>
      </c>
      <c r="E240" s="158"/>
      <c r="F240" s="142" t="s">
        <v>1498</v>
      </c>
      <c r="G240" s="142" t="s">
        <v>1499</v>
      </c>
      <c r="H240" s="148">
        <v>0</v>
      </c>
      <c r="I240" s="148">
        <v>0</v>
      </c>
      <c r="J240" s="152" t="s">
        <v>0</v>
      </c>
      <c r="K240" s="142" t="s">
        <v>0</v>
      </c>
    </row>
    <row r="241" ht="23" customHeight="1" spans="1:11">
      <c r="A241" s="142" t="s">
        <v>0</v>
      </c>
      <c r="B241" s="142" t="s">
        <v>0</v>
      </c>
      <c r="C241" s="157" t="s">
        <v>0</v>
      </c>
      <c r="D241" s="157" t="s">
        <v>0</v>
      </c>
      <c r="E241" s="158"/>
      <c r="F241" s="142" t="s">
        <v>1500</v>
      </c>
      <c r="G241" s="142" t="s">
        <v>1501</v>
      </c>
      <c r="H241" s="88" t="s">
        <v>0</v>
      </c>
      <c r="I241" s="88" t="s">
        <v>0</v>
      </c>
      <c r="J241" s="152" t="s">
        <v>0</v>
      </c>
      <c r="K241" s="142" t="s">
        <v>0</v>
      </c>
    </row>
    <row r="242" ht="23" customHeight="1" spans="1:11">
      <c r="A242" s="142" t="s">
        <v>0</v>
      </c>
      <c r="B242" s="142" t="s">
        <v>0</v>
      </c>
      <c r="C242" s="157" t="s">
        <v>0</v>
      </c>
      <c r="D242" s="157" t="s">
        <v>0</v>
      </c>
      <c r="E242" s="158"/>
      <c r="F242" s="142" t="s">
        <v>1502</v>
      </c>
      <c r="G242" s="142" t="s">
        <v>1503</v>
      </c>
      <c r="H242" s="88" t="s">
        <v>0</v>
      </c>
      <c r="I242" s="88" t="s">
        <v>0</v>
      </c>
      <c r="J242" s="152" t="s">
        <v>0</v>
      </c>
      <c r="K242" s="142" t="s">
        <v>0</v>
      </c>
    </row>
    <row r="243" ht="23" customHeight="1" spans="1:11">
      <c r="A243" s="142" t="s">
        <v>0</v>
      </c>
      <c r="B243" s="142" t="s">
        <v>0</v>
      </c>
      <c r="C243" s="157" t="s">
        <v>0</v>
      </c>
      <c r="D243" s="157" t="s">
        <v>0</v>
      </c>
      <c r="E243" s="158"/>
      <c r="F243" s="142" t="s">
        <v>1504</v>
      </c>
      <c r="G243" s="142" t="s">
        <v>1505</v>
      </c>
      <c r="H243" s="148">
        <v>0</v>
      </c>
      <c r="I243" s="148">
        <v>0</v>
      </c>
      <c r="J243" s="152" t="s">
        <v>0</v>
      </c>
      <c r="K243" s="142" t="s">
        <v>0</v>
      </c>
    </row>
    <row r="244" ht="23" customHeight="1" spans="1:11">
      <c r="A244" s="142" t="s">
        <v>0</v>
      </c>
      <c r="B244" s="142" t="s">
        <v>0</v>
      </c>
      <c r="C244" s="157" t="s">
        <v>0</v>
      </c>
      <c r="D244" s="157" t="s">
        <v>0</v>
      </c>
      <c r="E244" s="158"/>
      <c r="F244" s="163" t="s">
        <v>1506</v>
      </c>
      <c r="G244" s="163" t="s">
        <v>1507</v>
      </c>
      <c r="H244" s="148">
        <v>0</v>
      </c>
      <c r="I244" s="148">
        <v>0</v>
      </c>
      <c r="J244" s="152" t="s">
        <v>0</v>
      </c>
      <c r="K244" s="163" t="s">
        <v>1142</v>
      </c>
    </row>
    <row r="245" ht="23" customHeight="1" spans="1:11">
      <c r="A245" s="142" t="s">
        <v>0</v>
      </c>
      <c r="B245" s="142" t="s">
        <v>0</v>
      </c>
      <c r="C245" s="157" t="s">
        <v>0</v>
      </c>
      <c r="D245" s="157" t="s">
        <v>0</v>
      </c>
      <c r="E245" s="158"/>
      <c r="F245" s="163" t="s">
        <v>1508</v>
      </c>
      <c r="G245" s="163" t="s">
        <v>1509</v>
      </c>
      <c r="H245" s="88" t="s">
        <v>0</v>
      </c>
      <c r="I245" s="88" t="s">
        <v>0</v>
      </c>
      <c r="J245" s="152" t="s">
        <v>0</v>
      </c>
      <c r="K245" s="163" t="s">
        <v>1142</v>
      </c>
    </row>
    <row r="246" ht="23" customHeight="1" spans="1:11">
      <c r="A246" s="142" t="s">
        <v>0</v>
      </c>
      <c r="B246" s="142" t="s">
        <v>0</v>
      </c>
      <c r="C246" s="157" t="s">
        <v>0</v>
      </c>
      <c r="D246" s="157" t="s">
        <v>0</v>
      </c>
      <c r="E246" s="158"/>
      <c r="F246" s="163" t="s">
        <v>1510</v>
      </c>
      <c r="G246" s="163" t="s">
        <v>1511</v>
      </c>
      <c r="H246" s="88" t="s">
        <v>0</v>
      </c>
      <c r="I246" s="88" t="s">
        <v>0</v>
      </c>
      <c r="J246" s="152" t="s">
        <v>0</v>
      </c>
      <c r="K246" s="163" t="s">
        <v>1142</v>
      </c>
    </row>
    <row r="247" ht="23" customHeight="1" spans="1:11">
      <c r="A247" s="142" t="s">
        <v>0</v>
      </c>
      <c r="B247" s="142" t="s">
        <v>0</v>
      </c>
      <c r="C247" s="157" t="s">
        <v>0</v>
      </c>
      <c r="D247" s="157" t="s">
        <v>0</v>
      </c>
      <c r="E247" s="158"/>
      <c r="F247" s="142" t="s">
        <v>1512</v>
      </c>
      <c r="G247" s="142" t="s">
        <v>1513</v>
      </c>
      <c r="H247" s="148">
        <v>0</v>
      </c>
      <c r="I247" s="148">
        <v>0</v>
      </c>
      <c r="J247" s="152" t="s">
        <v>0</v>
      </c>
      <c r="K247" s="142" t="s">
        <v>0</v>
      </c>
    </row>
    <row r="248" ht="23" customHeight="1" spans="1:11">
      <c r="A248" s="142" t="s">
        <v>0</v>
      </c>
      <c r="B248" s="142" t="s">
        <v>0</v>
      </c>
      <c r="C248" s="157" t="s">
        <v>0</v>
      </c>
      <c r="D248" s="157" t="s">
        <v>0</v>
      </c>
      <c r="E248" s="158"/>
      <c r="F248" s="142" t="s">
        <v>1514</v>
      </c>
      <c r="G248" s="142" t="s">
        <v>1003</v>
      </c>
      <c r="H248" s="148">
        <v>0</v>
      </c>
      <c r="I248" s="148">
        <v>0</v>
      </c>
      <c r="J248" s="152" t="s">
        <v>0</v>
      </c>
      <c r="K248" s="142" t="s">
        <v>0</v>
      </c>
    </row>
    <row r="249" ht="23" customHeight="1" spans="1:11">
      <c r="A249" s="142" t="s">
        <v>0</v>
      </c>
      <c r="B249" s="142" t="s">
        <v>0</v>
      </c>
      <c r="C249" s="157" t="s">
        <v>0</v>
      </c>
      <c r="D249" s="157" t="s">
        <v>0</v>
      </c>
      <c r="E249" s="158"/>
      <c r="F249" s="142" t="s">
        <v>1515</v>
      </c>
      <c r="G249" s="142" t="s">
        <v>1516</v>
      </c>
      <c r="H249" s="88" t="s">
        <v>0</v>
      </c>
      <c r="I249" s="88" t="s">
        <v>0</v>
      </c>
      <c r="J249" s="152" t="s">
        <v>0</v>
      </c>
      <c r="K249" s="142" t="s">
        <v>0</v>
      </c>
    </row>
    <row r="250" ht="23" customHeight="1" spans="1:11">
      <c r="A250" s="142" t="s">
        <v>0</v>
      </c>
      <c r="B250" s="142" t="s">
        <v>0</v>
      </c>
      <c r="C250" s="157" t="s">
        <v>0</v>
      </c>
      <c r="D250" s="157" t="s">
        <v>0</v>
      </c>
      <c r="E250" s="158"/>
      <c r="F250" s="142" t="s">
        <v>1517</v>
      </c>
      <c r="G250" s="142" t="s">
        <v>1518</v>
      </c>
      <c r="H250" s="88" t="s">
        <v>0</v>
      </c>
      <c r="I250" s="88" t="s">
        <v>0</v>
      </c>
      <c r="J250" s="152" t="s">
        <v>0</v>
      </c>
      <c r="K250" s="142" t="s">
        <v>0</v>
      </c>
    </row>
    <row r="251" ht="23" customHeight="1" spans="1:11">
      <c r="A251" s="142" t="s">
        <v>0</v>
      </c>
      <c r="B251" s="142" t="s">
        <v>0</v>
      </c>
      <c r="C251" s="157" t="s">
        <v>0</v>
      </c>
      <c r="D251" s="157" t="s">
        <v>0</v>
      </c>
      <c r="E251" s="158"/>
      <c r="F251" s="142" t="s">
        <v>1519</v>
      </c>
      <c r="G251" s="142" t="s">
        <v>1520</v>
      </c>
      <c r="H251" s="148">
        <v>0</v>
      </c>
      <c r="I251" s="148">
        <v>0</v>
      </c>
      <c r="J251" s="152" t="s">
        <v>0</v>
      </c>
      <c r="K251" s="142" t="s">
        <v>0</v>
      </c>
    </row>
    <row r="252" ht="23" customHeight="1" spans="1:11">
      <c r="A252" s="142" t="s">
        <v>0</v>
      </c>
      <c r="B252" s="142" t="s">
        <v>0</v>
      </c>
      <c r="C252" s="157" t="s">
        <v>0</v>
      </c>
      <c r="D252" s="157" t="s">
        <v>0</v>
      </c>
      <c r="E252" s="158"/>
      <c r="F252" s="142" t="s">
        <v>1521</v>
      </c>
      <c r="G252" s="142" t="s">
        <v>1003</v>
      </c>
      <c r="H252" s="148">
        <v>0</v>
      </c>
      <c r="I252" s="148">
        <v>0</v>
      </c>
      <c r="J252" s="152" t="s">
        <v>0</v>
      </c>
      <c r="K252" s="142" t="s">
        <v>0</v>
      </c>
    </row>
    <row r="253" ht="23" customHeight="1" spans="1:11">
      <c r="A253" s="142" t="s">
        <v>0</v>
      </c>
      <c r="B253" s="142" t="s">
        <v>0</v>
      </c>
      <c r="C253" s="157" t="s">
        <v>0</v>
      </c>
      <c r="D253" s="157" t="s">
        <v>0</v>
      </c>
      <c r="E253" s="158"/>
      <c r="F253" s="142" t="s">
        <v>1522</v>
      </c>
      <c r="G253" s="142" t="s">
        <v>1523</v>
      </c>
      <c r="H253" s="88" t="s">
        <v>0</v>
      </c>
      <c r="I253" s="88" t="s">
        <v>0</v>
      </c>
      <c r="J253" s="152" t="s">
        <v>0</v>
      </c>
      <c r="K253" s="142" t="s">
        <v>0</v>
      </c>
    </row>
    <row r="254" ht="23" customHeight="1" spans="1:11">
      <c r="A254" s="142" t="s">
        <v>0</v>
      </c>
      <c r="B254" s="142" t="s">
        <v>0</v>
      </c>
      <c r="C254" s="157" t="s">
        <v>0</v>
      </c>
      <c r="D254" s="157" t="s">
        <v>0</v>
      </c>
      <c r="E254" s="158"/>
      <c r="F254" s="142" t="s">
        <v>1524</v>
      </c>
      <c r="G254" s="142" t="s">
        <v>1525</v>
      </c>
      <c r="H254" s="88" t="s">
        <v>0</v>
      </c>
      <c r="I254" s="88" t="s">
        <v>0</v>
      </c>
      <c r="J254" s="152" t="s">
        <v>0</v>
      </c>
      <c r="K254" s="142" t="s">
        <v>0</v>
      </c>
    </row>
    <row r="255" ht="23" customHeight="1" spans="1:11">
      <c r="A255" s="142" t="s">
        <v>0</v>
      </c>
      <c r="B255" s="142" t="s">
        <v>0</v>
      </c>
      <c r="C255" s="157" t="s">
        <v>0</v>
      </c>
      <c r="D255" s="157" t="s">
        <v>0</v>
      </c>
      <c r="E255" s="158"/>
      <c r="F255" s="142" t="s">
        <v>1526</v>
      </c>
      <c r="G255" s="142" t="s">
        <v>1527</v>
      </c>
      <c r="H255" s="148">
        <v>0</v>
      </c>
      <c r="I255" s="148">
        <v>0</v>
      </c>
      <c r="J255" s="152" t="s">
        <v>0</v>
      </c>
      <c r="K255" s="142" t="s">
        <v>0</v>
      </c>
    </row>
    <row r="256" ht="23" customHeight="1" spans="1:11">
      <c r="A256" s="142" t="s">
        <v>0</v>
      </c>
      <c r="B256" s="142" t="s">
        <v>0</v>
      </c>
      <c r="C256" s="157" t="s">
        <v>0</v>
      </c>
      <c r="D256" s="157" t="s">
        <v>0</v>
      </c>
      <c r="E256" s="158"/>
      <c r="F256" s="142" t="s">
        <v>1528</v>
      </c>
      <c r="G256" s="142" t="s">
        <v>1003</v>
      </c>
      <c r="H256" s="148">
        <v>0</v>
      </c>
      <c r="I256" s="148">
        <v>0</v>
      </c>
      <c r="J256" s="152" t="s">
        <v>0</v>
      </c>
      <c r="K256" s="142" t="s">
        <v>0</v>
      </c>
    </row>
    <row r="257" ht="23" customHeight="1" spans="1:11">
      <c r="A257" s="142" t="s">
        <v>0</v>
      </c>
      <c r="B257" s="142" t="s">
        <v>0</v>
      </c>
      <c r="C257" s="157" t="s">
        <v>0</v>
      </c>
      <c r="D257" s="157" t="s">
        <v>0</v>
      </c>
      <c r="E257" s="158"/>
      <c r="F257" s="142" t="s">
        <v>1529</v>
      </c>
      <c r="G257" s="142" t="s">
        <v>970</v>
      </c>
      <c r="H257" s="88" t="s">
        <v>0</v>
      </c>
      <c r="I257" s="88" t="s">
        <v>0</v>
      </c>
      <c r="J257" s="152" t="s">
        <v>0</v>
      </c>
      <c r="K257" s="142" t="s">
        <v>0</v>
      </c>
    </row>
    <row r="258" ht="23" customHeight="1" spans="1:11">
      <c r="A258" s="142" t="s">
        <v>0</v>
      </c>
      <c r="B258" s="142" t="s">
        <v>0</v>
      </c>
      <c r="C258" s="157" t="s">
        <v>0</v>
      </c>
      <c r="D258" s="157" t="s">
        <v>0</v>
      </c>
      <c r="E258" s="158"/>
      <c r="F258" s="142" t="s">
        <v>1530</v>
      </c>
      <c r="G258" s="142" t="s">
        <v>1531</v>
      </c>
      <c r="H258" s="88" t="s">
        <v>0</v>
      </c>
      <c r="I258" s="88" t="s">
        <v>0</v>
      </c>
      <c r="J258" s="152" t="s">
        <v>0</v>
      </c>
      <c r="K258" s="142" t="s">
        <v>0</v>
      </c>
    </row>
    <row r="259" ht="23" customHeight="1" spans="1:11">
      <c r="A259" s="142" t="s">
        <v>0</v>
      </c>
      <c r="B259" s="142" t="s">
        <v>0</v>
      </c>
      <c r="C259" s="157" t="s">
        <v>0</v>
      </c>
      <c r="D259" s="157" t="s">
        <v>0</v>
      </c>
      <c r="E259" s="158"/>
      <c r="F259" s="142" t="s">
        <v>1532</v>
      </c>
      <c r="G259" s="142" t="s">
        <v>1533</v>
      </c>
      <c r="H259" s="88" t="s">
        <v>0</v>
      </c>
      <c r="I259" s="88" t="s">
        <v>0</v>
      </c>
      <c r="J259" s="152" t="s">
        <v>0</v>
      </c>
      <c r="K259" s="142" t="s">
        <v>0</v>
      </c>
    </row>
    <row r="260" ht="23" customHeight="1" spans="1:11">
      <c r="A260" s="142" t="s">
        <v>0</v>
      </c>
      <c r="B260" s="142" t="s">
        <v>0</v>
      </c>
      <c r="C260" s="157" t="s">
        <v>0</v>
      </c>
      <c r="D260" s="157" t="s">
        <v>0</v>
      </c>
      <c r="E260" s="158"/>
      <c r="F260" s="142" t="s">
        <v>1534</v>
      </c>
      <c r="G260" s="142" t="s">
        <v>423</v>
      </c>
      <c r="H260" s="148">
        <v>95529</v>
      </c>
      <c r="I260" s="148">
        <v>220</v>
      </c>
      <c r="J260" s="152">
        <v>0.00230296559160046</v>
      </c>
      <c r="K260" s="142" t="s">
        <v>0</v>
      </c>
    </row>
    <row r="261" ht="23" customHeight="1" spans="1:11">
      <c r="A261" s="142" t="s">
        <v>0</v>
      </c>
      <c r="B261" s="142" t="s">
        <v>0</v>
      </c>
      <c r="C261" s="157" t="s">
        <v>0</v>
      </c>
      <c r="D261" s="157" t="s">
        <v>0</v>
      </c>
      <c r="E261" s="158"/>
      <c r="F261" s="142" t="s">
        <v>1535</v>
      </c>
      <c r="G261" s="142" t="s">
        <v>1536</v>
      </c>
      <c r="H261" s="148">
        <v>94525</v>
      </c>
      <c r="I261" s="148">
        <v>0</v>
      </c>
      <c r="J261" s="152">
        <v>0</v>
      </c>
      <c r="K261" s="142" t="s">
        <v>0</v>
      </c>
    </row>
    <row r="262" ht="23" customHeight="1" spans="1:11">
      <c r="A262" s="142" t="s">
        <v>0</v>
      </c>
      <c r="B262" s="142" t="s">
        <v>0</v>
      </c>
      <c r="C262" s="157" t="s">
        <v>0</v>
      </c>
      <c r="D262" s="157" t="s">
        <v>0</v>
      </c>
      <c r="E262" s="158"/>
      <c r="F262" s="142" t="s">
        <v>1537</v>
      </c>
      <c r="G262" s="142" t="s">
        <v>1538</v>
      </c>
      <c r="H262" s="88" t="s">
        <v>0</v>
      </c>
      <c r="I262" s="88" t="s">
        <v>0</v>
      </c>
      <c r="J262" s="152" t="s">
        <v>0</v>
      </c>
      <c r="K262" s="142" t="s">
        <v>0</v>
      </c>
    </row>
    <row r="263" ht="23" customHeight="1" spans="1:11">
      <c r="A263" s="142" t="s">
        <v>0</v>
      </c>
      <c r="B263" s="142" t="s">
        <v>0</v>
      </c>
      <c r="C263" s="157" t="s">
        <v>0</v>
      </c>
      <c r="D263" s="157" t="s">
        <v>0</v>
      </c>
      <c r="E263" s="158"/>
      <c r="F263" s="142" t="s">
        <v>1539</v>
      </c>
      <c r="G263" s="142" t="s">
        <v>1540</v>
      </c>
      <c r="H263" s="88">
        <v>1893</v>
      </c>
      <c r="I263" s="88" t="s">
        <v>0</v>
      </c>
      <c r="J263" s="152" t="s">
        <v>0</v>
      </c>
      <c r="K263" s="142" t="s">
        <v>0</v>
      </c>
    </row>
    <row r="264" ht="23" customHeight="1" spans="1:11">
      <c r="A264" s="142" t="s">
        <v>0</v>
      </c>
      <c r="B264" s="142" t="s">
        <v>0</v>
      </c>
      <c r="C264" s="157" t="s">
        <v>0</v>
      </c>
      <c r="D264" s="157" t="s">
        <v>0</v>
      </c>
      <c r="E264" s="158"/>
      <c r="F264" s="142" t="s">
        <v>1541</v>
      </c>
      <c r="G264" s="142" t="s">
        <v>1542</v>
      </c>
      <c r="H264" s="88">
        <v>92632</v>
      </c>
      <c r="I264" s="88" t="s">
        <v>0</v>
      </c>
      <c r="J264" s="152" t="s">
        <v>0</v>
      </c>
      <c r="K264" s="142" t="s">
        <v>0</v>
      </c>
    </row>
    <row r="265" ht="23" customHeight="1" spans="1:11">
      <c r="A265" s="142" t="s">
        <v>0</v>
      </c>
      <c r="B265" s="142" t="s">
        <v>0</v>
      </c>
      <c r="C265" s="157" t="s">
        <v>0</v>
      </c>
      <c r="D265" s="157" t="s">
        <v>0</v>
      </c>
      <c r="E265" s="158"/>
      <c r="F265" s="142" t="s">
        <v>1543</v>
      </c>
      <c r="G265" s="142" t="s">
        <v>1544</v>
      </c>
      <c r="H265" s="148">
        <v>0</v>
      </c>
      <c r="I265" s="148">
        <v>0</v>
      </c>
      <c r="J265" s="152" t="s">
        <v>0</v>
      </c>
      <c r="K265" s="142" t="s">
        <v>0</v>
      </c>
    </row>
    <row r="266" ht="23" customHeight="1" spans="1:11">
      <c r="A266" s="142" t="s">
        <v>0</v>
      </c>
      <c r="B266" s="142" t="s">
        <v>0</v>
      </c>
      <c r="C266" s="157" t="s">
        <v>0</v>
      </c>
      <c r="D266" s="157" t="s">
        <v>0</v>
      </c>
      <c r="E266" s="158"/>
      <c r="F266" s="142" t="s">
        <v>1545</v>
      </c>
      <c r="G266" s="142" t="s">
        <v>1546</v>
      </c>
      <c r="H266" s="88" t="s">
        <v>0</v>
      </c>
      <c r="I266" s="88" t="s">
        <v>0</v>
      </c>
      <c r="J266" s="152" t="s">
        <v>0</v>
      </c>
      <c r="K266" s="142" t="s">
        <v>0</v>
      </c>
    </row>
    <row r="267" ht="23" customHeight="1" spans="1:11">
      <c r="A267" s="142" t="s">
        <v>0</v>
      </c>
      <c r="B267" s="142" t="s">
        <v>0</v>
      </c>
      <c r="C267" s="157" t="s">
        <v>0</v>
      </c>
      <c r="D267" s="157" t="s">
        <v>0</v>
      </c>
      <c r="E267" s="158"/>
      <c r="F267" s="142" t="s">
        <v>1547</v>
      </c>
      <c r="G267" s="142" t="s">
        <v>1548</v>
      </c>
      <c r="H267" s="88" t="s">
        <v>0</v>
      </c>
      <c r="I267" s="88" t="s">
        <v>0</v>
      </c>
      <c r="J267" s="152" t="s">
        <v>0</v>
      </c>
      <c r="K267" s="142" t="s">
        <v>0</v>
      </c>
    </row>
    <row r="268" ht="23" customHeight="1" spans="1:11">
      <c r="A268" s="142" t="s">
        <v>0</v>
      </c>
      <c r="B268" s="142" t="s">
        <v>0</v>
      </c>
      <c r="C268" s="157" t="s">
        <v>0</v>
      </c>
      <c r="D268" s="157" t="s">
        <v>0</v>
      </c>
      <c r="E268" s="158"/>
      <c r="F268" s="142" t="s">
        <v>1549</v>
      </c>
      <c r="G268" s="142" t="s">
        <v>1550</v>
      </c>
      <c r="H268" s="88" t="s">
        <v>0</v>
      </c>
      <c r="I268" s="88" t="s">
        <v>0</v>
      </c>
      <c r="J268" s="152" t="s">
        <v>0</v>
      </c>
      <c r="K268" s="142" t="s">
        <v>0</v>
      </c>
    </row>
    <row r="269" ht="23" customHeight="1" spans="1:11">
      <c r="A269" s="142" t="s">
        <v>0</v>
      </c>
      <c r="B269" s="142" t="s">
        <v>0</v>
      </c>
      <c r="C269" s="157" t="s">
        <v>0</v>
      </c>
      <c r="D269" s="157" t="s">
        <v>0</v>
      </c>
      <c r="E269" s="158"/>
      <c r="F269" s="142" t="s">
        <v>1551</v>
      </c>
      <c r="G269" s="142" t="s">
        <v>1552</v>
      </c>
      <c r="H269" s="88" t="s">
        <v>0</v>
      </c>
      <c r="I269" s="88" t="s">
        <v>0</v>
      </c>
      <c r="J269" s="152" t="s">
        <v>0</v>
      </c>
      <c r="K269" s="142" t="s">
        <v>0</v>
      </c>
    </row>
    <row r="270" ht="23" customHeight="1" spans="1:11">
      <c r="A270" s="142" t="s">
        <v>0</v>
      </c>
      <c r="B270" s="142" t="s">
        <v>0</v>
      </c>
      <c r="C270" s="157" t="s">
        <v>0</v>
      </c>
      <c r="D270" s="157" t="s">
        <v>0</v>
      </c>
      <c r="E270" s="158"/>
      <c r="F270" s="142" t="s">
        <v>1553</v>
      </c>
      <c r="G270" s="142" t="s">
        <v>1554</v>
      </c>
      <c r="H270" s="88" t="s">
        <v>0</v>
      </c>
      <c r="I270" s="88" t="s">
        <v>0</v>
      </c>
      <c r="J270" s="152" t="s">
        <v>0</v>
      </c>
      <c r="K270" s="142" t="s">
        <v>0</v>
      </c>
    </row>
    <row r="271" ht="23" customHeight="1" spans="1:11">
      <c r="A271" s="142" t="s">
        <v>0</v>
      </c>
      <c r="B271" s="142" t="s">
        <v>0</v>
      </c>
      <c r="C271" s="157" t="s">
        <v>0</v>
      </c>
      <c r="D271" s="157" t="s">
        <v>0</v>
      </c>
      <c r="E271" s="158"/>
      <c r="F271" s="142" t="s">
        <v>1555</v>
      </c>
      <c r="G271" s="142" t="s">
        <v>1556</v>
      </c>
      <c r="H271" s="88" t="s">
        <v>0</v>
      </c>
      <c r="I271" s="88" t="s">
        <v>0</v>
      </c>
      <c r="J271" s="152" t="s">
        <v>0</v>
      </c>
      <c r="K271" s="142" t="s">
        <v>0</v>
      </c>
    </row>
    <row r="272" ht="23" customHeight="1" spans="1:11">
      <c r="A272" s="142" t="s">
        <v>0</v>
      </c>
      <c r="B272" s="142" t="s">
        <v>0</v>
      </c>
      <c r="C272" s="157" t="s">
        <v>0</v>
      </c>
      <c r="D272" s="157" t="s">
        <v>0</v>
      </c>
      <c r="E272" s="158"/>
      <c r="F272" s="142" t="s">
        <v>1557</v>
      </c>
      <c r="G272" s="142" t="s">
        <v>1558</v>
      </c>
      <c r="H272" s="88" t="s">
        <v>0</v>
      </c>
      <c r="I272" s="88" t="s">
        <v>0</v>
      </c>
      <c r="J272" s="152" t="s">
        <v>0</v>
      </c>
      <c r="K272" s="142" t="s">
        <v>0</v>
      </c>
    </row>
    <row r="273" ht="23" customHeight="1" spans="1:11">
      <c r="A273" s="142" t="s">
        <v>0</v>
      </c>
      <c r="B273" s="142" t="s">
        <v>0</v>
      </c>
      <c r="C273" s="157" t="s">
        <v>0</v>
      </c>
      <c r="D273" s="157" t="s">
        <v>0</v>
      </c>
      <c r="E273" s="158"/>
      <c r="F273" s="142" t="s">
        <v>1559</v>
      </c>
      <c r="G273" s="142" t="s">
        <v>1560</v>
      </c>
      <c r="H273" s="88" t="s">
        <v>0</v>
      </c>
      <c r="I273" s="88" t="s">
        <v>0</v>
      </c>
      <c r="J273" s="152" t="s">
        <v>0</v>
      </c>
      <c r="K273" s="142" t="s">
        <v>0</v>
      </c>
    </row>
    <row r="274" ht="23" customHeight="1" spans="1:11">
      <c r="A274" s="142" t="s">
        <v>0</v>
      </c>
      <c r="B274" s="142" t="s">
        <v>0</v>
      </c>
      <c r="C274" s="157" t="s">
        <v>0</v>
      </c>
      <c r="D274" s="157" t="s">
        <v>0</v>
      </c>
      <c r="E274" s="158"/>
      <c r="F274" s="142" t="s">
        <v>1561</v>
      </c>
      <c r="G274" s="142" t="s">
        <v>1562</v>
      </c>
      <c r="H274" s="88" t="s">
        <v>0</v>
      </c>
      <c r="I274" s="88" t="s">
        <v>0</v>
      </c>
      <c r="J274" s="152" t="s">
        <v>0</v>
      </c>
      <c r="K274" s="142" t="s">
        <v>0</v>
      </c>
    </row>
    <row r="275" ht="23" customHeight="1" spans="1:11">
      <c r="A275" s="142" t="s">
        <v>0</v>
      </c>
      <c r="B275" s="142" t="s">
        <v>0</v>
      </c>
      <c r="C275" s="157" t="s">
        <v>0</v>
      </c>
      <c r="D275" s="157" t="s">
        <v>0</v>
      </c>
      <c r="E275" s="158"/>
      <c r="F275" s="142" t="s">
        <v>1563</v>
      </c>
      <c r="G275" s="142" t="s">
        <v>1564</v>
      </c>
      <c r="H275" s="148">
        <v>0</v>
      </c>
      <c r="I275" s="148">
        <v>0</v>
      </c>
      <c r="J275" s="152" t="s">
        <v>0</v>
      </c>
      <c r="K275" s="142" t="s">
        <v>0</v>
      </c>
    </row>
    <row r="276" ht="23" customHeight="1" spans="1:11">
      <c r="A276" s="142" t="s">
        <v>0</v>
      </c>
      <c r="B276" s="142" t="s">
        <v>0</v>
      </c>
      <c r="C276" s="157" t="s">
        <v>0</v>
      </c>
      <c r="D276" s="157" t="s">
        <v>0</v>
      </c>
      <c r="E276" s="158"/>
      <c r="F276" s="142" t="s">
        <v>1565</v>
      </c>
      <c r="G276" s="142" t="s">
        <v>1564</v>
      </c>
      <c r="H276" s="88" t="s">
        <v>0</v>
      </c>
      <c r="I276" s="88" t="s">
        <v>0</v>
      </c>
      <c r="J276" s="152" t="s">
        <v>0</v>
      </c>
      <c r="K276" s="142" t="s">
        <v>0</v>
      </c>
    </row>
    <row r="277" ht="23" customHeight="1" spans="1:11">
      <c r="A277" s="142" t="s">
        <v>0</v>
      </c>
      <c r="B277" s="142" t="s">
        <v>0</v>
      </c>
      <c r="C277" s="157" t="s">
        <v>0</v>
      </c>
      <c r="D277" s="157" t="s">
        <v>0</v>
      </c>
      <c r="E277" s="158"/>
      <c r="F277" s="142" t="s">
        <v>1566</v>
      </c>
      <c r="G277" s="142" t="s">
        <v>1567</v>
      </c>
      <c r="H277" s="148">
        <v>704</v>
      </c>
      <c r="I277" s="148">
        <v>220</v>
      </c>
      <c r="J277" s="152">
        <v>0.3125</v>
      </c>
      <c r="K277" s="142" t="s">
        <v>0</v>
      </c>
    </row>
    <row r="278" ht="23" customHeight="1" spans="1:11">
      <c r="A278" s="142" t="s">
        <v>0</v>
      </c>
      <c r="B278" s="142" t="s">
        <v>0</v>
      </c>
      <c r="C278" s="157" t="s">
        <v>0</v>
      </c>
      <c r="D278" s="157" t="s">
        <v>0</v>
      </c>
      <c r="E278" s="158"/>
      <c r="F278" s="142" t="s">
        <v>1568</v>
      </c>
      <c r="G278" s="142" t="s">
        <v>1569</v>
      </c>
      <c r="H278" s="88" t="s">
        <v>0</v>
      </c>
      <c r="I278" s="88" t="s">
        <v>0</v>
      </c>
      <c r="J278" s="152" t="s">
        <v>0</v>
      </c>
      <c r="K278" s="142" t="s">
        <v>0</v>
      </c>
    </row>
    <row r="279" ht="23" customHeight="1" spans="1:11">
      <c r="A279" s="142" t="s">
        <v>0</v>
      </c>
      <c r="B279" s="142" t="s">
        <v>0</v>
      </c>
      <c r="C279" s="157" t="s">
        <v>0</v>
      </c>
      <c r="D279" s="157" t="s">
        <v>0</v>
      </c>
      <c r="E279" s="158"/>
      <c r="F279" s="142" t="s">
        <v>1570</v>
      </c>
      <c r="G279" s="142" t="s">
        <v>1571</v>
      </c>
      <c r="H279" s="88">
        <v>292</v>
      </c>
      <c r="I279" s="88">
        <v>169</v>
      </c>
      <c r="J279" s="152">
        <v>0.578767123287671</v>
      </c>
      <c r="K279" s="142" t="s">
        <v>0</v>
      </c>
    </row>
    <row r="280" ht="23" customHeight="1" spans="1:11">
      <c r="A280" s="142" t="s">
        <v>0</v>
      </c>
      <c r="B280" s="142" t="s">
        <v>0</v>
      </c>
      <c r="C280" s="157" t="s">
        <v>0</v>
      </c>
      <c r="D280" s="157" t="s">
        <v>0</v>
      </c>
      <c r="E280" s="158"/>
      <c r="F280" s="142" t="s">
        <v>1572</v>
      </c>
      <c r="G280" s="142" t="s">
        <v>1573</v>
      </c>
      <c r="H280" s="88">
        <v>264</v>
      </c>
      <c r="I280" s="88" t="s">
        <v>0</v>
      </c>
      <c r="J280" s="152" t="s">
        <v>0</v>
      </c>
      <c r="K280" s="142" t="s">
        <v>0</v>
      </c>
    </row>
    <row r="281" ht="23" customHeight="1" spans="1:11">
      <c r="A281" s="142" t="s">
        <v>0</v>
      </c>
      <c r="B281" s="142" t="s">
        <v>0</v>
      </c>
      <c r="C281" s="157" t="s">
        <v>0</v>
      </c>
      <c r="D281" s="157" t="s">
        <v>0</v>
      </c>
      <c r="E281" s="158"/>
      <c r="F281" s="142" t="s">
        <v>1574</v>
      </c>
      <c r="G281" s="142" t="s">
        <v>1575</v>
      </c>
      <c r="H281" s="88" t="s">
        <v>0</v>
      </c>
      <c r="I281" s="88" t="s">
        <v>0</v>
      </c>
      <c r="J281" s="152" t="s">
        <v>0</v>
      </c>
      <c r="K281" s="142" t="s">
        <v>0</v>
      </c>
    </row>
    <row r="282" ht="23" customHeight="1" spans="1:11">
      <c r="A282" s="142" t="s">
        <v>0</v>
      </c>
      <c r="B282" s="142" t="s">
        <v>0</v>
      </c>
      <c r="C282" s="157" t="s">
        <v>0</v>
      </c>
      <c r="D282" s="157" t="s">
        <v>0</v>
      </c>
      <c r="E282" s="158"/>
      <c r="F282" s="142" t="s">
        <v>1576</v>
      </c>
      <c r="G282" s="142" t="s">
        <v>1577</v>
      </c>
      <c r="H282" s="88" t="s">
        <v>0</v>
      </c>
      <c r="I282" s="88" t="s">
        <v>0</v>
      </c>
      <c r="J282" s="152" t="s">
        <v>0</v>
      </c>
      <c r="K282" s="142" t="s">
        <v>0</v>
      </c>
    </row>
    <row r="283" ht="23" customHeight="1" spans="1:11">
      <c r="A283" s="142" t="s">
        <v>0</v>
      </c>
      <c r="B283" s="142" t="s">
        <v>0</v>
      </c>
      <c r="C283" s="157" t="s">
        <v>0</v>
      </c>
      <c r="D283" s="157" t="s">
        <v>0</v>
      </c>
      <c r="E283" s="158"/>
      <c r="F283" s="142" t="s">
        <v>1578</v>
      </c>
      <c r="G283" s="142" t="s">
        <v>1579</v>
      </c>
      <c r="H283" s="88">
        <v>148</v>
      </c>
      <c r="I283" s="88">
        <v>51</v>
      </c>
      <c r="J283" s="152">
        <v>0.344594594594595</v>
      </c>
      <c r="K283" s="142" t="s">
        <v>0</v>
      </c>
    </row>
    <row r="284" ht="23" customHeight="1" spans="1:11">
      <c r="A284" s="142" t="s">
        <v>0</v>
      </c>
      <c r="B284" s="142" t="s">
        <v>0</v>
      </c>
      <c r="C284" s="157" t="s">
        <v>0</v>
      </c>
      <c r="D284" s="157" t="s">
        <v>0</v>
      </c>
      <c r="E284" s="158"/>
      <c r="F284" s="142" t="s">
        <v>1580</v>
      </c>
      <c r="G284" s="142" t="s">
        <v>1581</v>
      </c>
      <c r="H284" s="88" t="s">
        <v>0</v>
      </c>
      <c r="I284" s="88" t="s">
        <v>0</v>
      </c>
      <c r="J284" s="152" t="s">
        <v>0</v>
      </c>
      <c r="K284" s="142" t="s">
        <v>0</v>
      </c>
    </row>
    <row r="285" ht="23" customHeight="1" spans="1:11">
      <c r="A285" s="142" t="s">
        <v>0</v>
      </c>
      <c r="B285" s="142" t="s">
        <v>0</v>
      </c>
      <c r="C285" s="157" t="s">
        <v>0</v>
      </c>
      <c r="D285" s="157" t="s">
        <v>0</v>
      </c>
      <c r="E285" s="158"/>
      <c r="F285" s="142" t="s">
        <v>1582</v>
      </c>
      <c r="G285" s="142" t="s">
        <v>1583</v>
      </c>
      <c r="H285" s="88" t="s">
        <v>0</v>
      </c>
      <c r="I285" s="88" t="s">
        <v>0</v>
      </c>
      <c r="J285" s="152" t="s">
        <v>0</v>
      </c>
      <c r="K285" s="142" t="s">
        <v>0</v>
      </c>
    </row>
    <row r="286" ht="23" customHeight="1" spans="1:11">
      <c r="A286" s="142" t="s">
        <v>0</v>
      </c>
      <c r="B286" s="142" t="s">
        <v>0</v>
      </c>
      <c r="C286" s="157" t="s">
        <v>0</v>
      </c>
      <c r="D286" s="157" t="s">
        <v>0</v>
      </c>
      <c r="E286" s="158"/>
      <c r="F286" s="142" t="s">
        <v>1584</v>
      </c>
      <c r="G286" s="142" t="s">
        <v>1585</v>
      </c>
      <c r="H286" s="88" t="s">
        <v>0</v>
      </c>
      <c r="I286" s="88" t="s">
        <v>0</v>
      </c>
      <c r="J286" s="152" t="s">
        <v>0</v>
      </c>
      <c r="K286" s="142" t="s">
        <v>0</v>
      </c>
    </row>
    <row r="287" ht="23" customHeight="1" spans="1:11">
      <c r="A287" s="142" t="s">
        <v>0</v>
      </c>
      <c r="B287" s="142" t="s">
        <v>0</v>
      </c>
      <c r="C287" s="157" t="s">
        <v>0</v>
      </c>
      <c r="D287" s="157" t="s">
        <v>0</v>
      </c>
      <c r="E287" s="158"/>
      <c r="F287" s="142" t="s">
        <v>1586</v>
      </c>
      <c r="G287" s="142" t="s">
        <v>1587</v>
      </c>
      <c r="H287" s="88" t="s">
        <v>0</v>
      </c>
      <c r="I287" s="88" t="s">
        <v>0</v>
      </c>
      <c r="J287" s="152" t="s">
        <v>0</v>
      </c>
      <c r="K287" s="142" t="s">
        <v>0</v>
      </c>
    </row>
    <row r="288" ht="23" customHeight="1" spans="1:11">
      <c r="A288" s="142" t="s">
        <v>0</v>
      </c>
      <c r="B288" s="142" t="s">
        <v>0</v>
      </c>
      <c r="C288" s="157" t="s">
        <v>0</v>
      </c>
      <c r="D288" s="157" t="s">
        <v>0</v>
      </c>
      <c r="E288" s="158"/>
      <c r="F288" s="142" t="s">
        <v>1588</v>
      </c>
      <c r="G288" s="142" t="s">
        <v>1589</v>
      </c>
      <c r="H288" s="88" t="s">
        <v>0</v>
      </c>
      <c r="I288" s="88" t="s">
        <v>0</v>
      </c>
      <c r="J288" s="152" t="s">
        <v>0</v>
      </c>
      <c r="K288" s="142" t="s">
        <v>0</v>
      </c>
    </row>
    <row r="289" ht="23" customHeight="1" spans="1:11">
      <c r="A289" s="142" t="s">
        <v>0</v>
      </c>
      <c r="B289" s="142" t="s">
        <v>0</v>
      </c>
      <c r="C289" s="157" t="s">
        <v>0</v>
      </c>
      <c r="D289" s="157" t="s">
        <v>0</v>
      </c>
      <c r="E289" s="158"/>
      <c r="F289" s="142" t="s">
        <v>1590</v>
      </c>
      <c r="G289" s="142" t="s">
        <v>1591</v>
      </c>
      <c r="H289" s="148">
        <v>300</v>
      </c>
      <c r="I289" s="148">
        <v>0</v>
      </c>
      <c r="J289" s="152">
        <v>0</v>
      </c>
      <c r="K289" s="142" t="s">
        <v>0</v>
      </c>
    </row>
    <row r="290" ht="23" customHeight="1" spans="1:11">
      <c r="A290" s="142" t="s">
        <v>0</v>
      </c>
      <c r="B290" s="142" t="s">
        <v>0</v>
      </c>
      <c r="C290" s="157" t="s">
        <v>0</v>
      </c>
      <c r="D290" s="157" t="s">
        <v>0</v>
      </c>
      <c r="E290" s="158"/>
      <c r="F290" s="142" t="s">
        <v>1592</v>
      </c>
      <c r="G290" s="142" t="s">
        <v>423</v>
      </c>
      <c r="H290" s="88">
        <v>300</v>
      </c>
      <c r="I290" s="88" t="s">
        <v>0</v>
      </c>
      <c r="J290" s="152" t="s">
        <v>0</v>
      </c>
      <c r="K290" s="142" t="s">
        <v>0</v>
      </c>
    </row>
    <row r="291" ht="23" customHeight="1" spans="1:11">
      <c r="A291" s="142" t="s">
        <v>0</v>
      </c>
      <c r="B291" s="142" t="s">
        <v>0</v>
      </c>
      <c r="C291" s="157" t="s">
        <v>0</v>
      </c>
      <c r="D291" s="157" t="s">
        <v>0</v>
      </c>
      <c r="E291" s="158"/>
      <c r="F291" s="142" t="s">
        <v>1593</v>
      </c>
      <c r="G291" s="142" t="s">
        <v>1594</v>
      </c>
      <c r="H291" s="148">
        <v>30800</v>
      </c>
      <c r="I291" s="148">
        <v>34328</v>
      </c>
      <c r="J291" s="152">
        <v>1.11454545454545</v>
      </c>
      <c r="K291" s="142" t="s">
        <v>0</v>
      </c>
    </row>
    <row r="292" ht="23" customHeight="1" spans="1:11">
      <c r="A292" s="142" t="s">
        <v>0</v>
      </c>
      <c r="B292" s="142" t="s">
        <v>0</v>
      </c>
      <c r="C292" s="157" t="s">
        <v>0</v>
      </c>
      <c r="D292" s="157" t="s">
        <v>0</v>
      </c>
      <c r="E292" s="158"/>
      <c r="F292" s="142" t="s">
        <v>1595</v>
      </c>
      <c r="G292" s="142" t="s">
        <v>1596</v>
      </c>
      <c r="H292" s="148">
        <v>30800</v>
      </c>
      <c r="I292" s="148">
        <v>34328</v>
      </c>
      <c r="J292" s="152">
        <v>1.11454545454545</v>
      </c>
      <c r="K292" s="142" t="s">
        <v>0</v>
      </c>
    </row>
    <row r="293" ht="23" customHeight="1" spans="1:11">
      <c r="A293" s="142" t="s">
        <v>0</v>
      </c>
      <c r="B293" s="142" t="s">
        <v>0</v>
      </c>
      <c r="C293" s="157" t="s">
        <v>0</v>
      </c>
      <c r="D293" s="157" t="s">
        <v>0</v>
      </c>
      <c r="E293" s="158"/>
      <c r="F293" s="142" t="s">
        <v>1597</v>
      </c>
      <c r="G293" s="142" t="s">
        <v>1598</v>
      </c>
      <c r="H293" s="88" t="s">
        <v>0</v>
      </c>
      <c r="I293" s="88" t="s">
        <v>0</v>
      </c>
      <c r="J293" s="152" t="s">
        <v>0</v>
      </c>
      <c r="K293" s="142" t="s">
        <v>0</v>
      </c>
    </row>
    <row r="294" ht="23" customHeight="1" spans="1:11">
      <c r="A294" s="142" t="s">
        <v>0</v>
      </c>
      <c r="B294" s="142" t="s">
        <v>0</v>
      </c>
      <c r="C294" s="157" t="s">
        <v>0</v>
      </c>
      <c r="D294" s="157" t="s">
        <v>0</v>
      </c>
      <c r="E294" s="158"/>
      <c r="F294" s="142" t="s">
        <v>1599</v>
      </c>
      <c r="G294" s="142" t="s">
        <v>1600</v>
      </c>
      <c r="H294" s="88" t="s">
        <v>0</v>
      </c>
      <c r="I294" s="88" t="s">
        <v>0</v>
      </c>
      <c r="J294" s="152" t="s">
        <v>0</v>
      </c>
      <c r="K294" s="142" t="s">
        <v>0</v>
      </c>
    </row>
    <row r="295" ht="23" customHeight="1" spans="1:11">
      <c r="A295" s="142" t="s">
        <v>0</v>
      </c>
      <c r="B295" s="142" t="s">
        <v>0</v>
      </c>
      <c r="C295" s="157" t="s">
        <v>0</v>
      </c>
      <c r="D295" s="157" t="s">
        <v>0</v>
      </c>
      <c r="E295" s="158"/>
      <c r="F295" s="142" t="s">
        <v>1601</v>
      </c>
      <c r="G295" s="142" t="s">
        <v>1602</v>
      </c>
      <c r="H295" s="88">
        <v>20919</v>
      </c>
      <c r="I295" s="88">
        <v>32328</v>
      </c>
      <c r="J295" s="152">
        <v>1.54538935895597</v>
      </c>
      <c r="K295" s="142" t="s">
        <v>0</v>
      </c>
    </row>
    <row r="296" ht="23" customHeight="1" spans="1:11">
      <c r="A296" s="142" t="s">
        <v>0</v>
      </c>
      <c r="B296" s="142" t="s">
        <v>0</v>
      </c>
      <c r="C296" s="157" t="s">
        <v>0</v>
      </c>
      <c r="D296" s="157" t="s">
        <v>0</v>
      </c>
      <c r="E296" s="158"/>
      <c r="F296" s="142" t="s">
        <v>1603</v>
      </c>
      <c r="G296" s="142" t="s">
        <v>1604</v>
      </c>
      <c r="H296" s="88" t="s">
        <v>0</v>
      </c>
      <c r="I296" s="88" t="s">
        <v>0</v>
      </c>
      <c r="J296" s="152" t="s">
        <v>0</v>
      </c>
      <c r="K296" s="142" t="s">
        <v>0</v>
      </c>
    </row>
    <row r="297" ht="23" customHeight="1" spans="1:11">
      <c r="A297" s="142" t="s">
        <v>0</v>
      </c>
      <c r="B297" s="142" t="s">
        <v>0</v>
      </c>
      <c r="C297" s="157" t="s">
        <v>0</v>
      </c>
      <c r="D297" s="157" t="s">
        <v>0</v>
      </c>
      <c r="E297" s="158"/>
      <c r="F297" s="142" t="s">
        <v>1605</v>
      </c>
      <c r="G297" s="142" t="s">
        <v>1606</v>
      </c>
      <c r="H297" s="88" t="s">
        <v>0</v>
      </c>
      <c r="I297" s="88" t="s">
        <v>0</v>
      </c>
      <c r="J297" s="152" t="s">
        <v>0</v>
      </c>
      <c r="K297" s="142" t="s">
        <v>0</v>
      </c>
    </row>
    <row r="298" ht="23" customHeight="1" spans="1:11">
      <c r="A298" s="142" t="s">
        <v>0</v>
      </c>
      <c r="B298" s="142" t="s">
        <v>0</v>
      </c>
      <c r="C298" s="157" t="s">
        <v>0</v>
      </c>
      <c r="D298" s="157" t="s">
        <v>0</v>
      </c>
      <c r="E298" s="158"/>
      <c r="F298" s="142" t="s">
        <v>1607</v>
      </c>
      <c r="G298" s="142" t="s">
        <v>1608</v>
      </c>
      <c r="H298" s="88" t="s">
        <v>0</v>
      </c>
      <c r="I298" s="88" t="s">
        <v>0</v>
      </c>
      <c r="J298" s="152" t="s">
        <v>0</v>
      </c>
      <c r="K298" s="142" t="s">
        <v>0</v>
      </c>
    </row>
    <row r="299" ht="23" customHeight="1" spans="1:11">
      <c r="A299" s="142" t="s">
        <v>0</v>
      </c>
      <c r="B299" s="142" t="s">
        <v>0</v>
      </c>
      <c r="C299" s="157" t="s">
        <v>0</v>
      </c>
      <c r="D299" s="157" t="s">
        <v>0</v>
      </c>
      <c r="E299" s="158"/>
      <c r="F299" s="142" t="s">
        <v>1609</v>
      </c>
      <c r="G299" s="142" t="s">
        <v>1610</v>
      </c>
      <c r="H299" s="88" t="s">
        <v>0</v>
      </c>
      <c r="I299" s="88" t="s">
        <v>0</v>
      </c>
      <c r="J299" s="152" t="s">
        <v>0</v>
      </c>
      <c r="K299" s="142" t="s">
        <v>0</v>
      </c>
    </row>
    <row r="300" ht="23" customHeight="1" spans="1:11">
      <c r="A300" s="142" t="s">
        <v>0</v>
      </c>
      <c r="B300" s="142" t="s">
        <v>0</v>
      </c>
      <c r="C300" s="157" t="s">
        <v>0</v>
      </c>
      <c r="D300" s="157" t="s">
        <v>0</v>
      </c>
      <c r="E300" s="158"/>
      <c r="F300" s="142" t="s">
        <v>1611</v>
      </c>
      <c r="G300" s="142" t="s">
        <v>1612</v>
      </c>
      <c r="H300" s="88" t="s">
        <v>0</v>
      </c>
      <c r="I300" s="88" t="s">
        <v>0</v>
      </c>
      <c r="J300" s="152" t="s">
        <v>0</v>
      </c>
      <c r="K300" s="142" t="s">
        <v>0</v>
      </c>
    </row>
    <row r="301" ht="23" customHeight="1" spans="1:11">
      <c r="A301" s="142" t="s">
        <v>0</v>
      </c>
      <c r="B301" s="142" t="s">
        <v>0</v>
      </c>
      <c r="C301" s="157" t="s">
        <v>0</v>
      </c>
      <c r="D301" s="157" t="s">
        <v>0</v>
      </c>
      <c r="E301" s="158"/>
      <c r="F301" s="142" t="s">
        <v>1613</v>
      </c>
      <c r="G301" s="142" t="s">
        <v>1614</v>
      </c>
      <c r="H301" s="88" t="s">
        <v>0</v>
      </c>
      <c r="I301" s="88" t="s">
        <v>0</v>
      </c>
      <c r="J301" s="152" t="s">
        <v>0</v>
      </c>
      <c r="K301" s="142" t="s">
        <v>0</v>
      </c>
    </row>
    <row r="302" ht="23" customHeight="1" spans="1:11">
      <c r="A302" s="142" t="s">
        <v>0</v>
      </c>
      <c r="B302" s="142" t="s">
        <v>0</v>
      </c>
      <c r="C302" s="157" t="s">
        <v>0</v>
      </c>
      <c r="D302" s="157" t="s">
        <v>0</v>
      </c>
      <c r="E302" s="158"/>
      <c r="F302" s="142" t="s">
        <v>1615</v>
      </c>
      <c r="G302" s="142" t="s">
        <v>1616</v>
      </c>
      <c r="H302" s="88" t="s">
        <v>0</v>
      </c>
      <c r="I302" s="88" t="s">
        <v>0</v>
      </c>
      <c r="J302" s="152" t="s">
        <v>0</v>
      </c>
      <c r="K302" s="142" t="s">
        <v>0</v>
      </c>
    </row>
    <row r="303" ht="23" customHeight="1" spans="1:11">
      <c r="A303" s="142" t="s">
        <v>0</v>
      </c>
      <c r="B303" s="142" t="s">
        <v>0</v>
      </c>
      <c r="C303" s="157" t="s">
        <v>0</v>
      </c>
      <c r="D303" s="157" t="s">
        <v>0</v>
      </c>
      <c r="E303" s="158"/>
      <c r="F303" s="142" t="s">
        <v>1617</v>
      </c>
      <c r="G303" s="142" t="s">
        <v>1618</v>
      </c>
      <c r="H303" s="88" t="s">
        <v>0</v>
      </c>
      <c r="I303" s="88" t="s">
        <v>0</v>
      </c>
      <c r="J303" s="152" t="s">
        <v>0</v>
      </c>
      <c r="K303" s="142" t="s">
        <v>0</v>
      </c>
    </row>
    <row r="304" ht="23" customHeight="1" spans="1:11">
      <c r="A304" s="142" t="s">
        <v>0</v>
      </c>
      <c r="B304" s="142" t="s">
        <v>0</v>
      </c>
      <c r="C304" s="157" t="s">
        <v>0</v>
      </c>
      <c r="D304" s="157" t="s">
        <v>0</v>
      </c>
      <c r="E304" s="158"/>
      <c r="F304" s="142" t="s">
        <v>1619</v>
      </c>
      <c r="G304" s="142" t="s">
        <v>1620</v>
      </c>
      <c r="H304" s="88" t="s">
        <v>0</v>
      </c>
      <c r="I304" s="88" t="s">
        <v>0</v>
      </c>
      <c r="J304" s="152" t="s">
        <v>0</v>
      </c>
      <c r="K304" s="142" t="s">
        <v>0</v>
      </c>
    </row>
    <row r="305" ht="23" customHeight="1" spans="1:11">
      <c r="A305" s="142" t="s">
        <v>0</v>
      </c>
      <c r="B305" s="142" t="s">
        <v>0</v>
      </c>
      <c r="C305" s="157" t="s">
        <v>0</v>
      </c>
      <c r="D305" s="157" t="s">
        <v>0</v>
      </c>
      <c r="E305" s="158"/>
      <c r="F305" s="142" t="s">
        <v>1621</v>
      </c>
      <c r="G305" s="142" t="s">
        <v>1622</v>
      </c>
      <c r="H305" s="88">
        <v>802</v>
      </c>
      <c r="I305" s="88" t="s">
        <v>0</v>
      </c>
      <c r="J305" s="152" t="s">
        <v>0</v>
      </c>
      <c r="K305" s="142" t="s">
        <v>0</v>
      </c>
    </row>
    <row r="306" ht="23" customHeight="1" spans="1:11">
      <c r="A306" s="142" t="s">
        <v>0</v>
      </c>
      <c r="B306" s="142" t="s">
        <v>0</v>
      </c>
      <c r="C306" s="157" t="s">
        <v>0</v>
      </c>
      <c r="D306" s="157" t="s">
        <v>0</v>
      </c>
      <c r="E306" s="158"/>
      <c r="F306" s="142" t="s">
        <v>1623</v>
      </c>
      <c r="G306" s="142" t="s">
        <v>1624</v>
      </c>
      <c r="H306" s="88">
        <v>9079</v>
      </c>
      <c r="I306" s="88">
        <v>2000</v>
      </c>
      <c r="J306" s="152">
        <v>0.220288578037229</v>
      </c>
      <c r="K306" s="142" t="s">
        <v>0</v>
      </c>
    </row>
    <row r="307" ht="23" customHeight="1" spans="1:11">
      <c r="A307" s="142" t="s">
        <v>0</v>
      </c>
      <c r="B307" s="142" t="s">
        <v>0</v>
      </c>
      <c r="C307" s="157" t="s">
        <v>0</v>
      </c>
      <c r="D307" s="157" t="s">
        <v>0</v>
      </c>
      <c r="E307" s="158"/>
      <c r="F307" s="142" t="s">
        <v>1625</v>
      </c>
      <c r="G307" s="142" t="s">
        <v>1626</v>
      </c>
      <c r="H307" s="88" t="s">
        <v>0</v>
      </c>
      <c r="I307" s="88" t="s">
        <v>0</v>
      </c>
      <c r="J307" s="152" t="s">
        <v>0</v>
      </c>
      <c r="K307" s="142" t="s">
        <v>0</v>
      </c>
    </row>
    <row r="308" ht="23" customHeight="1" spans="1:11">
      <c r="A308" s="142" t="s">
        <v>0</v>
      </c>
      <c r="B308" s="142" t="s">
        <v>0</v>
      </c>
      <c r="C308" s="157" t="s">
        <v>0</v>
      </c>
      <c r="D308" s="157" t="s">
        <v>0</v>
      </c>
      <c r="E308" s="158"/>
      <c r="F308" s="142" t="s">
        <v>1627</v>
      </c>
      <c r="G308" s="142" t="s">
        <v>1628</v>
      </c>
      <c r="H308" s="148">
        <v>224</v>
      </c>
      <c r="I308" s="148">
        <v>6</v>
      </c>
      <c r="J308" s="152">
        <v>0.0267857142857143</v>
      </c>
      <c r="K308" s="142" t="s">
        <v>0</v>
      </c>
    </row>
    <row r="309" ht="23" customHeight="1" spans="1:11">
      <c r="A309" s="142" t="s">
        <v>0</v>
      </c>
      <c r="B309" s="142" t="s">
        <v>0</v>
      </c>
      <c r="C309" s="157" t="s">
        <v>0</v>
      </c>
      <c r="D309" s="157" t="s">
        <v>0</v>
      </c>
      <c r="E309" s="158"/>
      <c r="F309" s="142" t="s">
        <v>1629</v>
      </c>
      <c r="G309" s="142" t="s">
        <v>1630</v>
      </c>
      <c r="H309" s="148">
        <v>224</v>
      </c>
      <c r="I309" s="148">
        <v>6</v>
      </c>
      <c r="J309" s="152">
        <v>0.0267857142857143</v>
      </c>
      <c r="K309" s="142" t="s">
        <v>0</v>
      </c>
    </row>
    <row r="310" ht="23" customHeight="1" spans="1:11">
      <c r="A310" s="142" t="s">
        <v>0</v>
      </c>
      <c r="B310" s="142" t="s">
        <v>0</v>
      </c>
      <c r="C310" s="157" t="s">
        <v>0</v>
      </c>
      <c r="D310" s="157" t="s">
        <v>0</v>
      </c>
      <c r="E310" s="158"/>
      <c r="F310" s="142" t="s">
        <v>1631</v>
      </c>
      <c r="G310" s="142" t="s">
        <v>1632</v>
      </c>
      <c r="H310" s="88" t="s">
        <v>0</v>
      </c>
      <c r="I310" s="88" t="s">
        <v>0</v>
      </c>
      <c r="J310" s="152" t="s">
        <v>0</v>
      </c>
      <c r="K310" s="142" t="s">
        <v>0</v>
      </c>
    </row>
    <row r="311" ht="23" customHeight="1" spans="1:11">
      <c r="A311" s="142" t="s">
        <v>0</v>
      </c>
      <c r="B311" s="142" t="s">
        <v>0</v>
      </c>
      <c r="C311" s="157" t="s">
        <v>0</v>
      </c>
      <c r="D311" s="157" t="s">
        <v>0</v>
      </c>
      <c r="E311" s="158"/>
      <c r="F311" s="142" t="s">
        <v>1633</v>
      </c>
      <c r="G311" s="142" t="s">
        <v>1634</v>
      </c>
      <c r="H311" s="88" t="s">
        <v>0</v>
      </c>
      <c r="I311" s="88" t="s">
        <v>0</v>
      </c>
      <c r="J311" s="152" t="s">
        <v>0</v>
      </c>
      <c r="K311" s="142" t="s">
        <v>0</v>
      </c>
    </row>
    <row r="312" ht="23" customHeight="1" spans="1:11">
      <c r="A312" s="142" t="s">
        <v>0</v>
      </c>
      <c r="B312" s="142" t="s">
        <v>0</v>
      </c>
      <c r="C312" s="157" t="s">
        <v>0</v>
      </c>
      <c r="D312" s="157" t="s">
        <v>0</v>
      </c>
      <c r="E312" s="158"/>
      <c r="F312" s="142" t="s">
        <v>1635</v>
      </c>
      <c r="G312" s="142" t="s">
        <v>1636</v>
      </c>
      <c r="H312" s="88">
        <v>224</v>
      </c>
      <c r="I312" s="88">
        <v>6</v>
      </c>
      <c r="J312" s="152">
        <v>0.0267857142857143</v>
      </c>
      <c r="K312" s="142" t="s">
        <v>0</v>
      </c>
    </row>
    <row r="313" ht="23" customHeight="1" spans="1:11">
      <c r="A313" s="142" t="s">
        <v>0</v>
      </c>
      <c r="B313" s="142" t="s">
        <v>0</v>
      </c>
      <c r="C313" s="157" t="s">
        <v>0</v>
      </c>
      <c r="D313" s="157" t="s">
        <v>0</v>
      </c>
      <c r="E313" s="158"/>
      <c r="F313" s="142" t="s">
        <v>1637</v>
      </c>
      <c r="G313" s="142" t="s">
        <v>1638</v>
      </c>
      <c r="H313" s="88" t="s">
        <v>0</v>
      </c>
      <c r="I313" s="88" t="s">
        <v>0</v>
      </c>
      <c r="J313" s="152" t="s">
        <v>0</v>
      </c>
      <c r="K313" s="142" t="s">
        <v>0</v>
      </c>
    </row>
    <row r="314" ht="23" customHeight="1" spans="1:11">
      <c r="A314" s="142" t="s">
        <v>0</v>
      </c>
      <c r="B314" s="142" t="s">
        <v>0</v>
      </c>
      <c r="C314" s="157" t="s">
        <v>0</v>
      </c>
      <c r="D314" s="157" t="s">
        <v>0</v>
      </c>
      <c r="E314" s="158"/>
      <c r="F314" s="142" t="s">
        <v>1639</v>
      </c>
      <c r="G314" s="142" t="s">
        <v>1640</v>
      </c>
      <c r="H314" s="88" t="s">
        <v>0</v>
      </c>
      <c r="I314" s="88" t="s">
        <v>0</v>
      </c>
      <c r="J314" s="152" t="s">
        <v>0</v>
      </c>
      <c r="K314" s="142" t="s">
        <v>0</v>
      </c>
    </row>
    <row r="315" ht="23" customHeight="1" spans="1:11">
      <c r="A315" s="142" t="s">
        <v>0</v>
      </c>
      <c r="B315" s="142" t="s">
        <v>0</v>
      </c>
      <c r="C315" s="157" t="s">
        <v>0</v>
      </c>
      <c r="D315" s="157" t="s">
        <v>0</v>
      </c>
      <c r="E315" s="158"/>
      <c r="F315" s="142" t="s">
        <v>1641</v>
      </c>
      <c r="G315" s="142" t="s">
        <v>1642</v>
      </c>
      <c r="H315" s="88" t="s">
        <v>0</v>
      </c>
      <c r="I315" s="88" t="s">
        <v>0</v>
      </c>
      <c r="J315" s="152" t="s">
        <v>0</v>
      </c>
      <c r="K315" s="142" t="s">
        <v>0</v>
      </c>
    </row>
    <row r="316" ht="23" customHeight="1" spans="1:11">
      <c r="A316" s="142" t="s">
        <v>0</v>
      </c>
      <c r="B316" s="142" t="s">
        <v>0</v>
      </c>
      <c r="C316" s="157" t="s">
        <v>0</v>
      </c>
      <c r="D316" s="157" t="s">
        <v>0</v>
      </c>
      <c r="E316" s="158"/>
      <c r="F316" s="142" t="s">
        <v>1643</v>
      </c>
      <c r="G316" s="142" t="s">
        <v>1644</v>
      </c>
      <c r="H316" s="88" t="s">
        <v>0</v>
      </c>
      <c r="I316" s="88" t="s">
        <v>0</v>
      </c>
      <c r="J316" s="152" t="s">
        <v>0</v>
      </c>
      <c r="K316" s="142" t="s">
        <v>0</v>
      </c>
    </row>
    <row r="317" ht="23" customHeight="1" spans="1:11">
      <c r="A317" s="142" t="s">
        <v>0</v>
      </c>
      <c r="B317" s="142" t="s">
        <v>0</v>
      </c>
      <c r="C317" s="157" t="s">
        <v>0</v>
      </c>
      <c r="D317" s="157" t="s">
        <v>0</v>
      </c>
      <c r="E317" s="158"/>
      <c r="F317" s="142" t="s">
        <v>1645</v>
      </c>
      <c r="G317" s="142" t="s">
        <v>1646</v>
      </c>
      <c r="H317" s="88" t="s">
        <v>0</v>
      </c>
      <c r="I317" s="88" t="s">
        <v>0</v>
      </c>
      <c r="J317" s="152" t="s">
        <v>0</v>
      </c>
      <c r="K317" s="142" t="s">
        <v>0</v>
      </c>
    </row>
    <row r="318" ht="23" customHeight="1" spans="1:11">
      <c r="A318" s="142" t="s">
        <v>0</v>
      </c>
      <c r="B318" s="142" t="s">
        <v>0</v>
      </c>
      <c r="C318" s="157" t="s">
        <v>0</v>
      </c>
      <c r="D318" s="157" t="s">
        <v>0</v>
      </c>
      <c r="E318" s="158"/>
      <c r="F318" s="142" t="s">
        <v>1647</v>
      </c>
      <c r="G318" s="142" t="s">
        <v>1648</v>
      </c>
      <c r="H318" s="88" t="s">
        <v>0</v>
      </c>
      <c r="I318" s="88" t="s">
        <v>0</v>
      </c>
      <c r="J318" s="152" t="s">
        <v>0</v>
      </c>
      <c r="K318" s="142" t="s">
        <v>0</v>
      </c>
    </row>
    <row r="319" ht="23" customHeight="1" spans="1:11">
      <c r="A319" s="142" t="s">
        <v>0</v>
      </c>
      <c r="B319" s="142" t="s">
        <v>0</v>
      </c>
      <c r="C319" s="157" t="s">
        <v>0</v>
      </c>
      <c r="D319" s="157" t="s">
        <v>0</v>
      </c>
      <c r="E319" s="158"/>
      <c r="F319" s="142" t="s">
        <v>1649</v>
      </c>
      <c r="G319" s="142" t="s">
        <v>1650</v>
      </c>
      <c r="H319" s="88" t="s">
        <v>0</v>
      </c>
      <c r="I319" s="88" t="s">
        <v>0</v>
      </c>
      <c r="J319" s="152" t="s">
        <v>0</v>
      </c>
      <c r="K319" s="142" t="s">
        <v>0</v>
      </c>
    </row>
    <row r="320" ht="23" customHeight="1" spans="1:11">
      <c r="A320" s="142" t="s">
        <v>0</v>
      </c>
      <c r="B320" s="142" t="s">
        <v>0</v>
      </c>
      <c r="C320" s="157" t="s">
        <v>0</v>
      </c>
      <c r="D320" s="157" t="s">
        <v>0</v>
      </c>
      <c r="E320" s="158"/>
      <c r="F320" s="142" t="s">
        <v>1651</v>
      </c>
      <c r="G320" s="142" t="s">
        <v>1652</v>
      </c>
      <c r="H320" s="88" t="s">
        <v>0</v>
      </c>
      <c r="I320" s="88" t="s">
        <v>0</v>
      </c>
      <c r="J320" s="152" t="s">
        <v>0</v>
      </c>
      <c r="K320" s="142" t="s">
        <v>0</v>
      </c>
    </row>
    <row r="321" ht="23" customHeight="1" spans="1:11">
      <c r="A321" s="142" t="s">
        <v>0</v>
      </c>
      <c r="B321" s="142" t="s">
        <v>0</v>
      </c>
      <c r="C321" s="157" t="s">
        <v>0</v>
      </c>
      <c r="D321" s="157" t="s">
        <v>0</v>
      </c>
      <c r="E321" s="158"/>
      <c r="F321" s="142" t="s">
        <v>1653</v>
      </c>
      <c r="G321" s="142" t="s">
        <v>1654</v>
      </c>
      <c r="H321" s="88" t="s">
        <v>0</v>
      </c>
      <c r="I321" s="88" t="s">
        <v>0</v>
      </c>
      <c r="J321" s="152" t="s">
        <v>0</v>
      </c>
      <c r="K321" s="142" t="s">
        <v>0</v>
      </c>
    </row>
    <row r="322" ht="23" customHeight="1" spans="1:11">
      <c r="A322" s="142" t="s">
        <v>0</v>
      </c>
      <c r="B322" s="142" t="s">
        <v>0</v>
      </c>
      <c r="C322" s="157" t="s">
        <v>0</v>
      </c>
      <c r="D322" s="157" t="s">
        <v>0</v>
      </c>
      <c r="E322" s="158"/>
      <c r="F322" s="142" t="s">
        <v>1655</v>
      </c>
      <c r="G322" s="142" t="s">
        <v>1656</v>
      </c>
      <c r="H322" s="88" t="s">
        <v>0</v>
      </c>
      <c r="I322" s="88" t="s">
        <v>0</v>
      </c>
      <c r="J322" s="152" t="s">
        <v>0</v>
      </c>
      <c r="K322" s="142" t="s">
        <v>0</v>
      </c>
    </row>
    <row r="323" ht="23" customHeight="1" spans="1:11">
      <c r="A323" s="142" t="s">
        <v>0</v>
      </c>
      <c r="B323" s="142" t="s">
        <v>0</v>
      </c>
      <c r="C323" s="157" t="s">
        <v>0</v>
      </c>
      <c r="D323" s="157" t="s">
        <v>0</v>
      </c>
      <c r="E323" s="158"/>
      <c r="F323" s="142" t="s">
        <v>1657</v>
      </c>
      <c r="G323" s="142" t="s">
        <v>1658</v>
      </c>
      <c r="H323" s="88" t="s">
        <v>0</v>
      </c>
      <c r="I323" s="88" t="s">
        <v>0</v>
      </c>
      <c r="J323" s="152" t="s">
        <v>0</v>
      </c>
      <c r="K323" s="142" t="s">
        <v>0</v>
      </c>
    </row>
    <row r="324" ht="23" customHeight="1" spans="1:11">
      <c r="A324" s="142" t="s">
        <v>0</v>
      </c>
      <c r="B324" s="142" t="s">
        <v>0</v>
      </c>
      <c r="C324" s="157" t="s">
        <v>0</v>
      </c>
      <c r="D324" s="157" t="s">
        <v>0</v>
      </c>
      <c r="E324" s="158"/>
      <c r="F324" s="142" t="s">
        <v>1659</v>
      </c>
      <c r="G324" s="142" t="s">
        <v>1660</v>
      </c>
      <c r="H324" s="88" t="s">
        <v>0</v>
      </c>
      <c r="I324" s="88" t="s">
        <v>0</v>
      </c>
      <c r="J324" s="152" t="s">
        <v>0</v>
      </c>
      <c r="K324" s="142" t="s">
        <v>0</v>
      </c>
    </row>
    <row r="325" ht="23" customHeight="1" spans="1:11">
      <c r="A325" s="142" t="s">
        <v>0</v>
      </c>
      <c r="B325" s="142" t="s">
        <v>0</v>
      </c>
      <c r="C325" s="157" t="s">
        <v>0</v>
      </c>
      <c r="D325" s="157" t="s">
        <v>0</v>
      </c>
      <c r="E325" s="158"/>
      <c r="F325" s="142" t="s">
        <v>1661</v>
      </c>
      <c r="G325" s="142" t="s">
        <v>1662</v>
      </c>
      <c r="H325" s="148">
        <v>0</v>
      </c>
      <c r="I325" s="148">
        <v>0</v>
      </c>
      <c r="J325" s="152" t="s">
        <v>0</v>
      </c>
      <c r="K325" s="142" t="s">
        <v>0</v>
      </c>
    </row>
    <row r="326" ht="23" customHeight="1" spans="1:11">
      <c r="A326" s="142" t="s">
        <v>0</v>
      </c>
      <c r="B326" s="142" t="s">
        <v>0</v>
      </c>
      <c r="C326" s="157" t="s">
        <v>0</v>
      </c>
      <c r="D326" s="157" t="s">
        <v>0</v>
      </c>
      <c r="E326" s="158"/>
      <c r="F326" s="142" t="s">
        <v>1663</v>
      </c>
      <c r="G326" s="142" t="s">
        <v>1664</v>
      </c>
      <c r="H326" s="148">
        <v>0</v>
      </c>
      <c r="I326" s="148">
        <v>0</v>
      </c>
      <c r="J326" s="152" t="s">
        <v>0</v>
      </c>
      <c r="K326" s="142" t="s">
        <v>0</v>
      </c>
    </row>
    <row r="327" ht="23" customHeight="1" spans="1:11">
      <c r="A327" s="142" t="s">
        <v>0</v>
      </c>
      <c r="B327" s="142" t="s">
        <v>0</v>
      </c>
      <c r="C327" s="157" t="s">
        <v>0</v>
      </c>
      <c r="D327" s="157" t="s">
        <v>0</v>
      </c>
      <c r="E327" s="158"/>
      <c r="F327" s="142" t="s">
        <v>1665</v>
      </c>
      <c r="G327" s="142" t="s">
        <v>1666</v>
      </c>
      <c r="H327" s="88" t="s">
        <v>0</v>
      </c>
      <c r="I327" s="88" t="s">
        <v>0</v>
      </c>
      <c r="J327" s="152" t="s">
        <v>0</v>
      </c>
      <c r="K327" s="142" t="s">
        <v>0</v>
      </c>
    </row>
    <row r="328" ht="23" customHeight="1" spans="1:11">
      <c r="A328" s="142" t="s">
        <v>0</v>
      </c>
      <c r="B328" s="142" t="s">
        <v>0</v>
      </c>
      <c r="C328" s="157" t="s">
        <v>0</v>
      </c>
      <c r="D328" s="157" t="s">
        <v>0</v>
      </c>
      <c r="E328" s="158"/>
      <c r="F328" s="142" t="s">
        <v>1667</v>
      </c>
      <c r="G328" s="142" t="s">
        <v>1668</v>
      </c>
      <c r="H328" s="88" t="s">
        <v>0</v>
      </c>
      <c r="I328" s="88" t="s">
        <v>0</v>
      </c>
      <c r="J328" s="152" t="s">
        <v>0</v>
      </c>
      <c r="K328" s="142" t="s">
        <v>0</v>
      </c>
    </row>
    <row r="329" ht="23" customHeight="1" spans="1:11">
      <c r="A329" s="142" t="s">
        <v>0</v>
      </c>
      <c r="B329" s="142" t="s">
        <v>0</v>
      </c>
      <c r="C329" s="157" t="s">
        <v>0</v>
      </c>
      <c r="D329" s="157" t="s">
        <v>0</v>
      </c>
      <c r="E329" s="158"/>
      <c r="F329" s="142" t="s">
        <v>1669</v>
      </c>
      <c r="G329" s="142" t="s">
        <v>1670</v>
      </c>
      <c r="H329" s="88" t="s">
        <v>0</v>
      </c>
      <c r="I329" s="88" t="s">
        <v>0</v>
      </c>
      <c r="J329" s="152" t="s">
        <v>0</v>
      </c>
      <c r="K329" s="142" t="s">
        <v>0</v>
      </c>
    </row>
    <row r="330" ht="23" customHeight="1" spans="1:11">
      <c r="A330" s="142" t="s">
        <v>0</v>
      </c>
      <c r="B330" s="142" t="s">
        <v>0</v>
      </c>
      <c r="C330" s="157" t="s">
        <v>0</v>
      </c>
      <c r="D330" s="157" t="s">
        <v>0</v>
      </c>
      <c r="E330" s="158"/>
      <c r="F330" s="142" t="s">
        <v>1671</v>
      </c>
      <c r="G330" s="142" t="s">
        <v>1672</v>
      </c>
      <c r="H330" s="88" t="s">
        <v>0</v>
      </c>
      <c r="I330" s="88" t="s">
        <v>0</v>
      </c>
      <c r="J330" s="152" t="s">
        <v>0</v>
      </c>
      <c r="K330" s="142" t="s">
        <v>0</v>
      </c>
    </row>
    <row r="331" ht="23" customHeight="1" spans="1:11">
      <c r="A331" s="142" t="s">
        <v>0</v>
      </c>
      <c r="B331" s="142" t="s">
        <v>0</v>
      </c>
      <c r="C331" s="157" t="s">
        <v>0</v>
      </c>
      <c r="D331" s="157" t="s">
        <v>0</v>
      </c>
      <c r="E331" s="158"/>
      <c r="F331" s="142" t="s">
        <v>1673</v>
      </c>
      <c r="G331" s="142" t="s">
        <v>1674</v>
      </c>
      <c r="H331" s="88" t="s">
        <v>0</v>
      </c>
      <c r="I331" s="88" t="s">
        <v>0</v>
      </c>
      <c r="J331" s="152" t="s">
        <v>0</v>
      </c>
      <c r="K331" s="142" t="s">
        <v>0</v>
      </c>
    </row>
    <row r="332" ht="23" customHeight="1" spans="1:11">
      <c r="A332" s="142" t="s">
        <v>0</v>
      </c>
      <c r="B332" s="142" t="s">
        <v>0</v>
      </c>
      <c r="C332" s="157" t="s">
        <v>0</v>
      </c>
      <c r="D332" s="157" t="s">
        <v>0</v>
      </c>
      <c r="E332" s="158"/>
      <c r="F332" s="142" t="s">
        <v>1675</v>
      </c>
      <c r="G332" s="142" t="s">
        <v>1676</v>
      </c>
      <c r="H332" s="88" t="s">
        <v>0</v>
      </c>
      <c r="I332" s="88" t="s">
        <v>0</v>
      </c>
      <c r="J332" s="152" t="s">
        <v>0</v>
      </c>
      <c r="K332" s="142" t="s">
        <v>0</v>
      </c>
    </row>
    <row r="333" ht="23" customHeight="1" spans="1:11">
      <c r="A333" s="142" t="s">
        <v>0</v>
      </c>
      <c r="B333" s="142" t="s">
        <v>0</v>
      </c>
      <c r="C333" s="157" t="s">
        <v>0</v>
      </c>
      <c r="D333" s="157" t="s">
        <v>0</v>
      </c>
      <c r="E333" s="158"/>
      <c r="F333" s="142" t="s">
        <v>1677</v>
      </c>
      <c r="G333" s="142" t="s">
        <v>1678</v>
      </c>
      <c r="H333" s="88" t="s">
        <v>0</v>
      </c>
      <c r="I333" s="88" t="s">
        <v>0</v>
      </c>
      <c r="J333" s="152" t="s">
        <v>0</v>
      </c>
      <c r="K333" s="142" t="s">
        <v>0</v>
      </c>
    </row>
    <row r="334" ht="23" customHeight="1" spans="1:11">
      <c r="A334" s="142" t="s">
        <v>0</v>
      </c>
      <c r="B334" s="142" t="s">
        <v>0</v>
      </c>
      <c r="C334" s="157" t="s">
        <v>0</v>
      </c>
      <c r="D334" s="157" t="s">
        <v>0</v>
      </c>
      <c r="E334" s="158"/>
      <c r="F334" s="142" t="s">
        <v>1679</v>
      </c>
      <c r="G334" s="142" t="s">
        <v>1680</v>
      </c>
      <c r="H334" s="88" t="s">
        <v>0</v>
      </c>
      <c r="I334" s="88" t="s">
        <v>0</v>
      </c>
      <c r="J334" s="152" t="s">
        <v>0</v>
      </c>
      <c r="K334" s="142" t="s">
        <v>0</v>
      </c>
    </row>
    <row r="335" ht="23" customHeight="1" spans="1:11">
      <c r="A335" s="142" t="s">
        <v>0</v>
      </c>
      <c r="B335" s="142" t="s">
        <v>0</v>
      </c>
      <c r="C335" s="157" t="s">
        <v>0</v>
      </c>
      <c r="D335" s="157" t="s">
        <v>0</v>
      </c>
      <c r="E335" s="158"/>
      <c r="F335" s="142" t="s">
        <v>1681</v>
      </c>
      <c r="G335" s="142" t="s">
        <v>1682</v>
      </c>
      <c r="H335" s="88" t="s">
        <v>0</v>
      </c>
      <c r="I335" s="88" t="s">
        <v>0</v>
      </c>
      <c r="J335" s="152" t="s">
        <v>0</v>
      </c>
      <c r="K335" s="142" t="s">
        <v>0</v>
      </c>
    </row>
    <row r="336" ht="23" customHeight="1" spans="1:11">
      <c r="A336" s="142" t="s">
        <v>0</v>
      </c>
      <c r="B336" s="142" t="s">
        <v>0</v>
      </c>
      <c r="C336" s="157" t="s">
        <v>0</v>
      </c>
      <c r="D336" s="157" t="s">
        <v>0</v>
      </c>
      <c r="E336" s="158"/>
      <c r="F336" s="142" t="s">
        <v>1683</v>
      </c>
      <c r="G336" s="142" t="s">
        <v>1684</v>
      </c>
      <c r="H336" s="88" t="s">
        <v>0</v>
      </c>
      <c r="I336" s="88" t="s">
        <v>0</v>
      </c>
      <c r="J336" s="152" t="s">
        <v>0</v>
      </c>
      <c r="K336" s="142" t="s">
        <v>0</v>
      </c>
    </row>
    <row r="337" ht="23" customHeight="1" spans="1:11">
      <c r="A337" s="142" t="s">
        <v>0</v>
      </c>
      <c r="B337" s="142" t="s">
        <v>0</v>
      </c>
      <c r="C337" s="157" t="s">
        <v>0</v>
      </c>
      <c r="D337" s="157" t="s">
        <v>0</v>
      </c>
      <c r="E337" s="158"/>
      <c r="F337" s="142" t="s">
        <v>1685</v>
      </c>
      <c r="G337" s="142" t="s">
        <v>1686</v>
      </c>
      <c r="H337" s="88" t="s">
        <v>0</v>
      </c>
      <c r="I337" s="88" t="s">
        <v>0</v>
      </c>
      <c r="J337" s="152" t="s">
        <v>0</v>
      </c>
      <c r="K337" s="142" t="s">
        <v>0</v>
      </c>
    </row>
    <row r="338" ht="23" customHeight="1" spans="1:11">
      <c r="A338" s="142" t="s">
        <v>0</v>
      </c>
      <c r="B338" s="142" t="s">
        <v>0</v>
      </c>
      <c r="C338" s="157" t="s">
        <v>0</v>
      </c>
      <c r="D338" s="157" t="s">
        <v>0</v>
      </c>
      <c r="E338" s="158"/>
      <c r="F338" s="142" t="s">
        <v>1687</v>
      </c>
      <c r="G338" s="142" t="s">
        <v>1688</v>
      </c>
      <c r="H338" s="88" t="s">
        <v>0</v>
      </c>
      <c r="I338" s="88" t="s">
        <v>0</v>
      </c>
      <c r="J338" s="152" t="s">
        <v>0</v>
      </c>
      <c r="K338" s="142" t="s">
        <v>0</v>
      </c>
    </row>
    <row r="339" ht="23" customHeight="1" spans="1:11">
      <c r="A339" s="142" t="s">
        <v>0</v>
      </c>
      <c r="B339" s="142" t="s">
        <v>0</v>
      </c>
      <c r="C339" s="157" t="s">
        <v>0</v>
      </c>
      <c r="D339" s="157" t="s">
        <v>0</v>
      </c>
      <c r="E339" s="158"/>
      <c r="F339" s="142" t="s">
        <v>1689</v>
      </c>
      <c r="G339" s="142" t="s">
        <v>1690</v>
      </c>
      <c r="H339" s="148">
        <v>0</v>
      </c>
      <c r="I339" s="148">
        <v>0</v>
      </c>
      <c r="J339" s="152" t="s">
        <v>0</v>
      </c>
      <c r="K339" s="142" t="s">
        <v>0</v>
      </c>
    </row>
    <row r="340" ht="23" customHeight="1" spans="1:11">
      <c r="A340" s="142" t="s">
        <v>0</v>
      </c>
      <c r="B340" s="142" t="s">
        <v>0</v>
      </c>
      <c r="C340" s="157" t="s">
        <v>0</v>
      </c>
      <c r="D340" s="157" t="s">
        <v>0</v>
      </c>
      <c r="E340" s="158"/>
      <c r="F340" s="142" t="s">
        <v>1691</v>
      </c>
      <c r="G340" s="142" t="s">
        <v>1692</v>
      </c>
      <c r="H340" s="88" t="s">
        <v>0</v>
      </c>
      <c r="I340" s="88" t="s">
        <v>0</v>
      </c>
      <c r="J340" s="152" t="s">
        <v>0</v>
      </c>
      <c r="K340" s="142" t="s">
        <v>0</v>
      </c>
    </row>
    <row r="341" ht="23" customHeight="1" spans="1:11">
      <c r="A341" s="142" t="s">
        <v>0</v>
      </c>
      <c r="B341" s="142" t="s">
        <v>0</v>
      </c>
      <c r="C341" s="157" t="s">
        <v>0</v>
      </c>
      <c r="D341" s="157" t="s">
        <v>0</v>
      </c>
      <c r="E341" s="158"/>
      <c r="F341" s="142" t="s">
        <v>1693</v>
      </c>
      <c r="G341" s="142" t="s">
        <v>1694</v>
      </c>
      <c r="H341" s="88" t="s">
        <v>0</v>
      </c>
      <c r="I341" s="88" t="s">
        <v>0</v>
      </c>
      <c r="J341" s="152" t="s">
        <v>0</v>
      </c>
      <c r="K341" s="142" t="s">
        <v>0</v>
      </c>
    </row>
    <row r="342" ht="23" customHeight="1" spans="1:11">
      <c r="A342" s="142" t="s">
        <v>0</v>
      </c>
      <c r="B342" s="142" t="s">
        <v>0</v>
      </c>
      <c r="C342" s="157" t="s">
        <v>0</v>
      </c>
      <c r="D342" s="157" t="s">
        <v>0</v>
      </c>
      <c r="E342" s="158"/>
      <c r="F342" s="142" t="s">
        <v>1695</v>
      </c>
      <c r="G342" s="142" t="s">
        <v>1696</v>
      </c>
      <c r="H342" s="88" t="s">
        <v>0</v>
      </c>
      <c r="I342" s="88" t="s">
        <v>0</v>
      </c>
      <c r="J342" s="152" t="s">
        <v>0</v>
      </c>
      <c r="K342" s="142" t="s">
        <v>0</v>
      </c>
    </row>
    <row r="343" ht="23" customHeight="1" spans="1:11">
      <c r="A343" s="142" t="s">
        <v>0</v>
      </c>
      <c r="B343" s="142" t="s">
        <v>0</v>
      </c>
      <c r="C343" s="157" t="s">
        <v>0</v>
      </c>
      <c r="D343" s="157" t="s">
        <v>0</v>
      </c>
      <c r="E343" s="158"/>
      <c r="F343" s="142" t="s">
        <v>1697</v>
      </c>
      <c r="G343" s="142" t="s">
        <v>1698</v>
      </c>
      <c r="H343" s="88" t="s">
        <v>0</v>
      </c>
      <c r="I343" s="88" t="s">
        <v>0</v>
      </c>
      <c r="J343" s="152" t="s">
        <v>0</v>
      </c>
      <c r="K343" s="142" t="s">
        <v>0</v>
      </c>
    </row>
    <row r="344" ht="23" customHeight="1" spans="1:11">
      <c r="A344" s="142" t="s">
        <v>0</v>
      </c>
      <c r="B344" s="142" t="s">
        <v>0</v>
      </c>
      <c r="C344" s="157" t="s">
        <v>0</v>
      </c>
      <c r="D344" s="157" t="s">
        <v>0</v>
      </c>
      <c r="E344" s="158"/>
      <c r="F344" s="142" t="s">
        <v>1699</v>
      </c>
      <c r="G344" s="142" t="s">
        <v>1700</v>
      </c>
      <c r="H344" s="88" t="s">
        <v>0</v>
      </c>
      <c r="I344" s="88" t="s">
        <v>0</v>
      </c>
      <c r="J344" s="152" t="s">
        <v>0</v>
      </c>
      <c r="K344" s="142" t="s">
        <v>0</v>
      </c>
    </row>
    <row r="345" ht="23" customHeight="1" spans="1:11">
      <c r="A345" s="142" t="s">
        <v>0</v>
      </c>
      <c r="B345" s="142" t="s">
        <v>0</v>
      </c>
      <c r="C345" s="157" t="s">
        <v>0</v>
      </c>
      <c r="D345" s="157" t="s">
        <v>0</v>
      </c>
      <c r="E345" s="158"/>
      <c r="F345" s="142" t="s">
        <v>1701</v>
      </c>
      <c r="G345" s="142" t="s">
        <v>1702</v>
      </c>
      <c r="H345" s="88" t="s">
        <v>0</v>
      </c>
      <c r="I345" s="88" t="s">
        <v>0</v>
      </c>
      <c r="J345" s="152" t="s">
        <v>0</v>
      </c>
      <c r="K345" s="142" t="s">
        <v>0</v>
      </c>
    </row>
    <row r="346" ht="23" customHeight="1" spans="1:11">
      <c r="A346" s="142" t="s">
        <v>0</v>
      </c>
      <c r="B346" s="142" t="s">
        <v>0</v>
      </c>
      <c r="C346" s="157" t="s">
        <v>0</v>
      </c>
      <c r="D346" s="157" t="s">
        <v>0</v>
      </c>
      <c r="E346" s="158"/>
      <c r="F346" s="142" t="s">
        <v>0</v>
      </c>
      <c r="G346" s="142" t="s">
        <v>0</v>
      </c>
      <c r="H346" s="157" t="s">
        <v>0</v>
      </c>
      <c r="I346" s="157" t="s">
        <v>0</v>
      </c>
      <c r="J346" s="158"/>
      <c r="K346" s="142" t="s">
        <v>0</v>
      </c>
    </row>
    <row r="347" ht="23" customHeight="1" spans="1:11">
      <c r="A347" s="142" t="s">
        <v>0</v>
      </c>
      <c r="B347" s="142" t="s">
        <v>0</v>
      </c>
      <c r="C347" s="157" t="s">
        <v>0</v>
      </c>
      <c r="D347" s="157" t="s">
        <v>0</v>
      </c>
      <c r="E347" s="158"/>
      <c r="F347" s="142" t="s">
        <v>0</v>
      </c>
      <c r="G347" s="142" t="s">
        <v>0</v>
      </c>
      <c r="H347" s="157" t="s">
        <v>0</v>
      </c>
      <c r="I347" s="157" t="s">
        <v>0</v>
      </c>
      <c r="J347" s="158"/>
      <c r="K347" s="142" t="s">
        <v>0</v>
      </c>
    </row>
    <row r="348" ht="23" customHeight="1" spans="1:11">
      <c r="A348" s="142" t="s">
        <v>0</v>
      </c>
      <c r="B348" s="164" t="s">
        <v>500</v>
      </c>
      <c r="C348" s="148">
        <v>322452</v>
      </c>
      <c r="D348" s="148">
        <v>205000</v>
      </c>
      <c r="E348" s="152">
        <v>0.635753538511158</v>
      </c>
      <c r="F348" s="142" t="s">
        <v>0</v>
      </c>
      <c r="G348" s="164" t="s">
        <v>501</v>
      </c>
      <c r="H348" s="148">
        <v>437003</v>
      </c>
      <c r="I348" s="148">
        <v>202035</v>
      </c>
      <c r="J348" s="152">
        <v>0.462319480644298</v>
      </c>
      <c r="K348" s="142" t="s">
        <v>0</v>
      </c>
    </row>
    <row r="349" ht="23" customHeight="1" spans="1:11">
      <c r="A349" s="142" t="s">
        <v>502</v>
      </c>
      <c r="B349" s="142" t="s">
        <v>503</v>
      </c>
      <c r="C349" s="148">
        <v>339695</v>
      </c>
      <c r="D349" s="148">
        <v>43433</v>
      </c>
      <c r="E349" s="152">
        <v>0.127858814524794</v>
      </c>
      <c r="F349" s="142" t="s">
        <v>504</v>
      </c>
      <c r="G349" s="142" t="s">
        <v>505</v>
      </c>
      <c r="H349" s="148">
        <v>53607</v>
      </c>
      <c r="I349" s="148">
        <v>43797</v>
      </c>
      <c r="J349" s="152">
        <v>0.817001510996698</v>
      </c>
      <c r="K349" s="142" t="s">
        <v>0</v>
      </c>
    </row>
    <row r="350" ht="23" customHeight="1" spans="1:11">
      <c r="A350" s="142" t="s">
        <v>1703</v>
      </c>
      <c r="B350" s="142" t="s">
        <v>1704</v>
      </c>
      <c r="C350" s="88">
        <v>22593</v>
      </c>
      <c r="D350" s="88">
        <v>4704</v>
      </c>
      <c r="E350" s="152">
        <v>0.208206081529677</v>
      </c>
      <c r="F350" s="142" t="s">
        <v>1705</v>
      </c>
      <c r="G350" s="142" t="s">
        <v>1706</v>
      </c>
      <c r="H350" s="88" t="s">
        <v>0</v>
      </c>
      <c r="I350" s="88" t="s">
        <v>0</v>
      </c>
      <c r="J350" s="152" t="s">
        <v>0</v>
      </c>
      <c r="K350" s="142" t="s">
        <v>0</v>
      </c>
    </row>
    <row r="351" ht="23" customHeight="1" spans="1:11">
      <c r="A351" s="165" t="s">
        <v>1707</v>
      </c>
      <c r="B351" s="166" t="s">
        <v>1708</v>
      </c>
      <c r="C351" s="88">
        <v>5449</v>
      </c>
      <c r="D351" s="88" t="s">
        <v>0</v>
      </c>
      <c r="E351" s="152" t="s">
        <v>0</v>
      </c>
      <c r="F351" s="167" t="s">
        <v>1709</v>
      </c>
      <c r="G351" s="166" t="s">
        <v>1710</v>
      </c>
      <c r="H351" s="88" t="s">
        <v>0</v>
      </c>
      <c r="I351" s="88" t="s">
        <v>0</v>
      </c>
      <c r="J351" s="152" t="s">
        <v>0</v>
      </c>
      <c r="K351" s="142" t="s">
        <v>0</v>
      </c>
    </row>
    <row r="352" ht="23" customHeight="1" spans="1:11">
      <c r="A352" s="142" t="s">
        <v>643</v>
      </c>
      <c r="B352" s="142" t="s">
        <v>644</v>
      </c>
      <c r="C352" s="148">
        <v>0</v>
      </c>
      <c r="D352" s="148">
        <v>0</v>
      </c>
      <c r="E352" s="152" t="s">
        <v>0</v>
      </c>
      <c r="F352" s="142" t="s">
        <v>645</v>
      </c>
      <c r="G352" s="142" t="s">
        <v>646</v>
      </c>
      <c r="H352" s="148">
        <v>2987</v>
      </c>
      <c r="I352" s="148">
        <v>5068</v>
      </c>
      <c r="J352" s="152">
        <v>1.69668563776364</v>
      </c>
      <c r="K352" s="142" t="s">
        <v>0</v>
      </c>
    </row>
    <row r="353" ht="23" customHeight="1" spans="1:11">
      <c r="A353" s="142" t="s">
        <v>1711</v>
      </c>
      <c r="B353" s="142" t="s">
        <v>1712</v>
      </c>
      <c r="C353" s="148">
        <v>0</v>
      </c>
      <c r="D353" s="148">
        <v>0</v>
      </c>
      <c r="E353" s="152" t="s">
        <v>0</v>
      </c>
      <c r="F353" s="142" t="s">
        <v>1713</v>
      </c>
      <c r="G353" s="142" t="s">
        <v>1714</v>
      </c>
      <c r="H353" s="88">
        <v>2987</v>
      </c>
      <c r="I353" s="88">
        <v>5068</v>
      </c>
      <c r="J353" s="152">
        <v>1.69668563776364</v>
      </c>
      <c r="K353" s="142" t="s">
        <v>0</v>
      </c>
    </row>
    <row r="354" ht="23" customHeight="1" spans="1:11">
      <c r="A354" s="142" t="s">
        <v>1715</v>
      </c>
      <c r="B354" s="142" t="s">
        <v>1716</v>
      </c>
      <c r="C354" s="88" t="s">
        <v>0</v>
      </c>
      <c r="D354" s="88" t="s">
        <v>0</v>
      </c>
      <c r="E354" s="152" t="s">
        <v>0</v>
      </c>
      <c r="F354" s="142" t="s">
        <v>1717</v>
      </c>
      <c r="G354" s="142" t="s">
        <v>1718</v>
      </c>
      <c r="H354" s="88" t="s">
        <v>0</v>
      </c>
      <c r="I354" s="88" t="s">
        <v>0</v>
      </c>
      <c r="J354" s="152" t="s">
        <v>0</v>
      </c>
      <c r="K354" s="142" t="s">
        <v>0</v>
      </c>
    </row>
    <row r="355" ht="23" customHeight="1" spans="1:11">
      <c r="A355" s="142" t="s">
        <v>1719</v>
      </c>
      <c r="B355" s="142" t="s">
        <v>1720</v>
      </c>
      <c r="C355" s="88" t="s">
        <v>0</v>
      </c>
      <c r="D355" s="88" t="s">
        <v>0</v>
      </c>
      <c r="E355" s="152" t="s">
        <v>0</v>
      </c>
      <c r="F355" s="142" t="s">
        <v>1721</v>
      </c>
      <c r="G355" s="168" t="s">
        <v>1722</v>
      </c>
      <c r="H355" s="88" t="s">
        <v>0</v>
      </c>
      <c r="I355" s="88" t="s">
        <v>0</v>
      </c>
      <c r="J355" s="152" t="s">
        <v>0</v>
      </c>
      <c r="K355" s="142" t="s">
        <v>0</v>
      </c>
    </row>
    <row r="356" ht="23" customHeight="1" spans="1:11">
      <c r="A356" s="142" t="s">
        <v>1723</v>
      </c>
      <c r="B356" s="142" t="s">
        <v>1724</v>
      </c>
      <c r="C356" s="88" t="s">
        <v>0</v>
      </c>
      <c r="D356" s="88" t="s">
        <v>0</v>
      </c>
      <c r="E356" s="152" t="s">
        <v>0</v>
      </c>
      <c r="F356" s="142" t="s">
        <v>657</v>
      </c>
      <c r="G356" s="142" t="s">
        <v>658</v>
      </c>
      <c r="H356" s="148">
        <v>11891</v>
      </c>
      <c r="I356" s="148">
        <v>0</v>
      </c>
      <c r="J356" s="152">
        <v>0</v>
      </c>
      <c r="K356" s="142" t="s">
        <v>0</v>
      </c>
    </row>
    <row r="357" ht="23" customHeight="1" spans="1:11">
      <c r="A357" s="142" t="s">
        <v>655</v>
      </c>
      <c r="B357" s="142" t="s">
        <v>656</v>
      </c>
      <c r="C357" s="148">
        <v>41530</v>
      </c>
      <c r="D357" s="148">
        <v>38729</v>
      </c>
      <c r="E357" s="152">
        <v>0.932554779677342</v>
      </c>
      <c r="F357" s="142" t="s">
        <v>1725</v>
      </c>
      <c r="G357" s="142" t="s">
        <v>1726</v>
      </c>
      <c r="H357" s="88">
        <v>11891</v>
      </c>
      <c r="I357" s="88" t="s">
        <v>0</v>
      </c>
      <c r="J357" s="152" t="s">
        <v>0</v>
      </c>
      <c r="K357" s="142" t="s">
        <v>0</v>
      </c>
    </row>
    <row r="358" ht="23" customHeight="1" spans="1:11">
      <c r="A358" s="142" t="s">
        <v>1727</v>
      </c>
      <c r="B358" s="142" t="s">
        <v>1728</v>
      </c>
      <c r="C358" s="88">
        <v>41530</v>
      </c>
      <c r="D358" s="88">
        <v>38729</v>
      </c>
      <c r="E358" s="152">
        <v>0.932554779677342</v>
      </c>
      <c r="F358" s="142" t="s">
        <v>663</v>
      </c>
      <c r="G358" s="142" t="s">
        <v>664</v>
      </c>
      <c r="H358" s="148">
        <v>38729</v>
      </c>
      <c r="I358" s="148">
        <v>38729</v>
      </c>
      <c r="J358" s="152">
        <v>1</v>
      </c>
      <c r="K358" s="142" t="s">
        <v>0</v>
      </c>
    </row>
    <row r="359" ht="23" customHeight="1" spans="1:11">
      <c r="A359" s="142" t="s">
        <v>667</v>
      </c>
      <c r="B359" s="142" t="s">
        <v>668</v>
      </c>
      <c r="C359" s="148">
        <v>8678</v>
      </c>
      <c r="D359" s="148">
        <v>0</v>
      </c>
      <c r="E359" s="152">
        <v>0</v>
      </c>
      <c r="F359" s="142" t="s">
        <v>1729</v>
      </c>
      <c r="G359" s="142" t="s">
        <v>1730</v>
      </c>
      <c r="H359" s="88">
        <v>38729</v>
      </c>
      <c r="I359" s="88">
        <v>38729</v>
      </c>
      <c r="J359" s="152">
        <v>1</v>
      </c>
      <c r="K359" s="142" t="s">
        <v>0</v>
      </c>
    </row>
    <row r="360" ht="23" customHeight="1" spans="1:11">
      <c r="A360" s="142" t="s">
        <v>1731</v>
      </c>
      <c r="B360" s="142" t="s">
        <v>1732</v>
      </c>
      <c r="C360" s="148">
        <v>8678</v>
      </c>
      <c r="D360" s="148">
        <v>0</v>
      </c>
      <c r="E360" s="152">
        <v>0</v>
      </c>
      <c r="F360" s="142" t="s">
        <v>669</v>
      </c>
      <c r="G360" s="142" t="s">
        <v>670</v>
      </c>
      <c r="H360" s="88" t="s">
        <v>0</v>
      </c>
      <c r="I360" s="88" t="s">
        <v>0</v>
      </c>
      <c r="J360" s="152" t="s">
        <v>0</v>
      </c>
      <c r="K360" s="142" t="s">
        <v>0</v>
      </c>
    </row>
    <row r="361" ht="23" customHeight="1" spans="1:11">
      <c r="A361" s="142" t="s">
        <v>1733</v>
      </c>
      <c r="B361" s="142" t="s">
        <v>1734</v>
      </c>
      <c r="C361" s="88" t="s">
        <v>0</v>
      </c>
      <c r="D361" s="88" t="s">
        <v>0</v>
      </c>
      <c r="E361" s="152" t="s">
        <v>0</v>
      </c>
      <c r="F361" s="142" t="s">
        <v>1735</v>
      </c>
      <c r="G361" s="142" t="s">
        <v>1736</v>
      </c>
      <c r="H361" s="148">
        <v>0</v>
      </c>
      <c r="I361" s="148">
        <v>0</v>
      </c>
      <c r="J361" s="152" t="s">
        <v>0</v>
      </c>
      <c r="K361" s="142" t="s">
        <v>0</v>
      </c>
    </row>
    <row r="362" ht="23" customHeight="1" spans="1:11">
      <c r="A362" s="142" t="s">
        <v>1737</v>
      </c>
      <c r="B362" s="142" t="s">
        <v>1738</v>
      </c>
      <c r="C362" s="88" t="s">
        <v>0</v>
      </c>
      <c r="D362" s="88" t="s">
        <v>0</v>
      </c>
      <c r="E362" s="152" t="s">
        <v>0</v>
      </c>
      <c r="F362" s="142" t="s">
        <v>1739</v>
      </c>
      <c r="G362" s="142" t="s">
        <v>1740</v>
      </c>
      <c r="H362" s="88" t="s">
        <v>0</v>
      </c>
      <c r="I362" s="88" t="s">
        <v>0</v>
      </c>
      <c r="J362" s="152">
        <v>0</v>
      </c>
      <c r="K362" s="142" t="s">
        <v>0</v>
      </c>
    </row>
    <row r="363" ht="23" customHeight="1" spans="1:11">
      <c r="A363" s="142" t="s">
        <v>1741</v>
      </c>
      <c r="B363" s="142" t="s">
        <v>1742</v>
      </c>
      <c r="C363" s="88" t="s">
        <v>0</v>
      </c>
      <c r="D363" s="88" t="s">
        <v>0</v>
      </c>
      <c r="E363" s="152" t="s">
        <v>0</v>
      </c>
      <c r="F363" s="142" t="s">
        <v>0</v>
      </c>
      <c r="G363" s="142" t="s">
        <v>0</v>
      </c>
      <c r="H363" s="157" t="s">
        <v>0</v>
      </c>
      <c r="I363" s="157" t="s">
        <v>0</v>
      </c>
      <c r="J363" s="158"/>
      <c r="K363" s="142" t="s">
        <v>0</v>
      </c>
    </row>
    <row r="364" ht="23" customHeight="1" spans="1:11">
      <c r="A364" s="142" t="s">
        <v>1743</v>
      </c>
      <c r="B364" s="142" t="s">
        <v>1744</v>
      </c>
      <c r="C364" s="88" t="s">
        <v>0</v>
      </c>
      <c r="D364" s="88" t="s">
        <v>0</v>
      </c>
      <c r="E364" s="152" t="s">
        <v>0</v>
      </c>
      <c r="F364" s="142" t="s">
        <v>0</v>
      </c>
      <c r="G364" s="142" t="s">
        <v>0</v>
      </c>
      <c r="H364" s="157" t="s">
        <v>0</v>
      </c>
      <c r="I364" s="157" t="s">
        <v>0</v>
      </c>
      <c r="J364" s="158"/>
      <c r="K364" s="142" t="s">
        <v>0</v>
      </c>
    </row>
    <row r="365" ht="23" customHeight="1" spans="1:11">
      <c r="A365" s="143" t="s">
        <v>1745</v>
      </c>
      <c r="B365" s="143" t="s">
        <v>1746</v>
      </c>
      <c r="C365" s="88" t="s">
        <v>0</v>
      </c>
      <c r="D365" s="88" t="s">
        <v>0</v>
      </c>
      <c r="E365" s="152" t="s">
        <v>0</v>
      </c>
      <c r="F365" s="142" t="s">
        <v>0</v>
      </c>
      <c r="G365" s="142" t="s">
        <v>0</v>
      </c>
      <c r="H365" s="157" t="s">
        <v>0</v>
      </c>
      <c r="I365" s="157" t="s">
        <v>0</v>
      </c>
      <c r="J365" s="158"/>
      <c r="K365" s="143" t="s">
        <v>1747</v>
      </c>
    </row>
    <row r="366" ht="23" customHeight="1" spans="1:11">
      <c r="A366" s="143" t="s">
        <v>1748</v>
      </c>
      <c r="B366" s="143" t="s">
        <v>1749</v>
      </c>
      <c r="C366" s="88" t="s">
        <v>0</v>
      </c>
      <c r="D366" s="88" t="s">
        <v>0</v>
      </c>
      <c r="E366" s="152" t="s">
        <v>0</v>
      </c>
      <c r="F366" s="142" t="s">
        <v>0</v>
      </c>
      <c r="G366" s="142" t="s">
        <v>0</v>
      </c>
      <c r="H366" s="157" t="s">
        <v>0</v>
      </c>
      <c r="I366" s="157" t="s">
        <v>0</v>
      </c>
      <c r="J366" s="158"/>
      <c r="K366" s="143" t="s">
        <v>1747</v>
      </c>
    </row>
    <row r="367" ht="23" customHeight="1" spans="1:11">
      <c r="A367" s="142" t="s">
        <v>1750</v>
      </c>
      <c r="B367" s="142" t="s">
        <v>1751</v>
      </c>
      <c r="C367" s="88">
        <v>8678</v>
      </c>
      <c r="D367" s="88" t="s">
        <v>0</v>
      </c>
      <c r="E367" s="152" t="s">
        <v>0</v>
      </c>
      <c r="F367" s="142" t="s">
        <v>0</v>
      </c>
      <c r="G367" s="142" t="s">
        <v>0</v>
      </c>
      <c r="H367" s="157" t="s">
        <v>0</v>
      </c>
      <c r="I367" s="157" t="s">
        <v>0</v>
      </c>
      <c r="J367" s="158"/>
      <c r="K367" s="142" t="s">
        <v>0</v>
      </c>
    </row>
    <row r="368" ht="23" customHeight="1" spans="1:11">
      <c r="A368" s="142" t="s">
        <v>687</v>
      </c>
      <c r="B368" s="142" t="s">
        <v>688</v>
      </c>
      <c r="C368" s="148">
        <v>266894</v>
      </c>
      <c r="D368" s="148">
        <v>0</v>
      </c>
      <c r="E368" s="152">
        <v>0</v>
      </c>
      <c r="F368" s="142" t="s">
        <v>0</v>
      </c>
      <c r="G368" s="142" t="s">
        <v>0</v>
      </c>
      <c r="H368" s="157" t="s">
        <v>0</v>
      </c>
      <c r="I368" s="157" t="s">
        <v>0</v>
      </c>
      <c r="J368" s="158"/>
      <c r="K368" s="142" t="s">
        <v>0</v>
      </c>
    </row>
    <row r="369" ht="23" customHeight="1" spans="1:11">
      <c r="A369" s="142" t="s">
        <v>1752</v>
      </c>
      <c r="B369" s="142" t="s">
        <v>1753</v>
      </c>
      <c r="C369" s="88">
        <v>266894</v>
      </c>
      <c r="D369" s="88" t="s">
        <v>0</v>
      </c>
      <c r="E369" s="152" t="s">
        <v>0</v>
      </c>
      <c r="F369" s="142" t="s">
        <v>0</v>
      </c>
      <c r="G369" s="142" t="s">
        <v>0</v>
      </c>
      <c r="H369" s="157" t="s">
        <v>0</v>
      </c>
      <c r="I369" s="157" t="s">
        <v>0</v>
      </c>
      <c r="J369" s="158"/>
      <c r="K369" s="142" t="s">
        <v>0</v>
      </c>
    </row>
    <row r="370" ht="23" customHeight="1" spans="1:11">
      <c r="A370" s="142" t="s">
        <v>1754</v>
      </c>
      <c r="B370" s="142" t="s">
        <v>1755</v>
      </c>
      <c r="C370" s="148">
        <v>0</v>
      </c>
      <c r="D370" s="148">
        <v>0</v>
      </c>
      <c r="E370" s="152" t="s">
        <v>0</v>
      </c>
      <c r="F370" s="142" t="s">
        <v>0</v>
      </c>
      <c r="G370" s="142" t="s">
        <v>0</v>
      </c>
      <c r="H370" s="157" t="s">
        <v>0</v>
      </c>
      <c r="I370" s="157" t="s">
        <v>0</v>
      </c>
      <c r="J370" s="158"/>
      <c r="K370" s="142" t="s">
        <v>0</v>
      </c>
    </row>
    <row r="371" ht="23" customHeight="1" spans="1:11">
      <c r="A371" s="142" t="s">
        <v>1756</v>
      </c>
      <c r="B371" s="142" t="s">
        <v>1757</v>
      </c>
      <c r="C371" s="88" t="s">
        <v>0</v>
      </c>
      <c r="D371" s="88" t="s">
        <v>0</v>
      </c>
      <c r="E371" s="152" t="s">
        <v>0</v>
      </c>
      <c r="F371" s="142" t="s">
        <v>0</v>
      </c>
      <c r="G371" s="142" t="s">
        <v>0</v>
      </c>
      <c r="H371" s="157" t="s">
        <v>0</v>
      </c>
      <c r="I371" s="157" t="s">
        <v>0</v>
      </c>
      <c r="J371" s="158"/>
      <c r="K371" s="142" t="s">
        <v>0</v>
      </c>
    </row>
    <row r="372" ht="23" customHeight="1" spans="1:11">
      <c r="A372" s="139" t="s">
        <v>0</v>
      </c>
      <c r="B372" s="139" t="s">
        <v>0</v>
      </c>
      <c r="C372" s="145" t="s">
        <v>0</v>
      </c>
      <c r="D372" s="145" t="s">
        <v>0</v>
      </c>
      <c r="E372" s="158"/>
      <c r="F372" s="142" t="s">
        <v>0</v>
      </c>
      <c r="G372" s="142" t="s">
        <v>0</v>
      </c>
      <c r="H372" s="157" t="s">
        <v>0</v>
      </c>
      <c r="I372" s="157" t="s">
        <v>0</v>
      </c>
      <c r="J372" s="158"/>
      <c r="K372" s="142" t="s">
        <v>0</v>
      </c>
    </row>
    <row r="373" ht="23" customHeight="1" spans="1:11">
      <c r="A373" s="142" t="s">
        <v>725</v>
      </c>
      <c r="B373" s="142" t="s">
        <v>726</v>
      </c>
      <c r="C373" s="148">
        <v>0</v>
      </c>
      <c r="D373" s="148">
        <v>0</v>
      </c>
      <c r="E373" s="152" t="s">
        <v>0</v>
      </c>
      <c r="F373" s="142" t="s">
        <v>729</v>
      </c>
      <c r="G373" s="142" t="s">
        <v>730</v>
      </c>
      <c r="H373" s="148">
        <v>171537</v>
      </c>
      <c r="I373" s="148">
        <v>2601</v>
      </c>
      <c r="J373" s="152">
        <v>0.0151629094597667</v>
      </c>
      <c r="K373" s="142" t="s">
        <v>0</v>
      </c>
    </row>
    <row r="374" ht="23" customHeight="1" spans="1:11">
      <c r="A374" s="142" t="s">
        <v>727</v>
      </c>
      <c r="B374" s="142" t="s">
        <v>728</v>
      </c>
      <c r="C374" s="148">
        <v>0</v>
      </c>
      <c r="D374" s="148">
        <v>0</v>
      </c>
      <c r="E374" s="152" t="s">
        <v>0</v>
      </c>
      <c r="F374" s="142" t="s">
        <v>1758</v>
      </c>
      <c r="G374" s="142" t="s">
        <v>1759</v>
      </c>
      <c r="H374" s="88">
        <v>171537</v>
      </c>
      <c r="I374" s="88">
        <v>2601</v>
      </c>
      <c r="J374" s="152">
        <v>0.0151629094597667</v>
      </c>
      <c r="K374" s="142" t="s">
        <v>0</v>
      </c>
    </row>
    <row r="375" ht="23" customHeight="1" spans="1:11">
      <c r="A375" s="142" t="s">
        <v>1760</v>
      </c>
      <c r="B375" s="142" t="s">
        <v>1761</v>
      </c>
      <c r="C375" s="88" t="s">
        <v>0</v>
      </c>
      <c r="D375" s="88" t="s">
        <v>0</v>
      </c>
      <c r="E375" s="152" t="s">
        <v>0</v>
      </c>
      <c r="F375" s="142" t="s">
        <v>0</v>
      </c>
      <c r="G375" s="142" t="s">
        <v>0</v>
      </c>
      <c r="H375" s="157" t="s">
        <v>0</v>
      </c>
      <c r="I375" s="157" t="s">
        <v>0</v>
      </c>
      <c r="J375" s="158"/>
      <c r="K375" s="142" t="s">
        <v>0</v>
      </c>
    </row>
    <row r="376" ht="23" customHeight="1" spans="1:11">
      <c r="A376" s="142" t="s">
        <v>0</v>
      </c>
      <c r="B376" s="142" t="s">
        <v>0</v>
      </c>
      <c r="C376" s="157" t="s">
        <v>0</v>
      </c>
      <c r="D376" s="157" t="s">
        <v>0</v>
      </c>
      <c r="E376" s="158"/>
      <c r="F376" s="142" t="s">
        <v>0</v>
      </c>
      <c r="G376" s="142" t="s">
        <v>0</v>
      </c>
      <c r="H376" s="157" t="s">
        <v>0</v>
      </c>
      <c r="I376" s="157" t="s">
        <v>0</v>
      </c>
      <c r="J376" s="158"/>
      <c r="K376" s="142" t="s">
        <v>0</v>
      </c>
    </row>
    <row r="377" ht="23" customHeight="1" spans="1:11">
      <c r="A377" s="142" t="s">
        <v>0</v>
      </c>
      <c r="B377" s="164" t="s">
        <v>751</v>
      </c>
      <c r="C377" s="148">
        <v>662147</v>
      </c>
      <c r="D377" s="148">
        <v>248433</v>
      </c>
      <c r="E377" s="152">
        <v>0.375193121769033</v>
      </c>
      <c r="F377" s="142" t="s">
        <v>0</v>
      </c>
      <c r="G377" s="164" t="s">
        <v>752</v>
      </c>
      <c r="H377" s="148">
        <v>662147</v>
      </c>
      <c r="I377" s="148">
        <v>248433</v>
      </c>
      <c r="J377" s="152">
        <v>0.375193121769033</v>
      </c>
      <c r="K377" s="142" t="s">
        <v>0</v>
      </c>
    </row>
  </sheetData>
  <mergeCells count="12">
    <mergeCell ref="A2:J2"/>
    <mergeCell ref="A4:E4"/>
    <mergeCell ref="F4:J4"/>
    <mergeCell ref="D5:E5"/>
    <mergeCell ref="I5:J5"/>
    <mergeCell ref="A5:A6"/>
    <mergeCell ref="B5:B6"/>
    <mergeCell ref="C5:C6"/>
    <mergeCell ref="F5:F6"/>
    <mergeCell ref="G5:G6"/>
    <mergeCell ref="H5:H6"/>
    <mergeCell ref="K4:K6"/>
  </mergeCells>
  <pageMargins left="0.699305555555556" right="0.699305555555556" top="0.75" bottom="0.75" header="0.3" footer="0.3"/>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63"/>
  <sheetViews>
    <sheetView workbookViewId="0">
      <selection activeCell="C22" sqref="C22"/>
    </sheetView>
  </sheetViews>
  <sheetFormatPr defaultColWidth="9" defaultRowHeight="13.5" outlineLevelCol="6"/>
  <cols>
    <col min="1" max="1" width="6.15" style="128" customWidth="1"/>
    <col min="2" max="2" width="27.075" style="128" customWidth="1"/>
    <col min="3" max="3" width="50.8583333333333" style="128" customWidth="1"/>
    <col min="4" max="5" width="10.25" style="128" customWidth="1"/>
    <col min="6" max="6" width="8.06666666666667" style="128" customWidth="1"/>
    <col min="7" max="7" width="8.34166666666667" style="128" customWidth="1"/>
    <col min="8" max="16382" width="9" style="128"/>
  </cols>
  <sheetData>
    <row r="1" ht="23" customHeight="1" spans="1:7">
      <c r="A1" s="129" t="s">
        <v>1762</v>
      </c>
      <c r="B1" s="130" t="s">
        <v>0</v>
      </c>
      <c r="C1" s="131" t="s">
        <v>0</v>
      </c>
      <c r="D1" s="132" t="s">
        <v>0</v>
      </c>
      <c r="E1" s="132" t="s">
        <v>0</v>
      </c>
      <c r="F1" s="132" t="s">
        <v>0</v>
      </c>
      <c r="G1" s="130" t="s">
        <v>0</v>
      </c>
    </row>
    <row r="2" ht="29" customHeight="1" spans="1:7">
      <c r="A2" s="133" t="s">
        <v>1763</v>
      </c>
      <c r="B2" s="134" t="s">
        <v>0</v>
      </c>
      <c r="C2" s="134" t="s">
        <v>0</v>
      </c>
      <c r="D2" s="134" t="s">
        <v>0</v>
      </c>
      <c r="E2" s="134" t="s">
        <v>0</v>
      </c>
      <c r="F2" s="134" t="s">
        <v>0</v>
      </c>
      <c r="G2" s="130" t="s">
        <v>0</v>
      </c>
    </row>
    <row r="3" ht="23" customHeight="1" spans="1:7">
      <c r="A3" s="135" t="s">
        <v>0</v>
      </c>
      <c r="B3" s="135" t="s">
        <v>0</v>
      </c>
      <c r="C3" s="135" t="s">
        <v>0</v>
      </c>
      <c r="D3" s="135" t="s">
        <v>0</v>
      </c>
      <c r="E3" s="135" t="s">
        <v>0</v>
      </c>
      <c r="F3" s="136" t="s">
        <v>40</v>
      </c>
      <c r="G3" s="136"/>
    </row>
    <row r="4" ht="23" customHeight="1" spans="1:7">
      <c r="A4" s="137" t="s">
        <v>1764</v>
      </c>
      <c r="B4" s="137" t="s">
        <v>145</v>
      </c>
      <c r="C4" s="137" t="s">
        <v>41</v>
      </c>
      <c r="D4" s="138" t="s">
        <v>42</v>
      </c>
      <c r="E4" s="137" t="s">
        <v>43</v>
      </c>
      <c r="F4" s="137" t="s">
        <v>0</v>
      </c>
      <c r="G4" s="137" t="s">
        <v>109</v>
      </c>
    </row>
    <row r="5" ht="60" customHeight="1" spans="1:7">
      <c r="A5" s="137" t="s">
        <v>0</v>
      </c>
      <c r="B5" s="137" t="s">
        <v>0</v>
      </c>
      <c r="C5" s="137" t="s">
        <v>0</v>
      </c>
      <c r="D5" s="137" t="s">
        <v>0</v>
      </c>
      <c r="E5" s="137" t="s">
        <v>46</v>
      </c>
      <c r="F5" s="138" t="s">
        <v>499</v>
      </c>
      <c r="G5" s="137" t="s">
        <v>0</v>
      </c>
    </row>
    <row r="6" ht="23" customHeight="1" spans="1:7">
      <c r="A6" s="137" t="s">
        <v>1765</v>
      </c>
      <c r="B6" s="139" t="s">
        <v>1004</v>
      </c>
      <c r="C6" s="139" t="s">
        <v>1005</v>
      </c>
      <c r="D6" s="140" t="s">
        <v>0</v>
      </c>
      <c r="E6" s="140" t="s">
        <v>0</v>
      </c>
      <c r="F6" s="141">
        <v>0</v>
      </c>
      <c r="G6" s="142" t="s">
        <v>0</v>
      </c>
    </row>
    <row r="7" ht="23" customHeight="1" spans="1:7">
      <c r="A7" s="137" t="s">
        <v>0</v>
      </c>
      <c r="B7" s="139" t="s">
        <v>1008</v>
      </c>
      <c r="C7" s="139" t="s">
        <v>1009</v>
      </c>
      <c r="D7" s="140" t="s">
        <v>0</v>
      </c>
      <c r="E7" s="140" t="s">
        <v>0</v>
      </c>
      <c r="F7" s="141">
        <v>0</v>
      </c>
      <c r="G7" s="142" t="s">
        <v>0</v>
      </c>
    </row>
    <row r="8" ht="23" customHeight="1" spans="1:7">
      <c r="A8" s="137" t="s">
        <v>0</v>
      </c>
      <c r="B8" s="139" t="s">
        <v>1012</v>
      </c>
      <c r="C8" s="139" t="s">
        <v>1013</v>
      </c>
      <c r="D8" s="140" t="s">
        <v>0</v>
      </c>
      <c r="E8" s="140" t="s">
        <v>0</v>
      </c>
      <c r="F8" s="141">
        <v>0</v>
      </c>
      <c r="G8" s="142" t="s">
        <v>0</v>
      </c>
    </row>
    <row r="9" ht="23" customHeight="1" spans="1:7">
      <c r="A9" s="137" t="s">
        <v>0</v>
      </c>
      <c r="B9" s="139" t="s">
        <v>1015</v>
      </c>
      <c r="C9" s="139" t="s">
        <v>1016</v>
      </c>
      <c r="D9" s="140" t="s">
        <v>0</v>
      </c>
      <c r="E9" s="140" t="s">
        <v>0</v>
      </c>
      <c r="F9" s="141">
        <v>0</v>
      </c>
      <c r="G9" s="142" t="s">
        <v>0</v>
      </c>
    </row>
    <row r="10" ht="23" customHeight="1" spans="1:7">
      <c r="A10" s="137" t="s">
        <v>0</v>
      </c>
      <c r="B10" s="139" t="s">
        <v>1018</v>
      </c>
      <c r="C10" s="139" t="s">
        <v>1019</v>
      </c>
      <c r="D10" s="140" t="s">
        <v>0</v>
      </c>
      <c r="E10" s="140" t="s">
        <v>0</v>
      </c>
      <c r="F10" s="141">
        <v>0</v>
      </c>
      <c r="G10" s="142" t="s">
        <v>0</v>
      </c>
    </row>
    <row r="11" ht="23" customHeight="1" spans="1:7">
      <c r="A11" s="137" t="s">
        <v>0</v>
      </c>
      <c r="B11" s="139" t="s">
        <v>1025</v>
      </c>
      <c r="C11" s="139" t="s">
        <v>1026</v>
      </c>
      <c r="D11" s="140">
        <v>116239</v>
      </c>
      <c r="E11" s="140">
        <v>200000</v>
      </c>
      <c r="F11" s="141">
        <v>1.72059291631896</v>
      </c>
      <c r="G11" s="142" t="s">
        <v>0</v>
      </c>
    </row>
    <row r="12" ht="23" customHeight="1" spans="1:7">
      <c r="A12" s="137" t="s">
        <v>0</v>
      </c>
      <c r="B12" s="139" t="s">
        <v>1029</v>
      </c>
      <c r="C12" s="139" t="s">
        <v>1030</v>
      </c>
      <c r="D12" s="140">
        <v>93</v>
      </c>
      <c r="E12" s="140" t="s">
        <v>0</v>
      </c>
      <c r="F12" s="141">
        <v>0</v>
      </c>
      <c r="G12" s="142" t="s">
        <v>0</v>
      </c>
    </row>
    <row r="13" ht="23" customHeight="1" spans="1:7">
      <c r="A13" s="137" t="s">
        <v>0</v>
      </c>
      <c r="B13" s="139" t="s">
        <v>1033</v>
      </c>
      <c r="C13" s="139" t="s">
        <v>1034</v>
      </c>
      <c r="D13" s="140">
        <v>196266</v>
      </c>
      <c r="E13" s="140" t="s">
        <v>0</v>
      </c>
      <c r="F13" s="141">
        <v>0</v>
      </c>
      <c r="G13" s="142" t="s">
        <v>0</v>
      </c>
    </row>
    <row r="14" ht="23" customHeight="1" spans="1:7">
      <c r="A14" s="137" t="s">
        <v>0</v>
      </c>
      <c r="B14" s="139" t="s">
        <v>1037</v>
      </c>
      <c r="C14" s="139" t="s">
        <v>1038</v>
      </c>
      <c r="D14" s="140">
        <v>-952</v>
      </c>
      <c r="E14" s="140" t="s">
        <v>0</v>
      </c>
      <c r="F14" s="141">
        <v>0</v>
      </c>
      <c r="G14" s="142" t="s">
        <v>0</v>
      </c>
    </row>
    <row r="15" ht="23" customHeight="1" spans="1:7">
      <c r="A15" s="137" t="s">
        <v>0</v>
      </c>
      <c r="B15" s="139" t="s">
        <v>1041</v>
      </c>
      <c r="C15" s="139" t="s">
        <v>1042</v>
      </c>
      <c r="D15" s="140" t="s">
        <v>0</v>
      </c>
      <c r="E15" s="140" t="s">
        <v>0</v>
      </c>
      <c r="F15" s="141">
        <v>0</v>
      </c>
      <c r="G15" s="142" t="s">
        <v>0</v>
      </c>
    </row>
    <row r="16" ht="23" customHeight="1" spans="1:7">
      <c r="A16" s="137" t="s">
        <v>0</v>
      </c>
      <c r="B16" s="139" t="s">
        <v>1049</v>
      </c>
      <c r="C16" s="139" t="s">
        <v>1050</v>
      </c>
      <c r="D16" s="140" t="s">
        <v>0</v>
      </c>
      <c r="E16" s="140" t="s">
        <v>0</v>
      </c>
      <c r="F16" s="141">
        <v>0</v>
      </c>
      <c r="G16" s="142" t="s">
        <v>0</v>
      </c>
    </row>
    <row r="17" ht="23" customHeight="1" spans="1:7">
      <c r="A17" s="137" t="s">
        <v>0</v>
      </c>
      <c r="B17" s="139" t="s">
        <v>1056</v>
      </c>
      <c r="C17" s="139" t="s">
        <v>1057</v>
      </c>
      <c r="D17" s="140" t="s">
        <v>0</v>
      </c>
      <c r="E17" s="140" t="s">
        <v>0</v>
      </c>
      <c r="F17" s="141">
        <v>0</v>
      </c>
      <c r="G17" s="142" t="s">
        <v>0</v>
      </c>
    </row>
    <row r="18" ht="23" customHeight="1" spans="1:7">
      <c r="A18" s="137" t="s">
        <v>0</v>
      </c>
      <c r="B18" s="139" t="s">
        <v>1059</v>
      </c>
      <c r="C18" s="139" t="s">
        <v>1060</v>
      </c>
      <c r="D18" s="140" t="s">
        <v>0</v>
      </c>
      <c r="E18" s="140" t="s">
        <v>0</v>
      </c>
      <c r="F18" s="141">
        <v>0</v>
      </c>
      <c r="G18" s="142" t="s">
        <v>0</v>
      </c>
    </row>
    <row r="19" ht="23" customHeight="1" spans="1:7">
      <c r="A19" s="137" t="s">
        <v>0</v>
      </c>
      <c r="B19" s="139" t="s">
        <v>1062</v>
      </c>
      <c r="C19" s="139" t="s">
        <v>1063</v>
      </c>
      <c r="D19" s="140">
        <v>219</v>
      </c>
      <c r="E19" s="140">
        <v>500</v>
      </c>
      <c r="F19" s="141">
        <v>2.28310502283105</v>
      </c>
      <c r="G19" s="142" t="s">
        <v>0</v>
      </c>
    </row>
    <row r="20" ht="23" customHeight="1" spans="1:7">
      <c r="A20" s="137" t="s">
        <v>0</v>
      </c>
      <c r="B20" s="139" t="s">
        <v>1065</v>
      </c>
      <c r="C20" s="139" t="s">
        <v>1066</v>
      </c>
      <c r="D20" s="140" t="s">
        <v>0</v>
      </c>
      <c r="E20" s="140" t="s">
        <v>0</v>
      </c>
      <c r="F20" s="141">
        <v>0</v>
      </c>
      <c r="G20" s="142" t="s">
        <v>0</v>
      </c>
    </row>
    <row r="21" ht="23" customHeight="1" spans="1:7">
      <c r="A21" s="137" t="s">
        <v>0</v>
      </c>
      <c r="B21" s="139" t="s">
        <v>1071</v>
      </c>
      <c r="C21" s="139" t="s">
        <v>1072</v>
      </c>
      <c r="D21" s="140" t="s">
        <v>0</v>
      </c>
      <c r="E21" s="140" t="s">
        <v>0</v>
      </c>
      <c r="F21" s="141">
        <v>0</v>
      </c>
      <c r="G21" s="142" t="s">
        <v>0</v>
      </c>
    </row>
    <row r="22" ht="23" customHeight="1" spans="1:7">
      <c r="A22" s="137" t="s">
        <v>0</v>
      </c>
      <c r="B22" s="139" t="s">
        <v>1075</v>
      </c>
      <c r="C22" s="139" t="s">
        <v>1076</v>
      </c>
      <c r="D22" s="140" t="s">
        <v>0</v>
      </c>
      <c r="E22" s="140" t="s">
        <v>0</v>
      </c>
      <c r="F22" s="141">
        <v>0</v>
      </c>
      <c r="G22" s="142" t="s">
        <v>0</v>
      </c>
    </row>
    <row r="23" ht="23" customHeight="1" spans="1:7">
      <c r="A23" s="137" t="s">
        <v>0</v>
      </c>
      <c r="B23" s="139" t="s">
        <v>1079</v>
      </c>
      <c r="C23" s="139" t="s">
        <v>1080</v>
      </c>
      <c r="D23" s="140">
        <v>3400</v>
      </c>
      <c r="E23" s="140">
        <v>2500</v>
      </c>
      <c r="F23" s="141">
        <v>0.735294117647059</v>
      </c>
      <c r="G23" s="142" t="s">
        <v>0</v>
      </c>
    </row>
    <row r="24" ht="23" customHeight="1" spans="1:7">
      <c r="A24" s="137" t="s">
        <v>0</v>
      </c>
      <c r="B24" s="139" t="s">
        <v>1087</v>
      </c>
      <c r="C24" s="139" t="s">
        <v>1088</v>
      </c>
      <c r="D24" s="140" t="s">
        <v>0</v>
      </c>
      <c r="E24" s="140" t="s">
        <v>0</v>
      </c>
      <c r="F24" s="141">
        <v>0</v>
      </c>
      <c r="G24" s="142" t="s">
        <v>0</v>
      </c>
    </row>
    <row r="25" ht="23" customHeight="1" spans="1:7">
      <c r="A25" s="137" t="s">
        <v>0</v>
      </c>
      <c r="B25" s="139" t="s">
        <v>1091</v>
      </c>
      <c r="C25" s="139" t="s">
        <v>1092</v>
      </c>
      <c r="D25" s="140" t="s">
        <v>0</v>
      </c>
      <c r="E25" s="140" t="s">
        <v>0</v>
      </c>
      <c r="F25" s="141">
        <v>0</v>
      </c>
      <c r="G25" s="142" t="s">
        <v>0</v>
      </c>
    </row>
    <row r="26" ht="23" customHeight="1" spans="1:7">
      <c r="A26" s="137" t="s">
        <v>0</v>
      </c>
      <c r="B26" s="139" t="s">
        <v>1095</v>
      </c>
      <c r="C26" s="139" t="s">
        <v>1096</v>
      </c>
      <c r="D26" s="140" t="s">
        <v>0</v>
      </c>
      <c r="E26" s="140" t="s">
        <v>0</v>
      </c>
      <c r="F26" s="141">
        <v>0</v>
      </c>
      <c r="G26" s="142" t="s">
        <v>0</v>
      </c>
    </row>
    <row r="27" ht="23" customHeight="1" spans="1:7">
      <c r="A27" s="137" t="s">
        <v>0</v>
      </c>
      <c r="B27" s="139" t="s">
        <v>1099</v>
      </c>
      <c r="C27" s="139" t="s">
        <v>1100</v>
      </c>
      <c r="D27" s="140" t="s">
        <v>0</v>
      </c>
      <c r="E27" s="140" t="s">
        <v>0</v>
      </c>
      <c r="F27" s="141">
        <v>0</v>
      </c>
      <c r="G27" s="142" t="s">
        <v>0</v>
      </c>
    </row>
    <row r="28" ht="23" customHeight="1" spans="1:7">
      <c r="A28" s="137" t="s">
        <v>0</v>
      </c>
      <c r="B28" s="139" t="s">
        <v>1103</v>
      </c>
      <c r="C28" s="139" t="s">
        <v>1104</v>
      </c>
      <c r="D28" s="140" t="s">
        <v>0</v>
      </c>
      <c r="E28" s="140" t="s">
        <v>0</v>
      </c>
      <c r="F28" s="141">
        <v>0</v>
      </c>
      <c r="G28" s="142" t="s">
        <v>0</v>
      </c>
    </row>
    <row r="29" ht="23" customHeight="1" spans="1:7">
      <c r="A29" s="137" t="s">
        <v>0</v>
      </c>
      <c r="B29" s="143" t="s">
        <v>1107</v>
      </c>
      <c r="C29" s="143" t="s">
        <v>1108</v>
      </c>
      <c r="D29" s="140" t="s">
        <v>0</v>
      </c>
      <c r="E29" s="140" t="s">
        <v>0</v>
      </c>
      <c r="F29" s="141">
        <v>0</v>
      </c>
      <c r="G29" s="143" t="s">
        <v>1766</v>
      </c>
    </row>
    <row r="30" ht="23" customHeight="1" spans="1:7">
      <c r="A30" s="137" t="s">
        <v>0</v>
      </c>
      <c r="B30" s="143" t="s">
        <v>1111</v>
      </c>
      <c r="C30" s="143" t="s">
        <v>1112</v>
      </c>
      <c r="D30" s="140" t="s">
        <v>0</v>
      </c>
      <c r="E30" s="140" t="s">
        <v>0</v>
      </c>
      <c r="F30" s="141">
        <v>0</v>
      </c>
      <c r="G30" s="143" t="s">
        <v>1766</v>
      </c>
    </row>
    <row r="31" ht="23" customHeight="1" spans="1:7">
      <c r="A31" s="137" t="s">
        <v>0</v>
      </c>
      <c r="B31" s="143" t="s">
        <v>1115</v>
      </c>
      <c r="C31" s="143" t="s">
        <v>1116</v>
      </c>
      <c r="D31" s="140" t="s">
        <v>0</v>
      </c>
      <c r="E31" s="140" t="s">
        <v>0</v>
      </c>
      <c r="F31" s="141">
        <v>0</v>
      </c>
      <c r="G31" s="143" t="s">
        <v>1766</v>
      </c>
    </row>
    <row r="32" ht="23" customHeight="1" spans="1:7">
      <c r="A32" s="137" t="s">
        <v>0</v>
      </c>
      <c r="B32" s="139" t="s">
        <v>1119</v>
      </c>
      <c r="C32" s="139" t="s">
        <v>1120</v>
      </c>
      <c r="D32" s="140" t="s">
        <v>0</v>
      </c>
      <c r="E32" s="140" t="s">
        <v>0</v>
      </c>
      <c r="F32" s="141">
        <v>0</v>
      </c>
      <c r="G32" s="142" t="s">
        <v>0</v>
      </c>
    </row>
    <row r="33" ht="23" customHeight="1" spans="1:7">
      <c r="A33" s="137" t="s">
        <v>0</v>
      </c>
      <c r="B33" s="139" t="s">
        <v>1127</v>
      </c>
      <c r="C33" s="139" t="s">
        <v>1128</v>
      </c>
      <c r="D33" s="140" t="s">
        <v>0</v>
      </c>
      <c r="E33" s="140" t="s">
        <v>0</v>
      </c>
      <c r="F33" s="141">
        <v>0</v>
      </c>
      <c r="G33" s="142" t="s">
        <v>0</v>
      </c>
    </row>
    <row r="34" ht="23" customHeight="1" spans="1:7">
      <c r="A34" s="137" t="s">
        <v>0</v>
      </c>
      <c r="B34" s="139" t="s">
        <v>1131</v>
      </c>
      <c r="C34" s="139" t="s">
        <v>1132</v>
      </c>
      <c r="D34" s="140" t="s">
        <v>0</v>
      </c>
      <c r="E34" s="140" t="s">
        <v>0</v>
      </c>
      <c r="F34" s="141">
        <v>0</v>
      </c>
      <c r="G34" s="142" t="s">
        <v>0</v>
      </c>
    </row>
    <row r="35" ht="23" customHeight="1" spans="1:7">
      <c r="A35" s="137" t="s">
        <v>0</v>
      </c>
      <c r="B35" s="139" t="s">
        <v>1139</v>
      </c>
      <c r="C35" s="139" t="s">
        <v>1140</v>
      </c>
      <c r="D35" s="140" t="s">
        <v>0</v>
      </c>
      <c r="E35" s="140" t="s">
        <v>0</v>
      </c>
      <c r="F35" s="141">
        <v>0</v>
      </c>
      <c r="G35" s="142" t="s">
        <v>0</v>
      </c>
    </row>
    <row r="36" ht="23" customHeight="1" spans="1:7">
      <c r="A36" s="137" t="s">
        <v>0</v>
      </c>
      <c r="B36" s="139" t="s">
        <v>1143</v>
      </c>
      <c r="C36" s="139" t="s">
        <v>1144</v>
      </c>
      <c r="D36" s="140">
        <v>113</v>
      </c>
      <c r="E36" s="140" t="s">
        <v>0</v>
      </c>
      <c r="F36" s="141">
        <v>0</v>
      </c>
      <c r="G36" s="142" t="s">
        <v>0</v>
      </c>
    </row>
    <row r="37" ht="23" customHeight="1" spans="1:7">
      <c r="A37" s="137" t="s">
        <v>0</v>
      </c>
      <c r="B37" s="139" t="s">
        <v>1146</v>
      </c>
      <c r="C37" s="139" t="s">
        <v>1147</v>
      </c>
      <c r="D37" s="140" t="s">
        <v>0</v>
      </c>
      <c r="E37" s="140" t="s">
        <v>0</v>
      </c>
      <c r="F37" s="141">
        <v>0</v>
      </c>
      <c r="G37" s="142" t="s">
        <v>0</v>
      </c>
    </row>
    <row r="38" ht="23" customHeight="1" spans="1:7">
      <c r="A38" s="137" t="s">
        <v>0</v>
      </c>
      <c r="B38" s="139" t="s">
        <v>1149</v>
      </c>
      <c r="C38" s="139" t="s">
        <v>1150</v>
      </c>
      <c r="D38" s="140" t="s">
        <v>0</v>
      </c>
      <c r="E38" s="140" t="s">
        <v>0</v>
      </c>
      <c r="F38" s="141">
        <v>0</v>
      </c>
      <c r="G38" s="142" t="s">
        <v>0</v>
      </c>
    </row>
    <row r="39" ht="23" customHeight="1" spans="1:7">
      <c r="A39" s="137" t="s">
        <v>0</v>
      </c>
      <c r="B39" s="139" t="s">
        <v>1152</v>
      </c>
      <c r="C39" s="139" t="s">
        <v>1153</v>
      </c>
      <c r="D39" s="140" t="s">
        <v>0</v>
      </c>
      <c r="E39" s="140" t="s">
        <v>0</v>
      </c>
      <c r="F39" s="141">
        <v>0</v>
      </c>
      <c r="G39" s="144" t="s">
        <v>0</v>
      </c>
    </row>
    <row r="40" ht="23" customHeight="1" spans="1:7">
      <c r="A40" s="137" t="s">
        <v>0</v>
      </c>
      <c r="B40" s="139" t="s">
        <v>1155</v>
      </c>
      <c r="C40" s="139" t="s">
        <v>1156</v>
      </c>
      <c r="D40" s="140" t="s">
        <v>0</v>
      </c>
      <c r="E40" s="140" t="s">
        <v>0</v>
      </c>
      <c r="F40" s="141">
        <v>0</v>
      </c>
      <c r="G40" s="142" t="s">
        <v>0</v>
      </c>
    </row>
    <row r="41" ht="23" customHeight="1" spans="1:7">
      <c r="A41" s="137" t="s">
        <v>0</v>
      </c>
      <c r="B41" s="139" t="s">
        <v>1158</v>
      </c>
      <c r="C41" s="139" t="s">
        <v>1159</v>
      </c>
      <c r="D41" s="140" t="s">
        <v>0</v>
      </c>
      <c r="E41" s="140" t="s">
        <v>0</v>
      </c>
      <c r="F41" s="141">
        <v>0</v>
      </c>
      <c r="G41" s="142" t="s">
        <v>0</v>
      </c>
    </row>
    <row r="42" ht="23" customHeight="1" spans="1:7">
      <c r="A42" s="137" t="s">
        <v>0</v>
      </c>
      <c r="B42" s="139" t="s">
        <v>1161</v>
      </c>
      <c r="C42" s="139" t="s">
        <v>1162</v>
      </c>
      <c r="D42" s="140" t="s">
        <v>0</v>
      </c>
      <c r="E42" s="140" t="s">
        <v>0</v>
      </c>
      <c r="F42" s="141">
        <v>0</v>
      </c>
      <c r="G42" s="142" t="s">
        <v>0</v>
      </c>
    </row>
    <row r="43" ht="23" customHeight="1" spans="1:7">
      <c r="A43" s="137" t="s">
        <v>0</v>
      </c>
      <c r="B43" s="139" t="s">
        <v>1168</v>
      </c>
      <c r="C43" s="139" t="s">
        <v>1169</v>
      </c>
      <c r="D43" s="140" t="s">
        <v>0</v>
      </c>
      <c r="E43" s="140" t="s">
        <v>0</v>
      </c>
      <c r="F43" s="141">
        <v>0</v>
      </c>
      <c r="G43" s="142" t="s">
        <v>0</v>
      </c>
    </row>
    <row r="44" ht="23" customHeight="1" spans="1:7">
      <c r="A44" s="137" t="s">
        <v>0</v>
      </c>
      <c r="B44" s="139" t="s">
        <v>1172</v>
      </c>
      <c r="C44" s="139" t="s">
        <v>1173</v>
      </c>
      <c r="D44" s="140" t="s">
        <v>0</v>
      </c>
      <c r="E44" s="140" t="s">
        <v>0</v>
      </c>
      <c r="F44" s="141">
        <v>0</v>
      </c>
      <c r="G44" s="142" t="s">
        <v>0</v>
      </c>
    </row>
    <row r="45" ht="23" customHeight="1" spans="1:7">
      <c r="A45" s="137" t="s">
        <v>0</v>
      </c>
      <c r="B45" s="139" t="s">
        <v>1176</v>
      </c>
      <c r="C45" s="139" t="s">
        <v>1177</v>
      </c>
      <c r="D45" s="140" t="s">
        <v>0</v>
      </c>
      <c r="E45" s="140" t="s">
        <v>0</v>
      </c>
      <c r="F45" s="141">
        <v>0</v>
      </c>
      <c r="G45" s="142" t="s">
        <v>0</v>
      </c>
    </row>
    <row r="46" ht="23" customHeight="1" spans="1:7">
      <c r="A46" s="137" t="s">
        <v>0</v>
      </c>
      <c r="B46" s="139" t="s">
        <v>1183</v>
      </c>
      <c r="C46" s="139" t="s">
        <v>1184</v>
      </c>
      <c r="D46" s="140">
        <v>7074</v>
      </c>
      <c r="E46" s="140">
        <v>2000</v>
      </c>
      <c r="F46" s="141">
        <v>0.282725473565168</v>
      </c>
      <c r="G46" s="142" t="s">
        <v>0</v>
      </c>
    </row>
    <row r="47" ht="23" customHeight="1" spans="1:7">
      <c r="A47" s="137" t="s">
        <v>0</v>
      </c>
      <c r="B47" s="139" t="s">
        <v>1186</v>
      </c>
      <c r="C47" s="139" t="s">
        <v>1180</v>
      </c>
      <c r="D47" s="140" t="s">
        <v>0</v>
      </c>
      <c r="E47" s="140" t="s">
        <v>0</v>
      </c>
      <c r="F47" s="141">
        <v>0</v>
      </c>
      <c r="G47" s="142" t="s">
        <v>0</v>
      </c>
    </row>
    <row r="48" ht="23" customHeight="1" spans="1:7">
      <c r="A48" s="137" t="s">
        <v>0</v>
      </c>
      <c r="B48" s="139" t="s">
        <v>0</v>
      </c>
      <c r="C48" s="139" t="s">
        <v>0</v>
      </c>
      <c r="D48" s="145" t="s">
        <v>0</v>
      </c>
      <c r="E48" s="145" t="s">
        <v>0</v>
      </c>
      <c r="F48" s="146"/>
      <c r="G48" s="142" t="s">
        <v>0</v>
      </c>
    </row>
    <row r="49" ht="23" customHeight="1" spans="1:7">
      <c r="A49" s="137" t="s">
        <v>0</v>
      </c>
      <c r="B49" s="139" t="s">
        <v>0</v>
      </c>
      <c r="C49" s="139" t="s">
        <v>0</v>
      </c>
      <c r="D49" s="145" t="s">
        <v>0</v>
      </c>
      <c r="E49" s="145" t="s">
        <v>0</v>
      </c>
      <c r="F49" s="146"/>
      <c r="G49" s="142" t="s">
        <v>0</v>
      </c>
    </row>
    <row r="50" ht="23" customHeight="1" spans="1:7">
      <c r="A50" s="137" t="s">
        <v>0</v>
      </c>
      <c r="B50" s="139" t="s">
        <v>0</v>
      </c>
      <c r="C50" s="139" t="s">
        <v>0</v>
      </c>
      <c r="D50" s="145" t="s">
        <v>0</v>
      </c>
      <c r="E50" s="145" t="s">
        <v>0</v>
      </c>
      <c r="F50" s="146"/>
      <c r="G50" s="142" t="s">
        <v>0</v>
      </c>
    </row>
    <row r="51" ht="23" customHeight="1" spans="1:7">
      <c r="A51" s="137" t="s">
        <v>0</v>
      </c>
      <c r="B51" s="139" t="s">
        <v>0</v>
      </c>
      <c r="C51" s="139" t="s">
        <v>0</v>
      </c>
      <c r="D51" s="145" t="s">
        <v>0</v>
      </c>
      <c r="E51" s="145" t="s">
        <v>0</v>
      </c>
      <c r="F51" s="146"/>
      <c r="G51" s="142" t="s">
        <v>0</v>
      </c>
    </row>
    <row r="52" ht="23" customHeight="1" spans="1:7">
      <c r="A52" s="137" t="s">
        <v>0</v>
      </c>
      <c r="B52" s="139" t="s">
        <v>0</v>
      </c>
      <c r="C52" s="139" t="s">
        <v>0</v>
      </c>
      <c r="D52" s="145" t="s">
        <v>0</v>
      </c>
      <c r="E52" s="145" t="s">
        <v>0</v>
      </c>
      <c r="F52" s="146"/>
      <c r="G52" s="142" t="s">
        <v>0</v>
      </c>
    </row>
    <row r="53" ht="23" customHeight="1" spans="1:7">
      <c r="A53" s="137" t="s">
        <v>0</v>
      </c>
      <c r="B53" s="139" t="s">
        <v>0</v>
      </c>
      <c r="C53" s="139" t="s">
        <v>0</v>
      </c>
      <c r="D53" s="145" t="s">
        <v>0</v>
      </c>
      <c r="E53" s="145" t="s">
        <v>0</v>
      </c>
      <c r="F53" s="146"/>
      <c r="G53" s="142" t="s">
        <v>0</v>
      </c>
    </row>
    <row r="54" ht="23" customHeight="1" spans="1:7">
      <c r="A54" s="137" t="s">
        <v>0</v>
      </c>
      <c r="B54" s="147" t="s">
        <v>1767</v>
      </c>
      <c r="C54" s="147" t="s">
        <v>1704</v>
      </c>
      <c r="D54" s="140">
        <v>22593</v>
      </c>
      <c r="E54" s="140">
        <v>4704</v>
      </c>
      <c r="F54" s="141">
        <v>0.208206081529677</v>
      </c>
      <c r="G54" s="142" t="s">
        <v>0</v>
      </c>
    </row>
    <row r="55" ht="23" customHeight="1" spans="1:7">
      <c r="A55" s="137" t="s">
        <v>0</v>
      </c>
      <c r="B55" s="143" t="s">
        <v>1707</v>
      </c>
      <c r="C55" s="143" t="s">
        <v>1768</v>
      </c>
      <c r="D55" s="140">
        <v>5449</v>
      </c>
      <c r="E55" s="140" t="s">
        <v>0</v>
      </c>
      <c r="F55" s="141">
        <v>0</v>
      </c>
      <c r="G55" s="143" t="s">
        <v>1769</v>
      </c>
    </row>
    <row r="56" ht="23" customHeight="1" spans="1:7">
      <c r="A56" s="137" t="s">
        <v>0</v>
      </c>
      <c r="B56" s="147" t="s">
        <v>1770</v>
      </c>
      <c r="C56" s="147" t="s">
        <v>1771</v>
      </c>
      <c r="D56" s="140" t="s">
        <v>0</v>
      </c>
      <c r="E56" s="140" t="s">
        <v>0</v>
      </c>
      <c r="F56" s="141">
        <v>0</v>
      </c>
      <c r="G56" s="142" t="s">
        <v>0</v>
      </c>
    </row>
    <row r="57" ht="23" customHeight="1" spans="1:7">
      <c r="A57" s="137" t="s">
        <v>0</v>
      </c>
      <c r="B57" s="142" t="s">
        <v>1715</v>
      </c>
      <c r="C57" s="142" t="s">
        <v>1716</v>
      </c>
      <c r="D57" s="140" t="s">
        <v>0</v>
      </c>
      <c r="E57" s="140" t="s">
        <v>0</v>
      </c>
      <c r="F57" s="141">
        <v>0</v>
      </c>
      <c r="G57" s="142" t="s">
        <v>0</v>
      </c>
    </row>
    <row r="58" ht="23" customHeight="1" spans="1:7">
      <c r="A58" s="137" t="s">
        <v>0</v>
      </c>
      <c r="B58" s="142" t="s">
        <v>1719</v>
      </c>
      <c r="C58" s="142" t="s">
        <v>1720</v>
      </c>
      <c r="D58" s="140" t="s">
        <v>0</v>
      </c>
      <c r="E58" s="140" t="s">
        <v>0</v>
      </c>
      <c r="F58" s="141">
        <v>0</v>
      </c>
      <c r="G58" s="142" t="s">
        <v>0</v>
      </c>
    </row>
    <row r="59" ht="23" customHeight="1" spans="1:7">
      <c r="A59" s="137" t="s">
        <v>0</v>
      </c>
      <c r="B59" s="147" t="s">
        <v>1772</v>
      </c>
      <c r="C59" s="147" t="s">
        <v>1724</v>
      </c>
      <c r="D59" s="140" t="s">
        <v>0</v>
      </c>
      <c r="E59" s="140" t="s">
        <v>0</v>
      </c>
      <c r="F59" s="141">
        <v>0</v>
      </c>
      <c r="G59" s="142" t="s">
        <v>0</v>
      </c>
    </row>
    <row r="60" ht="23" customHeight="1" spans="1:7">
      <c r="A60" s="137" t="s">
        <v>0</v>
      </c>
      <c r="B60" s="147" t="s">
        <v>1773</v>
      </c>
      <c r="C60" s="147" t="s">
        <v>1774</v>
      </c>
      <c r="D60" s="140" t="s">
        <v>0</v>
      </c>
      <c r="E60" s="140" t="s">
        <v>0</v>
      </c>
      <c r="F60" s="141">
        <v>0</v>
      </c>
      <c r="G60" s="142" t="s">
        <v>0</v>
      </c>
    </row>
    <row r="61" ht="23" customHeight="1" spans="1:7">
      <c r="A61" s="137" t="s">
        <v>0</v>
      </c>
      <c r="B61" s="147" t="s">
        <v>1775</v>
      </c>
      <c r="C61" s="147" t="s">
        <v>1776</v>
      </c>
      <c r="D61" s="140" t="s">
        <v>0</v>
      </c>
      <c r="E61" s="140" t="s">
        <v>0</v>
      </c>
      <c r="F61" s="141">
        <v>0</v>
      </c>
      <c r="G61" s="142" t="s">
        <v>0</v>
      </c>
    </row>
    <row r="62" ht="23" customHeight="1" spans="1:7">
      <c r="A62" s="137" t="s">
        <v>0</v>
      </c>
      <c r="B62" s="147" t="s">
        <v>1777</v>
      </c>
      <c r="C62" s="147" t="s">
        <v>1778</v>
      </c>
      <c r="D62" s="140" t="s">
        <v>0</v>
      </c>
      <c r="E62" s="140" t="s">
        <v>0</v>
      </c>
      <c r="F62" s="141">
        <v>0</v>
      </c>
      <c r="G62" s="142" t="s">
        <v>0</v>
      </c>
    </row>
    <row r="63" ht="23" customHeight="1" spans="1:7">
      <c r="A63" s="137" t="s">
        <v>0</v>
      </c>
      <c r="B63" s="142" t="s">
        <v>1727</v>
      </c>
      <c r="C63" s="142" t="s">
        <v>1728</v>
      </c>
      <c r="D63" s="140">
        <v>41530</v>
      </c>
      <c r="E63" s="148">
        <v>38729</v>
      </c>
      <c r="F63" s="141">
        <v>0.932554779677342</v>
      </c>
      <c r="G63" s="142" t="s">
        <v>0</v>
      </c>
    </row>
    <row r="64" ht="23" customHeight="1" spans="1:7">
      <c r="A64" s="137" t="s">
        <v>0</v>
      </c>
      <c r="B64" s="142" t="s">
        <v>1733</v>
      </c>
      <c r="C64" s="142" t="s">
        <v>1734</v>
      </c>
      <c r="D64" s="140" t="s">
        <v>0</v>
      </c>
      <c r="E64" s="140" t="s">
        <v>0</v>
      </c>
      <c r="F64" s="141">
        <v>0</v>
      </c>
      <c r="G64" s="142" t="s">
        <v>0</v>
      </c>
    </row>
    <row r="65" ht="23" customHeight="1" spans="1:7">
      <c r="A65" s="137" t="s">
        <v>0</v>
      </c>
      <c r="B65" s="142" t="s">
        <v>1737</v>
      </c>
      <c r="C65" s="142" t="s">
        <v>1738</v>
      </c>
      <c r="D65" s="140" t="s">
        <v>0</v>
      </c>
      <c r="E65" s="140" t="s">
        <v>0</v>
      </c>
      <c r="F65" s="141">
        <v>0</v>
      </c>
      <c r="G65" s="142" t="s">
        <v>0</v>
      </c>
    </row>
    <row r="66" ht="23" customHeight="1" spans="1:7">
      <c r="A66" s="137" t="s">
        <v>0</v>
      </c>
      <c r="B66" s="142" t="s">
        <v>1741</v>
      </c>
      <c r="C66" s="142" t="s">
        <v>1742</v>
      </c>
      <c r="D66" s="140" t="s">
        <v>0</v>
      </c>
      <c r="E66" s="140" t="s">
        <v>0</v>
      </c>
      <c r="F66" s="141">
        <v>0</v>
      </c>
      <c r="G66" s="142" t="s">
        <v>0</v>
      </c>
    </row>
    <row r="67" ht="23" customHeight="1" spans="1:7">
      <c r="A67" s="137" t="s">
        <v>0</v>
      </c>
      <c r="B67" s="142" t="s">
        <v>1743</v>
      </c>
      <c r="C67" s="142" t="s">
        <v>1744</v>
      </c>
      <c r="D67" s="140" t="s">
        <v>0</v>
      </c>
      <c r="E67" s="140" t="s">
        <v>0</v>
      </c>
      <c r="F67" s="141">
        <v>0</v>
      </c>
      <c r="G67" s="142" t="s">
        <v>0</v>
      </c>
    </row>
    <row r="68" ht="23" customHeight="1" spans="1:7">
      <c r="A68" s="137" t="s">
        <v>0</v>
      </c>
      <c r="B68" s="143" t="s">
        <v>1745</v>
      </c>
      <c r="C68" s="143" t="s">
        <v>1746</v>
      </c>
      <c r="D68" s="140" t="s">
        <v>0</v>
      </c>
      <c r="E68" s="140" t="s">
        <v>0</v>
      </c>
      <c r="F68" s="141">
        <v>0</v>
      </c>
      <c r="G68" s="143" t="s">
        <v>1766</v>
      </c>
    </row>
    <row r="69" ht="23" customHeight="1" spans="1:7">
      <c r="A69" s="137" t="s">
        <v>0</v>
      </c>
      <c r="B69" s="143" t="s">
        <v>1748</v>
      </c>
      <c r="C69" s="143" t="s">
        <v>1749</v>
      </c>
      <c r="D69" s="140" t="s">
        <v>0</v>
      </c>
      <c r="E69" s="140" t="s">
        <v>0</v>
      </c>
      <c r="F69" s="141">
        <v>0</v>
      </c>
      <c r="G69" s="143" t="s">
        <v>1766</v>
      </c>
    </row>
    <row r="70" ht="23" customHeight="1" spans="1:7">
      <c r="A70" s="137" t="s">
        <v>0</v>
      </c>
      <c r="B70" s="147" t="s">
        <v>1779</v>
      </c>
      <c r="C70" s="142" t="s">
        <v>1751</v>
      </c>
      <c r="D70" s="140" t="s">
        <v>0</v>
      </c>
      <c r="E70" s="140" t="s">
        <v>0</v>
      </c>
      <c r="F70" s="141">
        <v>0</v>
      </c>
      <c r="G70" s="142" t="s">
        <v>0</v>
      </c>
    </row>
    <row r="71" ht="23" customHeight="1" spans="1:7">
      <c r="A71" s="137" t="s">
        <v>0</v>
      </c>
      <c r="B71" s="147" t="s">
        <v>1780</v>
      </c>
      <c r="C71" s="142" t="s">
        <v>1781</v>
      </c>
      <c r="D71" s="140">
        <v>8678</v>
      </c>
      <c r="E71" s="140" t="s">
        <v>0</v>
      </c>
      <c r="F71" s="141">
        <v>0</v>
      </c>
      <c r="G71" s="142" t="s">
        <v>0</v>
      </c>
    </row>
    <row r="72" ht="23" customHeight="1" spans="1:7">
      <c r="A72" s="137" t="s">
        <v>0</v>
      </c>
      <c r="B72" s="142" t="s">
        <v>1756</v>
      </c>
      <c r="C72" s="142" t="s">
        <v>1757</v>
      </c>
      <c r="D72" s="140" t="s">
        <v>0</v>
      </c>
      <c r="E72" s="140" t="s">
        <v>0</v>
      </c>
      <c r="F72" s="141">
        <v>0</v>
      </c>
      <c r="G72" s="142" t="s">
        <v>0</v>
      </c>
    </row>
    <row r="73" ht="23" customHeight="1" spans="1:7">
      <c r="A73" s="137" t="s">
        <v>0</v>
      </c>
      <c r="B73" s="142" t="s">
        <v>1752</v>
      </c>
      <c r="C73" s="142" t="s">
        <v>1753</v>
      </c>
      <c r="D73" s="140">
        <v>266894</v>
      </c>
      <c r="E73" s="140" t="s">
        <v>0</v>
      </c>
      <c r="F73" s="141">
        <v>0</v>
      </c>
      <c r="G73" s="142" t="s">
        <v>0</v>
      </c>
    </row>
    <row r="74" ht="23" customHeight="1" spans="1:7">
      <c r="A74" s="137" t="s">
        <v>0</v>
      </c>
      <c r="B74" s="142" t="s">
        <v>1760</v>
      </c>
      <c r="C74" s="142" t="s">
        <v>1761</v>
      </c>
      <c r="D74" s="140" t="s">
        <v>0</v>
      </c>
      <c r="E74" s="140" t="s">
        <v>0</v>
      </c>
      <c r="F74" s="141">
        <v>0</v>
      </c>
      <c r="G74" s="142" t="s">
        <v>0</v>
      </c>
    </row>
    <row r="75" ht="23" customHeight="1" spans="1:7">
      <c r="A75" s="149" t="s">
        <v>1782</v>
      </c>
      <c r="B75" s="142" t="s">
        <v>1006</v>
      </c>
      <c r="C75" s="142" t="s">
        <v>1007</v>
      </c>
      <c r="D75" s="140" t="s">
        <v>0</v>
      </c>
      <c r="E75" s="140" t="s">
        <v>0</v>
      </c>
      <c r="F75" s="141">
        <v>0</v>
      </c>
      <c r="G75" s="142" t="s">
        <v>0</v>
      </c>
    </row>
    <row r="76" ht="23" customHeight="1" spans="1:7">
      <c r="A76" s="149" t="s">
        <v>0</v>
      </c>
      <c r="B76" s="142" t="s">
        <v>1010</v>
      </c>
      <c r="C76" s="142" t="s">
        <v>1011</v>
      </c>
      <c r="D76" s="140" t="s">
        <v>0</v>
      </c>
      <c r="E76" s="140" t="s">
        <v>0</v>
      </c>
      <c r="F76" s="141">
        <v>0</v>
      </c>
      <c r="G76" s="142" t="s">
        <v>0</v>
      </c>
    </row>
    <row r="77" ht="23" customHeight="1" spans="1:7">
      <c r="A77" s="149" t="s">
        <v>0</v>
      </c>
      <c r="B77" s="142" t="s">
        <v>1014</v>
      </c>
      <c r="C77" s="142" t="s">
        <v>861</v>
      </c>
      <c r="D77" s="140" t="s">
        <v>0</v>
      </c>
      <c r="E77" s="140" t="s">
        <v>0</v>
      </c>
      <c r="F77" s="141">
        <v>0</v>
      </c>
      <c r="G77" s="142" t="s">
        <v>0</v>
      </c>
    </row>
    <row r="78" ht="23" customHeight="1" spans="1:7">
      <c r="A78" s="149" t="s">
        <v>0</v>
      </c>
      <c r="B78" s="142" t="s">
        <v>1017</v>
      </c>
      <c r="C78" s="142" t="s">
        <v>865</v>
      </c>
      <c r="D78" s="140" t="s">
        <v>0</v>
      </c>
      <c r="E78" s="140" t="s">
        <v>0</v>
      </c>
      <c r="F78" s="141">
        <v>0</v>
      </c>
      <c r="G78" s="142" t="s">
        <v>0</v>
      </c>
    </row>
    <row r="79" ht="23" customHeight="1" spans="1:7">
      <c r="A79" s="149" t="s">
        <v>0</v>
      </c>
      <c r="B79" s="142" t="s">
        <v>1020</v>
      </c>
      <c r="C79" s="142" t="s">
        <v>219</v>
      </c>
      <c r="D79" s="140" t="s">
        <v>0</v>
      </c>
      <c r="E79" s="140" t="s">
        <v>0</v>
      </c>
      <c r="F79" s="141">
        <v>0</v>
      </c>
      <c r="G79" s="142" t="s">
        <v>0</v>
      </c>
    </row>
    <row r="80" ht="23" customHeight="1" spans="1:7">
      <c r="A80" s="149" t="s">
        <v>0</v>
      </c>
      <c r="B80" s="142" t="s">
        <v>1031</v>
      </c>
      <c r="C80" s="142" t="s">
        <v>1032</v>
      </c>
      <c r="D80" s="140" t="s">
        <v>0</v>
      </c>
      <c r="E80" s="140" t="s">
        <v>0</v>
      </c>
      <c r="F80" s="141">
        <v>0</v>
      </c>
      <c r="G80" s="142" t="s">
        <v>0</v>
      </c>
    </row>
    <row r="81" ht="23" customHeight="1" spans="1:7">
      <c r="A81" s="149" t="s">
        <v>0</v>
      </c>
      <c r="B81" s="142" t="s">
        <v>1035</v>
      </c>
      <c r="C81" s="142" t="s">
        <v>1036</v>
      </c>
      <c r="D81" s="140" t="s">
        <v>0</v>
      </c>
      <c r="E81" s="140" t="s">
        <v>0</v>
      </c>
      <c r="F81" s="141">
        <v>0</v>
      </c>
      <c r="G81" s="142" t="s">
        <v>0</v>
      </c>
    </row>
    <row r="82" ht="23" customHeight="1" spans="1:7">
      <c r="A82" s="149" t="s">
        <v>0</v>
      </c>
      <c r="B82" s="142" t="s">
        <v>1039</v>
      </c>
      <c r="C82" s="142" t="s">
        <v>1040</v>
      </c>
      <c r="D82" s="140" t="s">
        <v>0</v>
      </c>
      <c r="E82" s="140" t="s">
        <v>0</v>
      </c>
      <c r="F82" s="141">
        <v>0</v>
      </c>
      <c r="G82" s="142" t="s">
        <v>0</v>
      </c>
    </row>
    <row r="83" ht="23" customHeight="1" spans="1:7">
      <c r="A83" s="149" t="s">
        <v>0</v>
      </c>
      <c r="B83" s="142" t="s">
        <v>1043</v>
      </c>
      <c r="C83" s="142" t="s">
        <v>1044</v>
      </c>
      <c r="D83" s="140" t="s">
        <v>0</v>
      </c>
      <c r="E83" s="140" t="s">
        <v>0</v>
      </c>
      <c r="F83" s="141">
        <v>0</v>
      </c>
      <c r="G83" s="142" t="s">
        <v>0</v>
      </c>
    </row>
    <row r="84" ht="23" customHeight="1" spans="1:7">
      <c r="A84" s="149" t="s">
        <v>0</v>
      </c>
      <c r="B84" s="142" t="s">
        <v>1047</v>
      </c>
      <c r="C84" s="142" t="s">
        <v>1048</v>
      </c>
      <c r="D84" s="140" t="s">
        <v>0</v>
      </c>
      <c r="E84" s="140" t="s">
        <v>0</v>
      </c>
      <c r="F84" s="141">
        <v>0</v>
      </c>
      <c r="G84" s="142" t="s">
        <v>0</v>
      </c>
    </row>
    <row r="85" ht="23" customHeight="1" spans="1:7">
      <c r="A85" s="149" t="s">
        <v>0</v>
      </c>
      <c r="B85" s="142" t="s">
        <v>1051</v>
      </c>
      <c r="C85" s="142" t="s">
        <v>1052</v>
      </c>
      <c r="D85" s="140" t="s">
        <v>0</v>
      </c>
      <c r="E85" s="140" t="s">
        <v>0</v>
      </c>
      <c r="F85" s="141">
        <v>0</v>
      </c>
      <c r="G85" s="142" t="s">
        <v>0</v>
      </c>
    </row>
    <row r="86" ht="23" customHeight="1" spans="1:7">
      <c r="A86" s="149" t="s">
        <v>0</v>
      </c>
      <c r="B86" s="142" t="s">
        <v>1058</v>
      </c>
      <c r="C86" s="142" t="s">
        <v>869</v>
      </c>
      <c r="D86" s="140" t="s">
        <v>0</v>
      </c>
      <c r="E86" s="140" t="s">
        <v>0</v>
      </c>
      <c r="F86" s="141">
        <v>0</v>
      </c>
      <c r="G86" s="142" t="s">
        <v>0</v>
      </c>
    </row>
    <row r="87" ht="23" customHeight="1" spans="1:7">
      <c r="A87" s="149" t="s">
        <v>0</v>
      </c>
      <c r="B87" s="142" t="s">
        <v>1061</v>
      </c>
      <c r="C87" s="142" t="s">
        <v>870</v>
      </c>
      <c r="D87" s="140" t="s">
        <v>0</v>
      </c>
      <c r="E87" s="140" t="s">
        <v>0</v>
      </c>
      <c r="F87" s="141">
        <v>0</v>
      </c>
      <c r="G87" s="142" t="s">
        <v>0</v>
      </c>
    </row>
    <row r="88" ht="23" customHeight="1" spans="1:7">
      <c r="A88" s="149" t="s">
        <v>0</v>
      </c>
      <c r="B88" s="142" t="s">
        <v>1064</v>
      </c>
      <c r="C88" s="142" t="s">
        <v>871</v>
      </c>
      <c r="D88" s="140" t="s">
        <v>0</v>
      </c>
      <c r="E88" s="140" t="s">
        <v>0</v>
      </c>
      <c r="F88" s="141">
        <v>0</v>
      </c>
      <c r="G88" s="142" t="s">
        <v>0</v>
      </c>
    </row>
    <row r="89" ht="23" customHeight="1" spans="1:7">
      <c r="A89" s="149" t="s">
        <v>0</v>
      </c>
      <c r="B89" s="142" t="s">
        <v>1067</v>
      </c>
      <c r="C89" s="142" t="s">
        <v>872</v>
      </c>
      <c r="D89" s="140" t="s">
        <v>0</v>
      </c>
      <c r="E89" s="140" t="s">
        <v>0</v>
      </c>
      <c r="F89" s="141">
        <v>0</v>
      </c>
      <c r="G89" s="142" t="s">
        <v>0</v>
      </c>
    </row>
    <row r="90" ht="23" customHeight="1" spans="1:7">
      <c r="A90" s="149" t="s">
        <v>0</v>
      </c>
      <c r="B90" s="142" t="s">
        <v>1070</v>
      </c>
      <c r="C90" s="142" t="s">
        <v>876</v>
      </c>
      <c r="D90" s="140" t="s">
        <v>0</v>
      </c>
      <c r="E90" s="140" t="s">
        <v>0</v>
      </c>
      <c r="F90" s="141">
        <v>0</v>
      </c>
      <c r="G90" s="142" t="s">
        <v>0</v>
      </c>
    </row>
    <row r="91" ht="23" customHeight="1" spans="1:7">
      <c r="A91" s="149" t="s">
        <v>0</v>
      </c>
      <c r="B91" s="142" t="s">
        <v>1073</v>
      </c>
      <c r="C91" s="142" t="s">
        <v>1074</v>
      </c>
      <c r="D91" s="140" t="s">
        <v>0</v>
      </c>
      <c r="E91" s="140" t="s">
        <v>0</v>
      </c>
      <c r="F91" s="141">
        <v>0</v>
      </c>
      <c r="G91" s="142" t="s">
        <v>0</v>
      </c>
    </row>
    <row r="92" ht="23" customHeight="1" spans="1:7">
      <c r="A92" s="149" t="s">
        <v>0</v>
      </c>
      <c r="B92" s="142" t="s">
        <v>1085</v>
      </c>
      <c r="C92" s="142" t="s">
        <v>1086</v>
      </c>
      <c r="D92" s="140" t="s">
        <v>0</v>
      </c>
      <c r="E92" s="140" t="s">
        <v>0</v>
      </c>
      <c r="F92" s="141">
        <v>0</v>
      </c>
      <c r="G92" s="142" t="s">
        <v>0</v>
      </c>
    </row>
    <row r="93" ht="23" customHeight="1" spans="1:7">
      <c r="A93" s="149" t="s">
        <v>0</v>
      </c>
      <c r="B93" s="142" t="s">
        <v>1089</v>
      </c>
      <c r="C93" s="142" t="s">
        <v>1090</v>
      </c>
      <c r="D93" s="140" t="s">
        <v>0</v>
      </c>
      <c r="E93" s="140" t="s">
        <v>0</v>
      </c>
      <c r="F93" s="141">
        <v>0</v>
      </c>
      <c r="G93" s="142" t="s">
        <v>0</v>
      </c>
    </row>
    <row r="94" ht="23" customHeight="1" spans="1:7">
      <c r="A94" s="149" t="s">
        <v>0</v>
      </c>
      <c r="B94" s="142" t="s">
        <v>1093</v>
      </c>
      <c r="C94" s="142" t="s">
        <v>1094</v>
      </c>
      <c r="D94" s="140" t="s">
        <v>0</v>
      </c>
      <c r="E94" s="140" t="s">
        <v>0</v>
      </c>
      <c r="F94" s="141">
        <v>0</v>
      </c>
      <c r="G94" s="142" t="s">
        <v>0</v>
      </c>
    </row>
    <row r="95" ht="23" customHeight="1" spans="1:7">
      <c r="A95" s="149" t="s">
        <v>0</v>
      </c>
      <c r="B95" s="142" t="s">
        <v>1097</v>
      </c>
      <c r="C95" s="142" t="s">
        <v>1098</v>
      </c>
      <c r="D95" s="140" t="s">
        <v>0</v>
      </c>
      <c r="E95" s="140" t="s">
        <v>0</v>
      </c>
      <c r="F95" s="141">
        <v>0</v>
      </c>
      <c r="G95" s="142" t="s">
        <v>0</v>
      </c>
    </row>
    <row r="96" ht="23" customHeight="1" spans="1:7">
      <c r="A96" s="149" t="s">
        <v>0</v>
      </c>
      <c r="B96" s="142" t="s">
        <v>1101</v>
      </c>
      <c r="C96" s="142" t="s">
        <v>1102</v>
      </c>
      <c r="D96" s="140" t="s">
        <v>0</v>
      </c>
      <c r="E96" s="140" t="s">
        <v>0</v>
      </c>
      <c r="F96" s="141">
        <v>0</v>
      </c>
      <c r="G96" s="142" t="s">
        <v>0</v>
      </c>
    </row>
    <row r="97" ht="23" customHeight="1" spans="1:7">
      <c r="A97" s="149" t="s">
        <v>0</v>
      </c>
      <c r="B97" s="142" t="s">
        <v>1109</v>
      </c>
      <c r="C97" s="142" t="s">
        <v>1110</v>
      </c>
      <c r="D97" s="140" t="s">
        <v>0</v>
      </c>
      <c r="E97" s="140" t="s">
        <v>0</v>
      </c>
      <c r="F97" s="141">
        <v>0</v>
      </c>
      <c r="G97" s="142" t="s">
        <v>0</v>
      </c>
    </row>
    <row r="98" ht="23" customHeight="1" spans="1:7">
      <c r="A98" s="149" t="s">
        <v>0</v>
      </c>
      <c r="B98" s="142" t="s">
        <v>1113</v>
      </c>
      <c r="C98" s="142" t="s">
        <v>1114</v>
      </c>
      <c r="D98" s="140" t="s">
        <v>0</v>
      </c>
      <c r="E98" s="140" t="s">
        <v>0</v>
      </c>
      <c r="F98" s="141">
        <v>0</v>
      </c>
      <c r="G98" s="142" t="s">
        <v>0</v>
      </c>
    </row>
    <row r="99" ht="23" customHeight="1" spans="1:7">
      <c r="A99" s="149" t="s">
        <v>0</v>
      </c>
      <c r="B99" s="142" t="s">
        <v>1117</v>
      </c>
      <c r="C99" s="142" t="s">
        <v>1118</v>
      </c>
      <c r="D99" s="140" t="s">
        <v>0</v>
      </c>
      <c r="E99" s="140" t="s">
        <v>0</v>
      </c>
      <c r="F99" s="141">
        <v>0</v>
      </c>
      <c r="G99" s="142" t="s">
        <v>0</v>
      </c>
    </row>
    <row r="100" ht="23" customHeight="1" spans="1:7">
      <c r="A100" s="149" t="s">
        <v>0</v>
      </c>
      <c r="B100" s="142" t="s">
        <v>1121</v>
      </c>
      <c r="C100" s="142" t="s">
        <v>1122</v>
      </c>
      <c r="D100" s="140" t="s">
        <v>0</v>
      </c>
      <c r="E100" s="140" t="s">
        <v>0</v>
      </c>
      <c r="F100" s="141">
        <v>0</v>
      </c>
      <c r="G100" s="142" t="s">
        <v>0</v>
      </c>
    </row>
    <row r="101" ht="23" customHeight="1" spans="1:7">
      <c r="A101" s="149" t="s">
        <v>0</v>
      </c>
      <c r="B101" s="142" t="s">
        <v>1125</v>
      </c>
      <c r="C101" s="142" t="s">
        <v>1126</v>
      </c>
      <c r="D101" s="140" t="s">
        <v>0</v>
      </c>
      <c r="E101" s="140" t="s">
        <v>0</v>
      </c>
      <c r="F101" s="141">
        <v>0</v>
      </c>
      <c r="G101" s="142" t="s">
        <v>0</v>
      </c>
    </row>
    <row r="102" ht="23" customHeight="1" spans="1:7">
      <c r="A102" s="149" t="s">
        <v>0</v>
      </c>
      <c r="B102" s="142" t="s">
        <v>1133</v>
      </c>
      <c r="C102" s="142" t="s">
        <v>1134</v>
      </c>
      <c r="D102" s="140" t="s">
        <v>0</v>
      </c>
      <c r="E102" s="140" t="s">
        <v>0</v>
      </c>
      <c r="F102" s="141">
        <v>0</v>
      </c>
      <c r="G102" s="142" t="s">
        <v>0</v>
      </c>
    </row>
    <row r="103" ht="23" customHeight="1" spans="1:7">
      <c r="A103" s="149" t="s">
        <v>0</v>
      </c>
      <c r="B103" s="142" t="s">
        <v>1137</v>
      </c>
      <c r="C103" s="142" t="s">
        <v>1138</v>
      </c>
      <c r="D103" s="140" t="s">
        <v>0</v>
      </c>
      <c r="E103" s="140" t="s">
        <v>0</v>
      </c>
      <c r="F103" s="141">
        <v>0</v>
      </c>
      <c r="G103" s="142" t="s">
        <v>0</v>
      </c>
    </row>
    <row r="104" ht="23" customHeight="1" spans="1:7">
      <c r="A104" s="149" t="s">
        <v>0</v>
      </c>
      <c r="B104" s="143" t="s">
        <v>1145</v>
      </c>
      <c r="C104" s="143" t="s">
        <v>877</v>
      </c>
      <c r="D104" s="140" t="s">
        <v>0</v>
      </c>
      <c r="E104" s="140" t="s">
        <v>0</v>
      </c>
      <c r="F104" s="141">
        <v>0</v>
      </c>
      <c r="G104" s="143" t="s">
        <v>1766</v>
      </c>
    </row>
    <row r="105" ht="23" customHeight="1" spans="1:7">
      <c r="A105" s="149" t="s">
        <v>0</v>
      </c>
      <c r="B105" s="143" t="s">
        <v>1148</v>
      </c>
      <c r="C105" s="143" t="s">
        <v>878</v>
      </c>
      <c r="D105" s="140" t="s">
        <v>0</v>
      </c>
      <c r="E105" s="140" t="s">
        <v>0</v>
      </c>
      <c r="F105" s="141">
        <v>0</v>
      </c>
      <c r="G105" s="143" t="s">
        <v>1766</v>
      </c>
    </row>
    <row r="106" ht="23" customHeight="1" spans="1:7">
      <c r="A106" s="149" t="s">
        <v>0</v>
      </c>
      <c r="B106" s="143" t="s">
        <v>1151</v>
      </c>
      <c r="C106" s="143" t="s">
        <v>879</v>
      </c>
      <c r="D106" s="140" t="s">
        <v>0</v>
      </c>
      <c r="E106" s="140" t="s">
        <v>0</v>
      </c>
      <c r="F106" s="141">
        <v>0</v>
      </c>
      <c r="G106" s="143" t="s">
        <v>1766</v>
      </c>
    </row>
    <row r="107" ht="23" customHeight="1" spans="1:7">
      <c r="A107" s="149" t="s">
        <v>0</v>
      </c>
      <c r="B107" s="143" t="s">
        <v>1154</v>
      </c>
      <c r="C107" s="143" t="s">
        <v>880</v>
      </c>
      <c r="D107" s="140" t="s">
        <v>0</v>
      </c>
      <c r="E107" s="140" t="s">
        <v>0</v>
      </c>
      <c r="F107" s="141">
        <v>0</v>
      </c>
      <c r="G107" s="143" t="s">
        <v>1766</v>
      </c>
    </row>
    <row r="108" ht="23" customHeight="1" spans="1:7">
      <c r="A108" s="149" t="s">
        <v>0</v>
      </c>
      <c r="B108" s="143" t="s">
        <v>1157</v>
      </c>
      <c r="C108" s="143" t="s">
        <v>881</v>
      </c>
      <c r="D108" s="140" t="s">
        <v>0</v>
      </c>
      <c r="E108" s="140" t="s">
        <v>0</v>
      </c>
      <c r="F108" s="141">
        <v>0</v>
      </c>
      <c r="G108" s="143" t="s">
        <v>1766</v>
      </c>
    </row>
    <row r="109" ht="23" customHeight="1" spans="1:7">
      <c r="A109" s="149" t="s">
        <v>0</v>
      </c>
      <c r="B109" s="143" t="s">
        <v>1160</v>
      </c>
      <c r="C109" s="143" t="s">
        <v>238</v>
      </c>
      <c r="D109" s="140" t="s">
        <v>0</v>
      </c>
      <c r="E109" s="140" t="s">
        <v>0</v>
      </c>
      <c r="F109" s="141">
        <v>0</v>
      </c>
      <c r="G109" s="143" t="s">
        <v>1766</v>
      </c>
    </row>
    <row r="110" ht="23" customHeight="1" spans="1:7">
      <c r="A110" s="149" t="s">
        <v>0</v>
      </c>
      <c r="B110" s="142" t="s">
        <v>1170</v>
      </c>
      <c r="C110" s="142" t="s">
        <v>1171</v>
      </c>
      <c r="D110" s="140" t="s">
        <v>0</v>
      </c>
      <c r="E110" s="140" t="s">
        <v>0</v>
      </c>
      <c r="F110" s="141">
        <v>0</v>
      </c>
      <c r="G110" s="142" t="s">
        <v>0</v>
      </c>
    </row>
    <row r="111" ht="23" customHeight="1" spans="1:7">
      <c r="A111" s="149" t="s">
        <v>0</v>
      </c>
      <c r="B111" s="142" t="s">
        <v>1174</v>
      </c>
      <c r="C111" s="142" t="s">
        <v>1175</v>
      </c>
      <c r="D111" s="140" t="s">
        <v>0</v>
      </c>
      <c r="E111" s="140" t="s">
        <v>0</v>
      </c>
      <c r="F111" s="141">
        <v>0</v>
      </c>
      <c r="G111" s="142" t="s">
        <v>0</v>
      </c>
    </row>
    <row r="112" ht="23" customHeight="1" spans="1:7">
      <c r="A112" s="149" t="s">
        <v>0</v>
      </c>
      <c r="B112" s="142" t="s">
        <v>1178</v>
      </c>
      <c r="C112" s="142" t="s">
        <v>287</v>
      </c>
      <c r="D112" s="140" t="s">
        <v>0</v>
      </c>
      <c r="E112" s="140" t="s">
        <v>0</v>
      </c>
      <c r="F112" s="141">
        <v>0</v>
      </c>
      <c r="G112" s="142" t="s">
        <v>0</v>
      </c>
    </row>
    <row r="113" ht="23" customHeight="1" spans="1:7">
      <c r="A113" s="149" t="s">
        <v>0</v>
      </c>
      <c r="B113" s="142" t="s">
        <v>1187</v>
      </c>
      <c r="C113" s="142" t="s">
        <v>902</v>
      </c>
      <c r="D113" s="140" t="s">
        <v>0</v>
      </c>
      <c r="E113" s="140" t="s">
        <v>0</v>
      </c>
      <c r="F113" s="141">
        <v>0</v>
      </c>
      <c r="G113" s="142" t="s">
        <v>0</v>
      </c>
    </row>
    <row r="114" ht="23" customHeight="1" spans="1:7">
      <c r="A114" s="149" t="s">
        <v>0</v>
      </c>
      <c r="B114" s="142" t="s">
        <v>1188</v>
      </c>
      <c r="C114" s="142" t="s">
        <v>903</v>
      </c>
      <c r="D114" s="140" t="s">
        <v>0</v>
      </c>
      <c r="E114" s="140" t="s">
        <v>0</v>
      </c>
      <c r="F114" s="141">
        <v>0</v>
      </c>
      <c r="G114" s="142" t="s">
        <v>0</v>
      </c>
    </row>
    <row r="115" ht="23" customHeight="1" spans="1:7">
      <c r="A115" s="149" t="s">
        <v>0</v>
      </c>
      <c r="B115" s="142" t="s">
        <v>1189</v>
      </c>
      <c r="C115" s="142" t="s">
        <v>1190</v>
      </c>
      <c r="D115" s="140" t="s">
        <v>0</v>
      </c>
      <c r="E115" s="140" t="s">
        <v>0</v>
      </c>
      <c r="F115" s="141">
        <v>0</v>
      </c>
      <c r="G115" s="142" t="s">
        <v>0</v>
      </c>
    </row>
    <row r="116" ht="23" customHeight="1" spans="1:7">
      <c r="A116" s="149" t="s">
        <v>0</v>
      </c>
      <c r="B116" s="142" t="s">
        <v>1191</v>
      </c>
      <c r="C116" s="142" t="s">
        <v>1192</v>
      </c>
      <c r="D116" s="140" t="s">
        <v>0</v>
      </c>
      <c r="E116" s="140" t="s">
        <v>0</v>
      </c>
      <c r="F116" s="141">
        <v>0</v>
      </c>
      <c r="G116" s="142" t="s">
        <v>0</v>
      </c>
    </row>
    <row r="117" ht="23" customHeight="1" spans="1:7">
      <c r="A117" s="149" t="s">
        <v>0</v>
      </c>
      <c r="B117" s="142" t="s">
        <v>1193</v>
      </c>
      <c r="C117" s="142" t="s">
        <v>312</v>
      </c>
      <c r="D117" s="140" t="s">
        <v>0</v>
      </c>
      <c r="E117" s="140" t="s">
        <v>0</v>
      </c>
      <c r="F117" s="141">
        <v>0</v>
      </c>
      <c r="G117" s="142" t="s">
        <v>0</v>
      </c>
    </row>
    <row r="118" ht="23" customHeight="1" spans="1:7">
      <c r="A118" s="149" t="s">
        <v>0</v>
      </c>
      <c r="B118" s="142" t="s">
        <v>1198</v>
      </c>
      <c r="C118" s="142" t="s">
        <v>1199</v>
      </c>
      <c r="D118" s="140" t="s">
        <v>0</v>
      </c>
      <c r="E118" s="140" t="s">
        <v>0</v>
      </c>
      <c r="F118" s="141">
        <v>0</v>
      </c>
      <c r="G118" s="142" t="s">
        <v>0</v>
      </c>
    </row>
    <row r="119" ht="23" customHeight="1" spans="1:7">
      <c r="A119" s="149" t="s">
        <v>0</v>
      </c>
      <c r="B119" s="142" t="s">
        <v>1200</v>
      </c>
      <c r="C119" s="142" t="s">
        <v>1201</v>
      </c>
      <c r="D119" s="140" t="s">
        <v>0</v>
      </c>
      <c r="E119" s="140" t="s">
        <v>0</v>
      </c>
      <c r="F119" s="141">
        <v>0</v>
      </c>
      <c r="G119" s="142" t="s">
        <v>0</v>
      </c>
    </row>
    <row r="120" ht="23" customHeight="1" spans="1:7">
      <c r="A120" s="149" t="s">
        <v>0</v>
      </c>
      <c r="B120" s="142" t="s">
        <v>1202</v>
      </c>
      <c r="C120" s="142" t="s">
        <v>1203</v>
      </c>
      <c r="D120" s="140" t="s">
        <v>0</v>
      </c>
      <c r="E120" s="140" t="s">
        <v>0</v>
      </c>
      <c r="F120" s="141">
        <v>0</v>
      </c>
      <c r="G120" s="142" t="s">
        <v>0</v>
      </c>
    </row>
    <row r="121" ht="23" customHeight="1" spans="1:7">
      <c r="A121" s="149" t="s">
        <v>0</v>
      </c>
      <c r="B121" s="142" t="s">
        <v>1204</v>
      </c>
      <c r="C121" s="142" t="s">
        <v>1205</v>
      </c>
      <c r="D121" s="140" t="s">
        <v>0</v>
      </c>
      <c r="E121" s="140" t="s">
        <v>0</v>
      </c>
      <c r="F121" s="141">
        <v>0</v>
      </c>
      <c r="G121" s="142" t="s">
        <v>0</v>
      </c>
    </row>
    <row r="122" ht="23" customHeight="1" spans="1:7">
      <c r="A122" s="149" t="s">
        <v>0</v>
      </c>
      <c r="B122" s="142" t="s">
        <v>1208</v>
      </c>
      <c r="C122" s="142" t="s">
        <v>1209</v>
      </c>
      <c r="D122" s="140" t="s">
        <v>0</v>
      </c>
      <c r="E122" s="140" t="s">
        <v>0</v>
      </c>
      <c r="F122" s="141">
        <v>0</v>
      </c>
      <c r="G122" s="142" t="s">
        <v>0</v>
      </c>
    </row>
    <row r="123" ht="23" customHeight="1" spans="1:7">
      <c r="A123" s="149" t="s">
        <v>0</v>
      </c>
      <c r="B123" s="142" t="s">
        <v>1210</v>
      </c>
      <c r="C123" s="142" t="s">
        <v>1211</v>
      </c>
      <c r="D123" s="140" t="s">
        <v>0</v>
      </c>
      <c r="E123" s="140" t="s">
        <v>0</v>
      </c>
      <c r="F123" s="141">
        <v>0</v>
      </c>
      <c r="G123" s="142" t="s">
        <v>0</v>
      </c>
    </row>
    <row r="124" ht="23" customHeight="1" spans="1:7">
      <c r="A124" s="149" t="s">
        <v>0</v>
      </c>
      <c r="B124" s="142" t="s">
        <v>1212</v>
      </c>
      <c r="C124" s="142" t="s">
        <v>1213</v>
      </c>
      <c r="D124" s="140" t="s">
        <v>0</v>
      </c>
      <c r="E124" s="140" t="s">
        <v>0</v>
      </c>
      <c r="F124" s="141">
        <v>0</v>
      </c>
      <c r="G124" s="142" t="s">
        <v>0</v>
      </c>
    </row>
    <row r="125" ht="23" customHeight="1" spans="1:7">
      <c r="A125" s="149" t="s">
        <v>0</v>
      </c>
      <c r="B125" s="142" t="s">
        <v>1214</v>
      </c>
      <c r="C125" s="142" t="s">
        <v>1215</v>
      </c>
      <c r="D125" s="140" t="s">
        <v>0</v>
      </c>
      <c r="E125" s="140" t="s">
        <v>0</v>
      </c>
      <c r="F125" s="141">
        <v>0</v>
      </c>
      <c r="G125" s="142" t="s">
        <v>0</v>
      </c>
    </row>
    <row r="126" ht="23" customHeight="1" spans="1:7">
      <c r="A126" s="149" t="s">
        <v>0</v>
      </c>
      <c r="B126" s="142" t="s">
        <v>1217</v>
      </c>
      <c r="C126" s="142" t="s">
        <v>1218</v>
      </c>
      <c r="D126" s="140" t="s">
        <v>0</v>
      </c>
      <c r="E126" s="140" t="s">
        <v>0</v>
      </c>
      <c r="F126" s="141">
        <v>0</v>
      </c>
      <c r="G126" s="142" t="s">
        <v>0</v>
      </c>
    </row>
    <row r="127" ht="23" customHeight="1" spans="1:7">
      <c r="A127" s="149" t="s">
        <v>0</v>
      </c>
      <c r="B127" s="142" t="s">
        <v>1219</v>
      </c>
      <c r="C127" s="142" t="s">
        <v>1220</v>
      </c>
      <c r="D127" s="140" t="s">
        <v>0</v>
      </c>
      <c r="E127" s="140" t="s">
        <v>0</v>
      </c>
      <c r="F127" s="141">
        <v>0</v>
      </c>
      <c r="G127" s="142" t="s">
        <v>0</v>
      </c>
    </row>
    <row r="128" ht="23" customHeight="1" spans="1:7">
      <c r="A128" s="149" t="s">
        <v>0</v>
      </c>
      <c r="B128" s="142" t="s">
        <v>1221</v>
      </c>
      <c r="C128" s="142" t="s">
        <v>1222</v>
      </c>
      <c r="D128" s="140" t="s">
        <v>0</v>
      </c>
      <c r="E128" s="140" t="s">
        <v>0</v>
      </c>
      <c r="F128" s="141">
        <v>0</v>
      </c>
      <c r="G128" s="142" t="s">
        <v>0</v>
      </c>
    </row>
    <row r="129" ht="23" customHeight="1" spans="1:7">
      <c r="A129" s="149" t="s">
        <v>0</v>
      </c>
      <c r="B129" s="142" t="s">
        <v>1223</v>
      </c>
      <c r="C129" s="142" t="s">
        <v>324</v>
      </c>
      <c r="D129" s="140" t="s">
        <v>0</v>
      </c>
      <c r="E129" s="140" t="s">
        <v>0</v>
      </c>
      <c r="F129" s="141">
        <v>0</v>
      </c>
      <c r="G129" s="142" t="s">
        <v>0</v>
      </c>
    </row>
    <row r="130" ht="23" customHeight="1" spans="1:7">
      <c r="A130" s="149" t="s">
        <v>0</v>
      </c>
      <c r="B130" s="142" t="s">
        <v>1228</v>
      </c>
      <c r="C130" s="142" t="s">
        <v>1229</v>
      </c>
      <c r="D130" s="140">
        <v>198894</v>
      </c>
      <c r="E130" s="140">
        <v>72970</v>
      </c>
      <c r="F130" s="141">
        <v>0.366878839985118</v>
      </c>
      <c r="G130" s="142" t="s">
        <v>0</v>
      </c>
    </row>
    <row r="131" ht="23" customHeight="1" spans="1:7">
      <c r="A131" s="149" t="s">
        <v>0</v>
      </c>
      <c r="B131" s="142" t="s">
        <v>1230</v>
      </c>
      <c r="C131" s="142" t="s">
        <v>1231</v>
      </c>
      <c r="D131" s="140">
        <v>26314</v>
      </c>
      <c r="E131" s="140">
        <v>26458</v>
      </c>
      <c r="F131" s="141">
        <v>1.0054723721213</v>
      </c>
      <c r="G131" s="142" t="s">
        <v>0</v>
      </c>
    </row>
    <row r="132" ht="23" customHeight="1" spans="1:7">
      <c r="A132" s="149" t="s">
        <v>0</v>
      </c>
      <c r="B132" s="142" t="s">
        <v>1232</v>
      </c>
      <c r="C132" s="142" t="s">
        <v>1233</v>
      </c>
      <c r="D132" s="140">
        <v>369</v>
      </c>
      <c r="E132" s="140">
        <v>12605</v>
      </c>
      <c r="F132" s="141">
        <v>34.159891598916</v>
      </c>
      <c r="G132" s="142" t="s">
        <v>0</v>
      </c>
    </row>
    <row r="133" ht="23" customHeight="1" spans="1:7">
      <c r="A133" s="149" t="s">
        <v>0</v>
      </c>
      <c r="B133" s="142" t="s">
        <v>1234</v>
      </c>
      <c r="C133" s="142" t="s">
        <v>1235</v>
      </c>
      <c r="D133" s="140">
        <v>3554</v>
      </c>
      <c r="E133" s="140">
        <v>8692</v>
      </c>
      <c r="F133" s="141">
        <v>2.44569499155881</v>
      </c>
      <c r="G133" s="142" t="s">
        <v>0</v>
      </c>
    </row>
    <row r="134" ht="23" customHeight="1" spans="1:7">
      <c r="A134" s="149" t="s">
        <v>0</v>
      </c>
      <c r="B134" s="142" t="s">
        <v>1236</v>
      </c>
      <c r="C134" s="142" t="s">
        <v>1237</v>
      </c>
      <c r="D134" s="140">
        <v>1327</v>
      </c>
      <c r="E134" s="140">
        <v>3000</v>
      </c>
      <c r="F134" s="141">
        <v>2.26073850791258</v>
      </c>
      <c r="G134" s="142" t="s">
        <v>0</v>
      </c>
    </row>
    <row r="135" ht="23" customHeight="1" spans="1:7">
      <c r="A135" s="149" t="s">
        <v>0</v>
      </c>
      <c r="B135" s="142" t="s">
        <v>1238</v>
      </c>
      <c r="C135" s="142" t="s">
        <v>1239</v>
      </c>
      <c r="D135" s="140">
        <v>128</v>
      </c>
      <c r="E135" s="140" t="s">
        <v>0</v>
      </c>
      <c r="F135" s="141">
        <v>0</v>
      </c>
      <c r="G135" s="142" t="s">
        <v>0</v>
      </c>
    </row>
    <row r="136" ht="23" customHeight="1" spans="1:7">
      <c r="A136" s="149" t="s">
        <v>0</v>
      </c>
      <c r="B136" s="142" t="s">
        <v>1240</v>
      </c>
      <c r="C136" s="142" t="s">
        <v>1241</v>
      </c>
      <c r="D136" s="140" t="s">
        <v>0</v>
      </c>
      <c r="E136" s="140" t="s">
        <v>0</v>
      </c>
      <c r="F136" s="141">
        <v>0</v>
      </c>
      <c r="G136" s="142" t="s">
        <v>0</v>
      </c>
    </row>
    <row r="137" ht="23" customHeight="1" spans="1:7">
      <c r="A137" s="149" t="s">
        <v>0</v>
      </c>
      <c r="B137" s="142" t="s">
        <v>1242</v>
      </c>
      <c r="C137" s="142" t="s">
        <v>1243</v>
      </c>
      <c r="D137" s="140">
        <v>44</v>
      </c>
      <c r="E137" s="140">
        <v>44</v>
      </c>
      <c r="F137" s="141">
        <v>1</v>
      </c>
      <c r="G137" s="142" t="s">
        <v>0</v>
      </c>
    </row>
    <row r="138" ht="23" customHeight="1" spans="1:7">
      <c r="A138" s="149" t="s">
        <v>0</v>
      </c>
      <c r="B138" s="142" t="s">
        <v>1244</v>
      </c>
      <c r="C138" s="142" t="s">
        <v>1245</v>
      </c>
      <c r="D138" s="140">
        <v>1408</v>
      </c>
      <c r="E138" s="140">
        <v>7797</v>
      </c>
      <c r="F138" s="141">
        <v>5.53764204545455</v>
      </c>
      <c r="G138" s="142" t="s">
        <v>0</v>
      </c>
    </row>
    <row r="139" ht="23" customHeight="1" spans="1:7">
      <c r="A139" s="149" t="s">
        <v>0</v>
      </c>
      <c r="B139" s="142" t="s">
        <v>1246</v>
      </c>
      <c r="C139" s="142" t="s">
        <v>1247</v>
      </c>
      <c r="D139" s="140" t="s">
        <v>0</v>
      </c>
      <c r="E139" s="140" t="s">
        <v>0</v>
      </c>
      <c r="F139" s="141">
        <v>0</v>
      </c>
      <c r="G139" s="142" t="s">
        <v>0</v>
      </c>
    </row>
    <row r="140" ht="23" customHeight="1" spans="1:7">
      <c r="A140" s="149" t="s">
        <v>0</v>
      </c>
      <c r="B140" s="142" t="s">
        <v>1248</v>
      </c>
      <c r="C140" s="142" t="s">
        <v>1249</v>
      </c>
      <c r="D140" s="140" t="s">
        <v>0</v>
      </c>
      <c r="E140" s="140" t="s">
        <v>0</v>
      </c>
      <c r="F140" s="141">
        <v>0</v>
      </c>
      <c r="G140" s="142" t="s">
        <v>0</v>
      </c>
    </row>
    <row r="141" ht="23" customHeight="1" spans="1:7">
      <c r="A141" s="149" t="s">
        <v>0</v>
      </c>
      <c r="B141" s="142" t="s">
        <v>1250</v>
      </c>
      <c r="C141" s="142" t="s">
        <v>1251</v>
      </c>
      <c r="D141" s="140">
        <v>88</v>
      </c>
      <c r="E141" s="140">
        <v>1913</v>
      </c>
      <c r="F141" s="141">
        <v>21.7386363636364</v>
      </c>
      <c r="G141" s="142" t="s">
        <v>0</v>
      </c>
    </row>
    <row r="142" ht="23" customHeight="1" spans="1:7">
      <c r="A142" s="149" t="s">
        <v>0</v>
      </c>
      <c r="B142" s="142" t="s">
        <v>1252</v>
      </c>
      <c r="C142" s="142" t="s">
        <v>1253</v>
      </c>
      <c r="D142" s="140" t="s">
        <v>0</v>
      </c>
      <c r="E142" s="140">
        <v>800</v>
      </c>
      <c r="F142" s="141">
        <v>0</v>
      </c>
      <c r="G142" s="142" t="s">
        <v>0</v>
      </c>
    </row>
    <row r="143" ht="23" customHeight="1" spans="1:7">
      <c r="A143" s="149" t="s">
        <v>0</v>
      </c>
      <c r="B143" s="142" t="s">
        <v>1254</v>
      </c>
      <c r="C143" s="142" t="s">
        <v>1255</v>
      </c>
      <c r="D143" s="140">
        <v>2718</v>
      </c>
      <c r="E143" s="140">
        <v>25718</v>
      </c>
      <c r="F143" s="141">
        <v>9.46210448859456</v>
      </c>
      <c r="G143" s="142" t="s">
        <v>0</v>
      </c>
    </row>
    <row r="144" ht="23" customHeight="1" spans="1:7">
      <c r="A144" s="149" t="s">
        <v>0</v>
      </c>
      <c r="B144" s="142" t="s">
        <v>1256</v>
      </c>
      <c r="C144" s="142" t="s">
        <v>1257</v>
      </c>
      <c r="D144" s="140">
        <v>64601</v>
      </c>
      <c r="E144" s="140" t="s">
        <v>0</v>
      </c>
      <c r="F144" s="141">
        <v>0</v>
      </c>
      <c r="G144" s="142" t="s">
        <v>0</v>
      </c>
    </row>
    <row r="145" ht="23" customHeight="1" spans="1:7">
      <c r="A145" s="149" t="s">
        <v>0</v>
      </c>
      <c r="B145" s="142" t="s">
        <v>1260</v>
      </c>
      <c r="C145" s="142" t="s">
        <v>1229</v>
      </c>
      <c r="D145" s="140" t="s">
        <v>0</v>
      </c>
      <c r="E145" s="140" t="s">
        <v>0</v>
      </c>
      <c r="F145" s="141">
        <v>0</v>
      </c>
      <c r="G145" s="142" t="s">
        <v>0</v>
      </c>
    </row>
    <row r="146" ht="23" customHeight="1" spans="1:7">
      <c r="A146" s="149" t="s">
        <v>0</v>
      </c>
      <c r="B146" s="142" t="s">
        <v>1261</v>
      </c>
      <c r="C146" s="142" t="s">
        <v>1231</v>
      </c>
      <c r="D146" s="140" t="s">
        <v>0</v>
      </c>
      <c r="E146" s="140" t="s">
        <v>0</v>
      </c>
      <c r="F146" s="141">
        <v>0</v>
      </c>
      <c r="G146" s="142" t="s">
        <v>0</v>
      </c>
    </row>
    <row r="147" ht="23" customHeight="1" spans="1:7">
      <c r="A147" s="149" t="s">
        <v>0</v>
      </c>
      <c r="B147" s="142" t="s">
        <v>1262</v>
      </c>
      <c r="C147" s="142" t="s">
        <v>1263</v>
      </c>
      <c r="D147" s="140" t="s">
        <v>0</v>
      </c>
      <c r="E147" s="140" t="s">
        <v>0</v>
      </c>
      <c r="F147" s="141">
        <v>0</v>
      </c>
      <c r="G147" s="142" t="s">
        <v>0</v>
      </c>
    </row>
    <row r="148" ht="23" customHeight="1" spans="1:7">
      <c r="A148" s="149" t="s">
        <v>0</v>
      </c>
      <c r="B148" s="142" t="s">
        <v>1264</v>
      </c>
      <c r="C148" s="142" t="s">
        <v>1265</v>
      </c>
      <c r="D148" s="140">
        <v>3</v>
      </c>
      <c r="E148" s="140" t="s">
        <v>0</v>
      </c>
      <c r="F148" s="141">
        <v>0</v>
      </c>
      <c r="G148" s="142" t="s">
        <v>0</v>
      </c>
    </row>
    <row r="149" ht="23" customHeight="1" spans="1:7">
      <c r="A149" s="149" t="s">
        <v>0</v>
      </c>
      <c r="B149" s="142" t="s">
        <v>1268</v>
      </c>
      <c r="C149" s="142" t="s">
        <v>1269</v>
      </c>
      <c r="D149" s="140" t="s">
        <v>0</v>
      </c>
      <c r="E149" s="140" t="s">
        <v>0</v>
      </c>
      <c r="F149" s="141">
        <v>0</v>
      </c>
      <c r="G149" s="142" t="s">
        <v>0</v>
      </c>
    </row>
    <row r="150" ht="23" customHeight="1" spans="1:7">
      <c r="A150" s="149" t="s">
        <v>0</v>
      </c>
      <c r="B150" s="142" t="s">
        <v>1270</v>
      </c>
      <c r="C150" s="142" t="s">
        <v>1271</v>
      </c>
      <c r="D150" s="140">
        <v>256</v>
      </c>
      <c r="E150" s="140" t="s">
        <v>0</v>
      </c>
      <c r="F150" s="141">
        <v>0</v>
      </c>
      <c r="G150" s="142" t="s">
        <v>0</v>
      </c>
    </row>
    <row r="151" ht="23" customHeight="1" spans="1:7">
      <c r="A151" s="149" t="s">
        <v>0</v>
      </c>
      <c r="B151" s="142" t="s">
        <v>1272</v>
      </c>
      <c r="C151" s="142" t="s">
        <v>1273</v>
      </c>
      <c r="D151" s="140" t="s">
        <v>0</v>
      </c>
      <c r="E151" s="140" t="s">
        <v>0</v>
      </c>
      <c r="F151" s="141">
        <v>0</v>
      </c>
      <c r="G151" s="142" t="s">
        <v>0</v>
      </c>
    </row>
    <row r="152" ht="23" customHeight="1" spans="1:7">
      <c r="A152" s="149" t="s">
        <v>0</v>
      </c>
      <c r="B152" s="142" t="s">
        <v>1274</v>
      </c>
      <c r="C152" s="142" t="s">
        <v>1275</v>
      </c>
      <c r="D152" s="140" t="s">
        <v>0</v>
      </c>
      <c r="E152" s="140" t="s">
        <v>0</v>
      </c>
      <c r="F152" s="141">
        <v>0</v>
      </c>
      <c r="G152" s="142" t="s">
        <v>0</v>
      </c>
    </row>
    <row r="153" ht="23" customHeight="1" spans="1:7">
      <c r="A153" s="149" t="s">
        <v>0</v>
      </c>
      <c r="B153" s="142" t="s">
        <v>1276</v>
      </c>
      <c r="C153" s="142" t="s">
        <v>1277</v>
      </c>
      <c r="D153" s="140" t="s">
        <v>0</v>
      </c>
      <c r="E153" s="140">
        <v>500</v>
      </c>
      <c r="F153" s="141">
        <v>0</v>
      </c>
      <c r="G153" s="142" t="s">
        <v>0</v>
      </c>
    </row>
    <row r="154" ht="23" customHeight="1" spans="1:7">
      <c r="A154" s="149" t="s">
        <v>0</v>
      </c>
      <c r="B154" s="142" t="s">
        <v>1280</v>
      </c>
      <c r="C154" s="142" t="s">
        <v>1281</v>
      </c>
      <c r="D154" s="140">
        <v>4071</v>
      </c>
      <c r="E154" s="140">
        <v>2500</v>
      </c>
      <c r="F154" s="141">
        <v>0.614099729796119</v>
      </c>
      <c r="G154" s="142" t="s">
        <v>0</v>
      </c>
    </row>
    <row r="155" ht="23" customHeight="1" spans="1:7">
      <c r="A155" s="149" t="s">
        <v>0</v>
      </c>
      <c r="B155" s="142" t="s">
        <v>1282</v>
      </c>
      <c r="C155" s="142" t="s">
        <v>1283</v>
      </c>
      <c r="D155" s="140" t="s">
        <v>0</v>
      </c>
      <c r="E155" s="140" t="s">
        <v>0</v>
      </c>
      <c r="F155" s="141">
        <v>0</v>
      </c>
      <c r="G155" s="142" t="s">
        <v>0</v>
      </c>
    </row>
    <row r="156" ht="23" customHeight="1" spans="1:7">
      <c r="A156" s="149" t="s">
        <v>0</v>
      </c>
      <c r="B156" s="142" t="s">
        <v>1284</v>
      </c>
      <c r="C156" s="142" t="s">
        <v>1285</v>
      </c>
      <c r="D156" s="140" t="s">
        <v>0</v>
      </c>
      <c r="E156" s="140" t="s">
        <v>0</v>
      </c>
      <c r="F156" s="141">
        <v>0</v>
      </c>
      <c r="G156" s="142" t="s">
        <v>0</v>
      </c>
    </row>
    <row r="157" ht="23" customHeight="1" spans="1:7">
      <c r="A157" s="149" t="s">
        <v>0</v>
      </c>
      <c r="B157" s="142" t="s">
        <v>1288</v>
      </c>
      <c r="C157" s="142" t="s">
        <v>1229</v>
      </c>
      <c r="D157" s="140" t="s">
        <v>0</v>
      </c>
      <c r="E157" s="140" t="s">
        <v>0</v>
      </c>
      <c r="F157" s="141">
        <v>0</v>
      </c>
      <c r="G157" s="142" t="s">
        <v>0</v>
      </c>
    </row>
    <row r="158" ht="23" customHeight="1" spans="1:7">
      <c r="A158" s="149" t="s">
        <v>0</v>
      </c>
      <c r="B158" s="142" t="s">
        <v>1289</v>
      </c>
      <c r="C158" s="142" t="s">
        <v>1231</v>
      </c>
      <c r="D158" s="140" t="s">
        <v>0</v>
      </c>
      <c r="E158" s="140" t="s">
        <v>0</v>
      </c>
      <c r="F158" s="141">
        <v>0</v>
      </c>
      <c r="G158" s="142" t="s">
        <v>0</v>
      </c>
    </row>
    <row r="159" ht="23" customHeight="1" spans="1:7">
      <c r="A159" s="149" t="s">
        <v>0</v>
      </c>
      <c r="B159" s="142" t="s">
        <v>1290</v>
      </c>
      <c r="C159" s="142" t="s">
        <v>1291</v>
      </c>
      <c r="D159" s="140" t="s">
        <v>0</v>
      </c>
      <c r="E159" s="140" t="s">
        <v>0</v>
      </c>
      <c r="F159" s="141">
        <v>0</v>
      </c>
      <c r="G159" s="142" t="s">
        <v>0</v>
      </c>
    </row>
    <row r="160" ht="23" customHeight="1" spans="1:7">
      <c r="A160" s="149" t="s">
        <v>0</v>
      </c>
      <c r="B160" s="142" t="s">
        <v>1294</v>
      </c>
      <c r="C160" s="142" t="s">
        <v>1229</v>
      </c>
      <c r="D160" s="140" t="s">
        <v>0</v>
      </c>
      <c r="E160" s="140" t="s">
        <v>0</v>
      </c>
      <c r="F160" s="141">
        <v>0</v>
      </c>
      <c r="G160" s="142" t="s">
        <v>0</v>
      </c>
    </row>
    <row r="161" ht="23" customHeight="1" spans="1:7">
      <c r="A161" s="149" t="s">
        <v>0</v>
      </c>
      <c r="B161" s="142" t="s">
        <v>1295</v>
      </c>
      <c r="C161" s="142" t="s">
        <v>1231</v>
      </c>
      <c r="D161" s="140" t="s">
        <v>0</v>
      </c>
      <c r="E161" s="140" t="s">
        <v>0</v>
      </c>
      <c r="F161" s="141">
        <v>0</v>
      </c>
      <c r="G161" s="142" t="s">
        <v>0</v>
      </c>
    </row>
    <row r="162" ht="23" customHeight="1" spans="1:7">
      <c r="A162" s="149" t="s">
        <v>0</v>
      </c>
      <c r="B162" s="142" t="s">
        <v>1296</v>
      </c>
      <c r="C162" s="142" t="s">
        <v>1297</v>
      </c>
      <c r="D162" s="140" t="s">
        <v>0</v>
      </c>
      <c r="E162" s="140" t="s">
        <v>0</v>
      </c>
      <c r="F162" s="141">
        <v>0</v>
      </c>
      <c r="G162" s="142" t="s">
        <v>0</v>
      </c>
    </row>
    <row r="163" ht="23" customHeight="1" spans="1:7">
      <c r="A163" s="149" t="s">
        <v>0</v>
      </c>
      <c r="B163" s="142" t="s">
        <v>1300</v>
      </c>
      <c r="C163" s="142" t="s">
        <v>1269</v>
      </c>
      <c r="D163" s="140" t="s">
        <v>0</v>
      </c>
      <c r="E163" s="140" t="s">
        <v>0</v>
      </c>
      <c r="F163" s="141">
        <v>0</v>
      </c>
      <c r="G163" s="142" t="s">
        <v>0</v>
      </c>
    </row>
    <row r="164" ht="23" customHeight="1" spans="1:7">
      <c r="A164" s="149" t="s">
        <v>0</v>
      </c>
      <c r="B164" s="142" t="s">
        <v>1301</v>
      </c>
      <c r="C164" s="142" t="s">
        <v>1271</v>
      </c>
      <c r="D164" s="140" t="s">
        <v>0</v>
      </c>
      <c r="E164" s="140" t="s">
        <v>0</v>
      </c>
      <c r="F164" s="141">
        <v>0</v>
      </c>
      <c r="G164" s="142" t="s">
        <v>0</v>
      </c>
    </row>
    <row r="165" ht="23" customHeight="1" spans="1:7">
      <c r="A165" s="149" t="s">
        <v>0</v>
      </c>
      <c r="B165" s="142" t="s">
        <v>1302</v>
      </c>
      <c r="C165" s="142" t="s">
        <v>1273</v>
      </c>
      <c r="D165" s="140" t="s">
        <v>0</v>
      </c>
      <c r="E165" s="140" t="s">
        <v>0</v>
      </c>
      <c r="F165" s="141">
        <v>0</v>
      </c>
      <c r="G165" s="142" t="s">
        <v>0</v>
      </c>
    </row>
    <row r="166" ht="23" customHeight="1" spans="1:7">
      <c r="A166" s="149" t="s">
        <v>0</v>
      </c>
      <c r="B166" s="142" t="s">
        <v>1303</v>
      </c>
      <c r="C166" s="142" t="s">
        <v>1275</v>
      </c>
      <c r="D166" s="140" t="s">
        <v>0</v>
      </c>
      <c r="E166" s="140" t="s">
        <v>0</v>
      </c>
      <c r="F166" s="141">
        <v>0</v>
      </c>
      <c r="G166" s="142" t="s">
        <v>0</v>
      </c>
    </row>
    <row r="167" ht="23" customHeight="1" spans="1:7">
      <c r="A167" s="149" t="s">
        <v>0</v>
      </c>
      <c r="B167" s="142" t="s">
        <v>1304</v>
      </c>
      <c r="C167" s="142" t="s">
        <v>1305</v>
      </c>
      <c r="D167" s="140" t="s">
        <v>0</v>
      </c>
      <c r="E167" s="140" t="s">
        <v>0</v>
      </c>
      <c r="F167" s="141">
        <v>0</v>
      </c>
      <c r="G167" s="142" t="s">
        <v>0</v>
      </c>
    </row>
    <row r="168" ht="23" customHeight="1" spans="1:7">
      <c r="A168" s="149" t="s">
        <v>0</v>
      </c>
      <c r="B168" s="142" t="s">
        <v>1308</v>
      </c>
      <c r="C168" s="142" t="s">
        <v>1281</v>
      </c>
      <c r="D168" s="140" t="s">
        <v>0</v>
      </c>
      <c r="E168" s="140" t="s">
        <v>0</v>
      </c>
      <c r="F168" s="141">
        <v>0</v>
      </c>
      <c r="G168" s="142" t="s">
        <v>0</v>
      </c>
    </row>
    <row r="169" ht="23" customHeight="1" spans="1:7">
      <c r="A169" s="149" t="s">
        <v>0</v>
      </c>
      <c r="B169" s="142" t="s">
        <v>1309</v>
      </c>
      <c r="C169" s="142" t="s">
        <v>1310</v>
      </c>
      <c r="D169" s="140" t="s">
        <v>0</v>
      </c>
      <c r="E169" s="140" t="s">
        <v>0</v>
      </c>
      <c r="F169" s="141">
        <v>0</v>
      </c>
      <c r="G169" s="142" t="s">
        <v>0</v>
      </c>
    </row>
    <row r="170" ht="23" customHeight="1" spans="1:7">
      <c r="A170" s="149" t="s">
        <v>0</v>
      </c>
      <c r="B170" s="142" t="s">
        <v>1313</v>
      </c>
      <c r="C170" s="142" t="s">
        <v>1229</v>
      </c>
      <c r="D170" s="140" t="s">
        <v>0</v>
      </c>
      <c r="E170" s="140" t="s">
        <v>0</v>
      </c>
      <c r="F170" s="141">
        <v>0</v>
      </c>
      <c r="G170" s="142" t="s">
        <v>0</v>
      </c>
    </row>
    <row r="171" ht="23" customHeight="1" spans="1:7">
      <c r="A171" s="149" t="s">
        <v>0</v>
      </c>
      <c r="B171" s="142" t="s">
        <v>1314</v>
      </c>
      <c r="C171" s="142" t="s">
        <v>1231</v>
      </c>
      <c r="D171" s="140" t="s">
        <v>0</v>
      </c>
      <c r="E171" s="140" t="s">
        <v>0</v>
      </c>
      <c r="F171" s="141">
        <v>0</v>
      </c>
      <c r="G171" s="142" t="s">
        <v>0</v>
      </c>
    </row>
    <row r="172" ht="23" customHeight="1" spans="1:7">
      <c r="A172" s="149" t="s">
        <v>0</v>
      </c>
      <c r="B172" s="142" t="s">
        <v>1315</v>
      </c>
      <c r="C172" s="142" t="s">
        <v>1233</v>
      </c>
      <c r="D172" s="140" t="s">
        <v>0</v>
      </c>
      <c r="E172" s="140" t="s">
        <v>0</v>
      </c>
      <c r="F172" s="141">
        <v>0</v>
      </c>
      <c r="G172" s="142" t="s">
        <v>0</v>
      </c>
    </row>
    <row r="173" ht="23" customHeight="1" spans="1:7">
      <c r="A173" s="149" t="s">
        <v>0</v>
      </c>
      <c r="B173" s="142" t="s">
        <v>1316</v>
      </c>
      <c r="C173" s="142" t="s">
        <v>1235</v>
      </c>
      <c r="D173" s="140" t="s">
        <v>0</v>
      </c>
      <c r="E173" s="140" t="s">
        <v>0</v>
      </c>
      <c r="F173" s="141">
        <v>0</v>
      </c>
      <c r="G173" s="142" t="s">
        <v>0</v>
      </c>
    </row>
    <row r="174" ht="23" customHeight="1" spans="1:7">
      <c r="A174" s="149" t="s">
        <v>0</v>
      </c>
      <c r="B174" s="142" t="s">
        <v>1317</v>
      </c>
      <c r="C174" s="142" t="s">
        <v>1241</v>
      </c>
      <c r="D174" s="140" t="s">
        <v>0</v>
      </c>
      <c r="E174" s="140" t="s">
        <v>0</v>
      </c>
      <c r="F174" s="141">
        <v>0</v>
      </c>
      <c r="G174" s="142" t="s">
        <v>0</v>
      </c>
    </row>
    <row r="175" ht="23" customHeight="1" spans="1:7">
      <c r="A175" s="149" t="s">
        <v>0</v>
      </c>
      <c r="B175" s="142" t="s">
        <v>1318</v>
      </c>
      <c r="C175" s="142" t="s">
        <v>1245</v>
      </c>
      <c r="D175" s="140" t="s">
        <v>0</v>
      </c>
      <c r="E175" s="140" t="s">
        <v>0</v>
      </c>
      <c r="F175" s="141">
        <v>0</v>
      </c>
      <c r="G175" s="142" t="s">
        <v>0</v>
      </c>
    </row>
    <row r="176" ht="23" customHeight="1" spans="1:7">
      <c r="A176" s="149" t="s">
        <v>0</v>
      </c>
      <c r="B176" s="142" t="s">
        <v>1319</v>
      </c>
      <c r="C176" s="142" t="s">
        <v>1247</v>
      </c>
      <c r="D176" s="140" t="s">
        <v>0</v>
      </c>
      <c r="E176" s="140" t="s">
        <v>0</v>
      </c>
      <c r="F176" s="141">
        <v>0</v>
      </c>
      <c r="G176" s="142" t="s">
        <v>0</v>
      </c>
    </row>
    <row r="177" ht="23" customHeight="1" spans="1:7">
      <c r="A177" s="149" t="s">
        <v>0</v>
      </c>
      <c r="B177" s="142" t="s">
        <v>1320</v>
      </c>
      <c r="C177" s="142" t="s">
        <v>1321</v>
      </c>
      <c r="D177" s="140" t="s">
        <v>0</v>
      </c>
      <c r="E177" s="140" t="s">
        <v>0</v>
      </c>
      <c r="F177" s="141">
        <v>0</v>
      </c>
      <c r="G177" s="142" t="s">
        <v>0</v>
      </c>
    </row>
    <row r="178" ht="23" customHeight="1" spans="1:7">
      <c r="A178" s="149" t="s">
        <v>0</v>
      </c>
      <c r="B178" s="142" t="s">
        <v>1323</v>
      </c>
      <c r="C178" s="142" t="s">
        <v>929</v>
      </c>
      <c r="D178" s="140" t="s">
        <v>0</v>
      </c>
      <c r="E178" s="140" t="s">
        <v>0</v>
      </c>
      <c r="F178" s="141">
        <v>0</v>
      </c>
      <c r="G178" s="142" t="s">
        <v>0</v>
      </c>
    </row>
    <row r="179" ht="23" customHeight="1" spans="1:7">
      <c r="A179" s="149" t="s">
        <v>0</v>
      </c>
      <c r="B179" s="142" t="s">
        <v>1324</v>
      </c>
      <c r="C179" s="142" t="s">
        <v>332</v>
      </c>
      <c r="D179" s="140" t="s">
        <v>0</v>
      </c>
      <c r="E179" s="140" t="s">
        <v>0</v>
      </c>
      <c r="F179" s="141">
        <v>0</v>
      </c>
      <c r="G179" s="142" t="s">
        <v>0</v>
      </c>
    </row>
    <row r="180" ht="23" customHeight="1" spans="1:7">
      <c r="A180" s="149" t="s">
        <v>0</v>
      </c>
      <c r="B180" s="142" t="s">
        <v>1329</v>
      </c>
      <c r="C180" s="142" t="s">
        <v>1330</v>
      </c>
      <c r="D180" s="140">
        <v>1213</v>
      </c>
      <c r="E180" s="140" t="s">
        <v>0</v>
      </c>
      <c r="F180" s="141">
        <v>0</v>
      </c>
      <c r="G180" s="142" t="s">
        <v>0</v>
      </c>
    </row>
    <row r="181" ht="23" customHeight="1" spans="1:7">
      <c r="A181" s="149" t="s">
        <v>0</v>
      </c>
      <c r="B181" s="142" t="s">
        <v>1331</v>
      </c>
      <c r="C181" s="142" t="s">
        <v>1332</v>
      </c>
      <c r="D181" s="140" t="s">
        <v>0</v>
      </c>
      <c r="E181" s="140" t="s">
        <v>0</v>
      </c>
      <c r="F181" s="141">
        <v>0</v>
      </c>
      <c r="G181" s="142" t="s">
        <v>0</v>
      </c>
    </row>
    <row r="182" ht="23" customHeight="1" spans="1:7">
      <c r="A182" s="149" t="s">
        <v>0</v>
      </c>
      <c r="B182" s="142" t="s">
        <v>1333</v>
      </c>
      <c r="C182" s="142" t="s">
        <v>1334</v>
      </c>
      <c r="D182" s="140" t="s">
        <v>0</v>
      </c>
      <c r="E182" s="140" t="s">
        <v>0</v>
      </c>
      <c r="F182" s="141">
        <v>0</v>
      </c>
      <c r="G182" s="142" t="s">
        <v>0</v>
      </c>
    </row>
    <row r="183" ht="23" customHeight="1" spans="1:7">
      <c r="A183" s="149" t="s">
        <v>0</v>
      </c>
      <c r="B183" s="142" t="s">
        <v>1335</v>
      </c>
      <c r="C183" s="142" t="s">
        <v>1336</v>
      </c>
      <c r="D183" s="140" t="s">
        <v>0</v>
      </c>
      <c r="E183" s="140" t="s">
        <v>0</v>
      </c>
      <c r="F183" s="141">
        <v>0</v>
      </c>
      <c r="G183" s="142" t="s">
        <v>0</v>
      </c>
    </row>
    <row r="184" ht="23" customHeight="1" spans="1:7">
      <c r="A184" s="149" t="s">
        <v>0</v>
      </c>
      <c r="B184" s="142" t="s">
        <v>1339</v>
      </c>
      <c r="C184" s="142" t="s">
        <v>1330</v>
      </c>
      <c r="D184" s="140" t="s">
        <v>0</v>
      </c>
      <c r="E184" s="140" t="s">
        <v>0</v>
      </c>
      <c r="F184" s="141">
        <v>0</v>
      </c>
      <c r="G184" s="142" t="s">
        <v>0</v>
      </c>
    </row>
    <row r="185" ht="23" customHeight="1" spans="1:7">
      <c r="A185" s="149" t="s">
        <v>0</v>
      </c>
      <c r="B185" s="142" t="s">
        <v>1340</v>
      </c>
      <c r="C185" s="142" t="s">
        <v>1332</v>
      </c>
      <c r="D185" s="140" t="s">
        <v>0</v>
      </c>
      <c r="E185" s="140" t="s">
        <v>0</v>
      </c>
      <c r="F185" s="141">
        <v>0</v>
      </c>
      <c r="G185" s="142" t="s">
        <v>0</v>
      </c>
    </row>
    <row r="186" ht="23" customHeight="1" spans="1:7">
      <c r="A186" s="149" t="s">
        <v>0</v>
      </c>
      <c r="B186" s="142" t="s">
        <v>1341</v>
      </c>
      <c r="C186" s="142" t="s">
        <v>1342</v>
      </c>
      <c r="D186" s="140" t="s">
        <v>0</v>
      </c>
      <c r="E186" s="140" t="s">
        <v>0</v>
      </c>
      <c r="F186" s="141">
        <v>0</v>
      </c>
      <c r="G186" s="142" t="s">
        <v>0</v>
      </c>
    </row>
    <row r="187" ht="23" customHeight="1" spans="1:7">
      <c r="A187" s="149" t="s">
        <v>0</v>
      </c>
      <c r="B187" s="142" t="s">
        <v>1343</v>
      </c>
      <c r="C187" s="142" t="s">
        <v>1344</v>
      </c>
      <c r="D187" s="140" t="s">
        <v>0</v>
      </c>
      <c r="E187" s="140" t="s">
        <v>0</v>
      </c>
      <c r="F187" s="141">
        <v>0</v>
      </c>
      <c r="G187" s="142" t="s">
        <v>0</v>
      </c>
    </row>
    <row r="188" ht="23" customHeight="1" spans="1:7">
      <c r="A188" s="149" t="s">
        <v>0</v>
      </c>
      <c r="B188" s="142" t="s">
        <v>1347</v>
      </c>
      <c r="C188" s="142" t="s">
        <v>1348</v>
      </c>
      <c r="D188" s="140" t="s">
        <v>0</v>
      </c>
      <c r="E188" s="140" t="s">
        <v>0</v>
      </c>
      <c r="F188" s="141">
        <v>0</v>
      </c>
      <c r="G188" s="142" t="s">
        <v>0</v>
      </c>
    </row>
    <row r="189" ht="23" customHeight="1" spans="1:7">
      <c r="A189" s="149" t="s">
        <v>0</v>
      </c>
      <c r="B189" s="142" t="s">
        <v>1349</v>
      </c>
      <c r="C189" s="142" t="s">
        <v>1350</v>
      </c>
      <c r="D189" s="140" t="s">
        <v>0</v>
      </c>
      <c r="E189" s="140" t="s">
        <v>0</v>
      </c>
      <c r="F189" s="141">
        <v>0</v>
      </c>
      <c r="G189" s="142" t="s">
        <v>0</v>
      </c>
    </row>
    <row r="190" ht="23" customHeight="1" spans="1:7">
      <c r="A190" s="149" t="s">
        <v>0</v>
      </c>
      <c r="B190" s="142" t="s">
        <v>1351</v>
      </c>
      <c r="C190" s="142" t="s">
        <v>1352</v>
      </c>
      <c r="D190" s="140" t="s">
        <v>0</v>
      </c>
      <c r="E190" s="140" t="s">
        <v>0</v>
      </c>
      <c r="F190" s="141">
        <v>0</v>
      </c>
      <c r="G190" s="142" t="s">
        <v>0</v>
      </c>
    </row>
    <row r="191" ht="23" customHeight="1" spans="1:7">
      <c r="A191" s="149" t="s">
        <v>0</v>
      </c>
      <c r="B191" s="142" t="s">
        <v>1353</v>
      </c>
      <c r="C191" s="142" t="s">
        <v>1354</v>
      </c>
      <c r="D191" s="140" t="s">
        <v>0</v>
      </c>
      <c r="E191" s="140" t="s">
        <v>0</v>
      </c>
      <c r="F191" s="141">
        <v>0</v>
      </c>
      <c r="G191" s="142" t="s">
        <v>0</v>
      </c>
    </row>
    <row r="192" ht="23" customHeight="1" spans="1:7">
      <c r="A192" s="149" t="s">
        <v>0</v>
      </c>
      <c r="B192" s="142" t="s">
        <v>1357</v>
      </c>
      <c r="C192" s="142" t="s">
        <v>1330</v>
      </c>
      <c r="D192" s="140" t="s">
        <v>0</v>
      </c>
      <c r="E192" s="140" t="s">
        <v>0</v>
      </c>
      <c r="F192" s="141">
        <v>0</v>
      </c>
      <c r="G192" s="142" t="s">
        <v>0</v>
      </c>
    </row>
    <row r="193" ht="23" customHeight="1" spans="1:7">
      <c r="A193" s="149" t="s">
        <v>0</v>
      </c>
      <c r="B193" s="142" t="s">
        <v>1358</v>
      </c>
      <c r="C193" s="142" t="s">
        <v>1359</v>
      </c>
      <c r="D193" s="140" t="s">
        <v>0</v>
      </c>
      <c r="E193" s="140" t="s">
        <v>0</v>
      </c>
      <c r="F193" s="141">
        <v>0</v>
      </c>
      <c r="G193" s="142" t="s">
        <v>0</v>
      </c>
    </row>
    <row r="194" ht="23" customHeight="1" spans="1:7">
      <c r="A194" s="149" t="s">
        <v>0</v>
      </c>
      <c r="B194" s="142" t="s">
        <v>1362</v>
      </c>
      <c r="C194" s="142" t="s">
        <v>1348</v>
      </c>
      <c r="D194" s="140" t="s">
        <v>0</v>
      </c>
      <c r="E194" s="140" t="s">
        <v>0</v>
      </c>
      <c r="F194" s="141">
        <v>0</v>
      </c>
      <c r="G194" s="142" t="s">
        <v>0</v>
      </c>
    </row>
    <row r="195" ht="23" customHeight="1" spans="1:7">
      <c r="A195" s="149" t="s">
        <v>0</v>
      </c>
      <c r="B195" s="142" t="s">
        <v>1363</v>
      </c>
      <c r="C195" s="142" t="s">
        <v>1364</v>
      </c>
      <c r="D195" s="140" t="s">
        <v>0</v>
      </c>
      <c r="E195" s="140" t="s">
        <v>0</v>
      </c>
      <c r="F195" s="141">
        <v>0</v>
      </c>
      <c r="G195" s="142" t="s">
        <v>0</v>
      </c>
    </row>
    <row r="196" ht="23" customHeight="1" spans="1:7">
      <c r="A196" s="149" t="s">
        <v>0</v>
      </c>
      <c r="B196" s="142" t="s">
        <v>1365</v>
      </c>
      <c r="C196" s="142" t="s">
        <v>1352</v>
      </c>
      <c r="D196" s="140" t="s">
        <v>0</v>
      </c>
      <c r="E196" s="140" t="s">
        <v>0</v>
      </c>
      <c r="F196" s="141">
        <v>0</v>
      </c>
      <c r="G196" s="142" t="s">
        <v>0</v>
      </c>
    </row>
    <row r="197" ht="23" customHeight="1" spans="1:7">
      <c r="A197" s="149" t="s">
        <v>0</v>
      </c>
      <c r="B197" s="142" t="s">
        <v>1366</v>
      </c>
      <c r="C197" s="142" t="s">
        <v>1367</v>
      </c>
      <c r="D197" s="140" t="s">
        <v>0</v>
      </c>
      <c r="E197" s="140" t="s">
        <v>0</v>
      </c>
      <c r="F197" s="141">
        <v>0</v>
      </c>
      <c r="G197" s="142" t="s">
        <v>0</v>
      </c>
    </row>
    <row r="198" ht="15" spans="1:7">
      <c r="A198" s="150" t="s">
        <v>0</v>
      </c>
      <c r="B198" s="151" t="s">
        <v>1370</v>
      </c>
      <c r="C198" s="151" t="s">
        <v>1371</v>
      </c>
      <c r="D198" s="140">
        <v>2544</v>
      </c>
      <c r="E198" s="140">
        <v>2788</v>
      </c>
      <c r="F198" s="152">
        <v>1.09591194968553</v>
      </c>
      <c r="G198" s="151" t="s">
        <v>0</v>
      </c>
    </row>
    <row r="199" ht="15" spans="1:7">
      <c r="A199" s="150" t="s">
        <v>0</v>
      </c>
      <c r="B199" s="151" t="s">
        <v>1372</v>
      </c>
      <c r="C199" s="151" t="s">
        <v>1330</v>
      </c>
      <c r="D199" s="140">
        <v>1398</v>
      </c>
      <c r="E199" s="140">
        <v>1696</v>
      </c>
      <c r="F199" s="152">
        <v>1.21316165951359</v>
      </c>
      <c r="G199" s="151" t="s">
        <v>0</v>
      </c>
    </row>
    <row r="200" ht="15" spans="1:7">
      <c r="A200" s="150" t="s">
        <v>0</v>
      </c>
      <c r="B200" s="151" t="s">
        <v>1373</v>
      </c>
      <c r="C200" s="151" t="s">
        <v>1374</v>
      </c>
      <c r="D200" s="140" t="s">
        <v>0</v>
      </c>
      <c r="E200" s="140" t="s">
        <v>0</v>
      </c>
      <c r="F200" s="152">
        <v>0</v>
      </c>
      <c r="G200" s="151" t="s">
        <v>0</v>
      </c>
    </row>
    <row r="201" ht="15" spans="1:7">
      <c r="A201" s="150" t="s">
        <v>0</v>
      </c>
      <c r="B201" s="151" t="s">
        <v>1377</v>
      </c>
      <c r="C201" s="151" t="s">
        <v>1371</v>
      </c>
      <c r="D201" s="140" t="s">
        <v>0</v>
      </c>
      <c r="E201" s="140" t="s">
        <v>0</v>
      </c>
      <c r="F201" s="152">
        <v>0</v>
      </c>
      <c r="G201" s="151" t="s">
        <v>0</v>
      </c>
    </row>
    <row r="202" ht="15" spans="1:7">
      <c r="A202" s="150" t="s">
        <v>0</v>
      </c>
      <c r="B202" s="151" t="s">
        <v>1378</v>
      </c>
      <c r="C202" s="151" t="s">
        <v>1330</v>
      </c>
      <c r="D202" s="140">
        <v>8</v>
      </c>
      <c r="E202" s="140" t="s">
        <v>0</v>
      </c>
      <c r="F202" s="152">
        <v>0</v>
      </c>
      <c r="G202" s="151" t="s">
        <v>0</v>
      </c>
    </row>
    <row r="203" ht="15" spans="1:7">
      <c r="A203" s="150" t="s">
        <v>0</v>
      </c>
      <c r="B203" s="151" t="s">
        <v>1379</v>
      </c>
      <c r="C203" s="151" t="s">
        <v>1380</v>
      </c>
      <c r="D203" s="140" t="s">
        <v>0</v>
      </c>
      <c r="E203" s="140" t="s">
        <v>0</v>
      </c>
      <c r="F203" s="152">
        <v>0</v>
      </c>
      <c r="G203" s="151" t="s">
        <v>0</v>
      </c>
    </row>
    <row r="204" ht="15" spans="1:7">
      <c r="A204" s="150" t="s">
        <v>0</v>
      </c>
      <c r="B204" s="151" t="s">
        <v>1383</v>
      </c>
      <c r="C204" s="151" t="s">
        <v>1330</v>
      </c>
      <c r="D204" s="140" t="s">
        <v>0</v>
      </c>
      <c r="E204" s="140" t="s">
        <v>0</v>
      </c>
      <c r="F204" s="152">
        <v>0</v>
      </c>
      <c r="G204" s="151" t="s">
        <v>0</v>
      </c>
    </row>
    <row r="205" ht="15" spans="1:7">
      <c r="A205" s="150" t="s">
        <v>0</v>
      </c>
      <c r="B205" s="151" t="s">
        <v>1384</v>
      </c>
      <c r="C205" s="151" t="s">
        <v>1385</v>
      </c>
      <c r="D205" s="140" t="s">
        <v>0</v>
      </c>
      <c r="E205" s="140" t="s">
        <v>0</v>
      </c>
      <c r="F205" s="152">
        <v>0</v>
      </c>
      <c r="G205" s="151" t="s">
        <v>0</v>
      </c>
    </row>
    <row r="206" ht="23" customHeight="1" spans="1:7">
      <c r="A206" s="149" t="s">
        <v>0</v>
      </c>
      <c r="B206" s="142" t="s">
        <v>1387</v>
      </c>
      <c r="C206" s="142" t="s">
        <v>1388</v>
      </c>
      <c r="D206" s="140" t="s">
        <v>0</v>
      </c>
      <c r="E206" s="140" t="s">
        <v>0</v>
      </c>
      <c r="F206" s="141">
        <v>0</v>
      </c>
      <c r="G206" s="142" t="s">
        <v>0</v>
      </c>
    </row>
    <row r="207" ht="23" customHeight="1" spans="1:7">
      <c r="A207" s="149" t="s">
        <v>0</v>
      </c>
      <c r="B207" s="142" t="s">
        <v>1783</v>
      </c>
      <c r="C207" s="142" t="s">
        <v>1390</v>
      </c>
      <c r="D207" s="140" t="s">
        <v>0</v>
      </c>
      <c r="E207" s="140" t="s">
        <v>0</v>
      </c>
      <c r="F207" s="141">
        <v>0</v>
      </c>
      <c r="G207" s="142" t="s">
        <v>0</v>
      </c>
    </row>
    <row r="208" ht="23" customHeight="1" spans="1:7">
      <c r="A208" s="149" t="s">
        <v>0</v>
      </c>
      <c r="B208" s="142" t="s">
        <v>1391</v>
      </c>
      <c r="C208" s="142" t="s">
        <v>378</v>
      </c>
      <c r="D208" s="140" t="s">
        <v>0</v>
      </c>
      <c r="E208" s="140" t="s">
        <v>0</v>
      </c>
      <c r="F208" s="141">
        <v>0</v>
      </c>
      <c r="G208" s="142" t="s">
        <v>0</v>
      </c>
    </row>
    <row r="209" ht="23" customHeight="1" spans="1:7">
      <c r="A209" s="149" t="s">
        <v>0</v>
      </c>
      <c r="B209" s="142" t="s">
        <v>1396</v>
      </c>
      <c r="C209" s="142" t="s">
        <v>1397</v>
      </c>
      <c r="D209" s="140" t="s">
        <v>0</v>
      </c>
      <c r="E209" s="140" t="s">
        <v>0</v>
      </c>
      <c r="F209" s="141">
        <v>0</v>
      </c>
      <c r="G209" s="142" t="s">
        <v>0</v>
      </c>
    </row>
    <row r="210" ht="23" customHeight="1" spans="1:7">
      <c r="A210" s="149" t="s">
        <v>0</v>
      </c>
      <c r="B210" s="142" t="s">
        <v>1398</v>
      </c>
      <c r="C210" s="142" t="s">
        <v>379</v>
      </c>
      <c r="D210" s="140" t="s">
        <v>0</v>
      </c>
      <c r="E210" s="140" t="s">
        <v>0</v>
      </c>
      <c r="F210" s="141">
        <v>0</v>
      </c>
      <c r="G210" s="142" t="s">
        <v>0</v>
      </c>
    </row>
    <row r="211" ht="23" customHeight="1" spans="1:7">
      <c r="A211" s="149" t="s">
        <v>0</v>
      </c>
      <c r="B211" s="142" t="s">
        <v>1399</v>
      </c>
      <c r="C211" s="142" t="s">
        <v>1400</v>
      </c>
      <c r="D211" s="140" t="s">
        <v>0</v>
      </c>
      <c r="E211" s="140" t="s">
        <v>0</v>
      </c>
      <c r="F211" s="141">
        <v>0</v>
      </c>
      <c r="G211" s="142" t="s">
        <v>0</v>
      </c>
    </row>
    <row r="212" ht="23" customHeight="1" spans="1:7">
      <c r="A212" s="149" t="s">
        <v>0</v>
      </c>
      <c r="B212" s="142" t="s">
        <v>1401</v>
      </c>
      <c r="C212" s="142" t="s">
        <v>1402</v>
      </c>
      <c r="D212" s="140" t="s">
        <v>0</v>
      </c>
      <c r="E212" s="140" t="s">
        <v>0</v>
      </c>
      <c r="F212" s="141">
        <v>0</v>
      </c>
      <c r="G212" s="142" t="s">
        <v>0</v>
      </c>
    </row>
    <row r="213" ht="23" customHeight="1" spans="1:7">
      <c r="A213" s="149" t="s">
        <v>0</v>
      </c>
      <c r="B213" s="142" t="s">
        <v>1405</v>
      </c>
      <c r="C213" s="142" t="s">
        <v>1400</v>
      </c>
      <c r="D213" s="140" t="s">
        <v>0</v>
      </c>
      <c r="E213" s="140" t="s">
        <v>0</v>
      </c>
      <c r="F213" s="141">
        <v>0</v>
      </c>
      <c r="G213" s="142" t="s">
        <v>0</v>
      </c>
    </row>
    <row r="214" ht="23" customHeight="1" spans="1:7">
      <c r="A214" s="149" t="s">
        <v>0</v>
      </c>
      <c r="B214" s="142" t="s">
        <v>1406</v>
      </c>
      <c r="C214" s="142" t="s">
        <v>1407</v>
      </c>
      <c r="D214" s="140" t="s">
        <v>0</v>
      </c>
      <c r="E214" s="140" t="s">
        <v>0</v>
      </c>
      <c r="F214" s="141">
        <v>0</v>
      </c>
      <c r="G214" s="142" t="s">
        <v>0</v>
      </c>
    </row>
    <row r="215" ht="23" customHeight="1" spans="1:7">
      <c r="A215" s="149" t="s">
        <v>0</v>
      </c>
      <c r="B215" s="142" t="s">
        <v>1408</v>
      </c>
      <c r="C215" s="142" t="s">
        <v>1409</v>
      </c>
      <c r="D215" s="140" t="s">
        <v>0</v>
      </c>
      <c r="E215" s="140" t="s">
        <v>0</v>
      </c>
      <c r="F215" s="141">
        <v>0</v>
      </c>
      <c r="G215" s="142" t="s">
        <v>0</v>
      </c>
    </row>
    <row r="216" ht="23" customHeight="1" spans="1:7">
      <c r="A216" s="149" t="s">
        <v>0</v>
      </c>
      <c r="B216" s="142" t="s">
        <v>1410</v>
      </c>
      <c r="C216" s="142" t="s">
        <v>1411</v>
      </c>
      <c r="D216" s="140" t="s">
        <v>0</v>
      </c>
      <c r="E216" s="140" t="s">
        <v>0</v>
      </c>
      <c r="F216" s="141">
        <v>0</v>
      </c>
      <c r="G216" s="142" t="s">
        <v>0</v>
      </c>
    </row>
    <row r="217" ht="23" customHeight="1" spans="1:7">
      <c r="A217" s="149" t="s">
        <v>0</v>
      </c>
      <c r="B217" s="142" t="s">
        <v>1414</v>
      </c>
      <c r="C217" s="142" t="s">
        <v>1415</v>
      </c>
      <c r="D217" s="140" t="s">
        <v>0</v>
      </c>
      <c r="E217" s="140" t="s">
        <v>0</v>
      </c>
      <c r="F217" s="141">
        <v>0</v>
      </c>
      <c r="G217" s="142" t="s">
        <v>0</v>
      </c>
    </row>
    <row r="218" ht="23" customHeight="1" spans="1:7">
      <c r="A218" s="149" t="s">
        <v>0</v>
      </c>
      <c r="B218" s="142" t="s">
        <v>1416</v>
      </c>
      <c r="C218" s="142" t="s">
        <v>1417</v>
      </c>
      <c r="D218" s="140" t="s">
        <v>0</v>
      </c>
      <c r="E218" s="140" t="s">
        <v>0</v>
      </c>
      <c r="F218" s="141">
        <v>0</v>
      </c>
      <c r="G218" s="142" t="s">
        <v>0</v>
      </c>
    </row>
    <row r="219" ht="23" customHeight="1" spans="1:7">
      <c r="A219" s="149" t="s">
        <v>0</v>
      </c>
      <c r="B219" s="142" t="s">
        <v>1418</v>
      </c>
      <c r="C219" s="142" t="s">
        <v>1419</v>
      </c>
      <c r="D219" s="140" t="s">
        <v>0</v>
      </c>
      <c r="E219" s="140" t="s">
        <v>0</v>
      </c>
      <c r="F219" s="141">
        <v>0</v>
      </c>
      <c r="G219" s="142" t="s">
        <v>0</v>
      </c>
    </row>
    <row r="220" ht="23" customHeight="1" spans="1:7">
      <c r="A220" s="149" t="s">
        <v>0</v>
      </c>
      <c r="B220" s="142" t="s">
        <v>1420</v>
      </c>
      <c r="C220" s="142" t="s">
        <v>1421</v>
      </c>
      <c r="D220" s="140" t="s">
        <v>0</v>
      </c>
      <c r="E220" s="140" t="s">
        <v>0</v>
      </c>
      <c r="F220" s="141">
        <v>0</v>
      </c>
      <c r="G220" s="142" t="s">
        <v>0</v>
      </c>
    </row>
    <row r="221" ht="23" customHeight="1" spans="1:7">
      <c r="A221" s="149" t="s">
        <v>0</v>
      </c>
      <c r="B221" s="142" t="s">
        <v>1422</v>
      </c>
      <c r="C221" s="142" t="s">
        <v>1423</v>
      </c>
      <c r="D221" s="140" t="s">
        <v>0</v>
      </c>
      <c r="E221" s="140" t="s">
        <v>0</v>
      </c>
      <c r="F221" s="141">
        <v>0</v>
      </c>
      <c r="G221" s="142" t="s">
        <v>0</v>
      </c>
    </row>
    <row r="222" ht="23" customHeight="1" spans="1:7">
      <c r="A222" s="149" t="s">
        <v>0</v>
      </c>
      <c r="B222" s="142" t="s">
        <v>1424</v>
      </c>
      <c r="C222" s="142" t="s">
        <v>1425</v>
      </c>
      <c r="D222" s="140" t="s">
        <v>0</v>
      </c>
      <c r="E222" s="140" t="s">
        <v>0</v>
      </c>
      <c r="F222" s="141">
        <v>0</v>
      </c>
      <c r="G222" s="142" t="s">
        <v>0</v>
      </c>
    </row>
    <row r="223" ht="23" customHeight="1" spans="1:7">
      <c r="A223" s="149" t="s">
        <v>0</v>
      </c>
      <c r="B223" s="142" t="s">
        <v>1426</v>
      </c>
      <c r="C223" s="142" t="s">
        <v>1427</v>
      </c>
      <c r="D223" s="140" t="s">
        <v>0</v>
      </c>
      <c r="E223" s="140" t="s">
        <v>0</v>
      </c>
      <c r="F223" s="141">
        <v>0</v>
      </c>
      <c r="G223" s="142" t="s">
        <v>0</v>
      </c>
    </row>
    <row r="224" ht="23" customHeight="1" spans="1:7">
      <c r="A224" s="149" t="s">
        <v>0</v>
      </c>
      <c r="B224" s="142" t="s">
        <v>1428</v>
      </c>
      <c r="C224" s="142" t="s">
        <v>1429</v>
      </c>
      <c r="D224" s="140" t="s">
        <v>0</v>
      </c>
      <c r="E224" s="140" t="s">
        <v>0</v>
      </c>
      <c r="F224" s="141">
        <v>0</v>
      </c>
      <c r="G224" s="142" t="s">
        <v>0</v>
      </c>
    </row>
    <row r="225" ht="23" customHeight="1" spans="1:7">
      <c r="A225" s="149" t="s">
        <v>0</v>
      </c>
      <c r="B225" s="142" t="s">
        <v>1432</v>
      </c>
      <c r="C225" s="142" t="s">
        <v>1433</v>
      </c>
      <c r="D225" s="140" t="s">
        <v>0</v>
      </c>
      <c r="E225" s="140" t="s">
        <v>0</v>
      </c>
      <c r="F225" s="141">
        <v>0</v>
      </c>
      <c r="G225" s="142" t="s">
        <v>0</v>
      </c>
    </row>
    <row r="226" ht="23" customHeight="1" spans="1:7">
      <c r="A226" s="149" t="s">
        <v>0</v>
      </c>
      <c r="B226" s="142" t="s">
        <v>1434</v>
      </c>
      <c r="C226" s="142" t="s">
        <v>1435</v>
      </c>
      <c r="D226" s="140" t="s">
        <v>0</v>
      </c>
      <c r="E226" s="140" t="s">
        <v>0</v>
      </c>
      <c r="F226" s="141">
        <v>0</v>
      </c>
      <c r="G226" s="142" t="s">
        <v>0</v>
      </c>
    </row>
    <row r="227" ht="23" customHeight="1" spans="1:7">
      <c r="A227" s="149" t="s">
        <v>0</v>
      </c>
      <c r="B227" s="142" t="s">
        <v>1436</v>
      </c>
      <c r="C227" s="142" t="s">
        <v>1437</v>
      </c>
      <c r="D227" s="140" t="s">
        <v>0</v>
      </c>
      <c r="E227" s="140" t="s">
        <v>0</v>
      </c>
      <c r="F227" s="141">
        <v>0</v>
      </c>
      <c r="G227" s="142" t="s">
        <v>0</v>
      </c>
    </row>
    <row r="228" ht="23" customHeight="1" spans="1:7">
      <c r="A228" s="149" t="s">
        <v>0</v>
      </c>
      <c r="B228" s="142" t="s">
        <v>1438</v>
      </c>
      <c r="C228" s="142" t="s">
        <v>1439</v>
      </c>
      <c r="D228" s="140" t="s">
        <v>0</v>
      </c>
      <c r="E228" s="140" t="s">
        <v>0</v>
      </c>
      <c r="F228" s="141">
        <v>0</v>
      </c>
      <c r="G228" s="142" t="s">
        <v>0</v>
      </c>
    </row>
    <row r="229" ht="23" customHeight="1" spans="1:7">
      <c r="A229" s="149" t="s">
        <v>0</v>
      </c>
      <c r="B229" s="142" t="s">
        <v>1440</v>
      </c>
      <c r="C229" s="142" t="s">
        <v>1441</v>
      </c>
      <c r="D229" s="140" t="s">
        <v>0</v>
      </c>
      <c r="E229" s="140" t="s">
        <v>0</v>
      </c>
      <c r="F229" s="141">
        <v>0</v>
      </c>
      <c r="G229" s="142" t="s">
        <v>0</v>
      </c>
    </row>
    <row r="230" ht="23" customHeight="1" spans="1:7">
      <c r="A230" s="149" t="s">
        <v>0</v>
      </c>
      <c r="B230" s="142" t="s">
        <v>1442</v>
      </c>
      <c r="C230" s="142" t="s">
        <v>1443</v>
      </c>
      <c r="D230" s="140" t="s">
        <v>0</v>
      </c>
      <c r="E230" s="140" t="s">
        <v>0</v>
      </c>
      <c r="F230" s="141">
        <v>0</v>
      </c>
      <c r="G230" s="142" t="s">
        <v>0</v>
      </c>
    </row>
    <row r="231" ht="23" customHeight="1" spans="1:7">
      <c r="A231" s="149" t="s">
        <v>0</v>
      </c>
      <c r="B231" s="142" t="s">
        <v>1446</v>
      </c>
      <c r="C231" s="142" t="s">
        <v>1447</v>
      </c>
      <c r="D231" s="140" t="s">
        <v>0</v>
      </c>
      <c r="E231" s="140" t="s">
        <v>0</v>
      </c>
      <c r="F231" s="141">
        <v>0</v>
      </c>
      <c r="G231" s="142" t="s">
        <v>0</v>
      </c>
    </row>
    <row r="232" ht="23" customHeight="1" spans="1:7">
      <c r="A232" s="149" t="s">
        <v>0</v>
      </c>
      <c r="B232" s="142" t="s">
        <v>1448</v>
      </c>
      <c r="C232" s="142" t="s">
        <v>1449</v>
      </c>
      <c r="D232" s="140" t="s">
        <v>0</v>
      </c>
      <c r="E232" s="140" t="s">
        <v>0</v>
      </c>
      <c r="F232" s="141">
        <v>0</v>
      </c>
      <c r="G232" s="142" t="s">
        <v>0</v>
      </c>
    </row>
    <row r="233" ht="23" customHeight="1" spans="1:7">
      <c r="A233" s="149" t="s">
        <v>0</v>
      </c>
      <c r="B233" s="142" t="s">
        <v>1450</v>
      </c>
      <c r="C233" s="142" t="s">
        <v>1451</v>
      </c>
      <c r="D233" s="140" t="s">
        <v>0</v>
      </c>
      <c r="E233" s="140" t="s">
        <v>0</v>
      </c>
      <c r="F233" s="141">
        <v>0</v>
      </c>
      <c r="G233" s="142" t="s">
        <v>0</v>
      </c>
    </row>
    <row r="234" ht="23" customHeight="1" spans="1:7">
      <c r="A234" s="149" t="s">
        <v>0</v>
      </c>
      <c r="B234" s="142" t="s">
        <v>1452</v>
      </c>
      <c r="C234" s="142" t="s">
        <v>1453</v>
      </c>
      <c r="D234" s="140" t="s">
        <v>0</v>
      </c>
      <c r="E234" s="140" t="s">
        <v>0</v>
      </c>
      <c r="F234" s="141">
        <v>0</v>
      </c>
      <c r="G234" s="142" t="s">
        <v>0</v>
      </c>
    </row>
    <row r="235" ht="23" customHeight="1" spans="1:7">
      <c r="A235" s="149" t="s">
        <v>0</v>
      </c>
      <c r="B235" s="142" t="s">
        <v>1454</v>
      </c>
      <c r="C235" s="139" t="s">
        <v>1455</v>
      </c>
      <c r="D235" s="140" t="s">
        <v>0</v>
      </c>
      <c r="E235" s="140" t="s">
        <v>0</v>
      </c>
      <c r="F235" s="141">
        <v>0</v>
      </c>
      <c r="G235" s="142" t="s">
        <v>0</v>
      </c>
    </row>
    <row r="236" ht="23" customHeight="1" spans="1:7">
      <c r="A236" s="149" t="s">
        <v>0</v>
      </c>
      <c r="B236" s="142" t="s">
        <v>1456</v>
      </c>
      <c r="C236" s="142" t="s">
        <v>1457</v>
      </c>
      <c r="D236" s="140" t="s">
        <v>0</v>
      </c>
      <c r="E236" s="140" t="s">
        <v>0</v>
      </c>
      <c r="F236" s="141">
        <v>0</v>
      </c>
      <c r="G236" s="142" t="s">
        <v>0</v>
      </c>
    </row>
    <row r="237" ht="23" customHeight="1" spans="1:7">
      <c r="A237" s="149" t="s">
        <v>0</v>
      </c>
      <c r="B237" s="142" t="s">
        <v>1458</v>
      </c>
      <c r="C237" s="142" t="s">
        <v>1459</v>
      </c>
      <c r="D237" s="140" t="s">
        <v>0</v>
      </c>
      <c r="E237" s="140" t="s">
        <v>0</v>
      </c>
      <c r="F237" s="141">
        <v>0</v>
      </c>
      <c r="G237" s="142" t="s">
        <v>0</v>
      </c>
    </row>
    <row r="238" ht="23" customHeight="1" spans="1:7">
      <c r="A238" s="149" t="s">
        <v>0</v>
      </c>
      <c r="B238" s="142" t="s">
        <v>1460</v>
      </c>
      <c r="C238" s="142" t="s">
        <v>1461</v>
      </c>
      <c r="D238" s="140" t="s">
        <v>0</v>
      </c>
      <c r="E238" s="140" t="s">
        <v>0</v>
      </c>
      <c r="F238" s="141">
        <v>0</v>
      </c>
      <c r="G238" s="142" t="s">
        <v>0</v>
      </c>
    </row>
    <row r="239" ht="23" customHeight="1" spans="1:7">
      <c r="A239" s="149" t="s">
        <v>0</v>
      </c>
      <c r="B239" s="142" t="s">
        <v>1462</v>
      </c>
      <c r="C239" s="142" t="s">
        <v>1463</v>
      </c>
      <c r="D239" s="140" t="s">
        <v>0</v>
      </c>
      <c r="E239" s="140" t="s">
        <v>0</v>
      </c>
      <c r="F239" s="141">
        <v>0</v>
      </c>
      <c r="G239" s="142" t="s">
        <v>0</v>
      </c>
    </row>
    <row r="240" ht="23" customHeight="1" spans="1:7">
      <c r="A240" s="149" t="s">
        <v>0</v>
      </c>
      <c r="B240" s="142" t="s">
        <v>1466</v>
      </c>
      <c r="C240" s="142" t="s">
        <v>1397</v>
      </c>
      <c r="D240" s="140" t="s">
        <v>0</v>
      </c>
      <c r="E240" s="140" t="s">
        <v>0</v>
      </c>
      <c r="F240" s="141">
        <v>0</v>
      </c>
      <c r="G240" s="142" t="s">
        <v>0</v>
      </c>
    </row>
    <row r="241" ht="23" customHeight="1" spans="1:7">
      <c r="A241" s="149" t="s">
        <v>0</v>
      </c>
      <c r="B241" s="142" t="s">
        <v>1467</v>
      </c>
      <c r="C241" s="142" t="s">
        <v>1468</v>
      </c>
      <c r="D241" s="140" t="s">
        <v>0</v>
      </c>
      <c r="E241" s="140" t="s">
        <v>0</v>
      </c>
      <c r="F241" s="141">
        <v>0</v>
      </c>
      <c r="G241" s="142" t="s">
        <v>0</v>
      </c>
    </row>
    <row r="242" ht="23" customHeight="1" spans="1:7">
      <c r="A242" s="149" t="s">
        <v>0</v>
      </c>
      <c r="B242" s="142" t="s">
        <v>1471</v>
      </c>
      <c r="C242" s="142" t="s">
        <v>1397</v>
      </c>
      <c r="D242" s="140" t="s">
        <v>0</v>
      </c>
      <c r="E242" s="140" t="s">
        <v>0</v>
      </c>
      <c r="F242" s="141">
        <v>0</v>
      </c>
      <c r="G242" s="142" t="s">
        <v>0</v>
      </c>
    </row>
    <row r="243" ht="23" customHeight="1" spans="1:7">
      <c r="A243" s="149" t="s">
        <v>0</v>
      </c>
      <c r="B243" s="142" t="s">
        <v>1472</v>
      </c>
      <c r="C243" s="142" t="s">
        <v>1473</v>
      </c>
      <c r="D243" s="140" t="s">
        <v>0</v>
      </c>
      <c r="E243" s="140" t="s">
        <v>0</v>
      </c>
      <c r="F243" s="141">
        <v>0</v>
      </c>
      <c r="G243" s="142" t="s">
        <v>0</v>
      </c>
    </row>
    <row r="244" ht="23" customHeight="1" spans="1:7">
      <c r="A244" s="149" t="s">
        <v>0</v>
      </c>
      <c r="B244" s="142" t="s">
        <v>1474</v>
      </c>
      <c r="C244" s="142" t="s">
        <v>1475</v>
      </c>
      <c r="D244" s="140" t="s">
        <v>0</v>
      </c>
      <c r="E244" s="140" t="s">
        <v>0</v>
      </c>
      <c r="F244" s="141">
        <v>0</v>
      </c>
      <c r="G244" s="142" t="s">
        <v>0</v>
      </c>
    </row>
    <row r="245" ht="23" customHeight="1" spans="1:7">
      <c r="A245" s="149" t="s">
        <v>0</v>
      </c>
      <c r="B245" s="142" t="s">
        <v>1477</v>
      </c>
      <c r="C245" s="142" t="s">
        <v>938</v>
      </c>
      <c r="D245" s="140" t="s">
        <v>0</v>
      </c>
      <c r="E245" s="140" t="s">
        <v>0</v>
      </c>
      <c r="F245" s="141">
        <v>0</v>
      </c>
      <c r="G245" s="142" t="s">
        <v>0</v>
      </c>
    </row>
    <row r="246" ht="23" customHeight="1" spans="1:7">
      <c r="A246" s="149" t="s">
        <v>0</v>
      </c>
      <c r="B246" s="142" t="s">
        <v>1478</v>
      </c>
      <c r="C246" s="142" t="s">
        <v>939</v>
      </c>
      <c r="D246" s="140" t="s">
        <v>0</v>
      </c>
      <c r="E246" s="140" t="s">
        <v>0</v>
      </c>
      <c r="F246" s="141">
        <v>0</v>
      </c>
      <c r="G246" s="142" t="s">
        <v>0</v>
      </c>
    </row>
    <row r="247" ht="23" customHeight="1" spans="1:7">
      <c r="A247" s="149" t="s">
        <v>0</v>
      </c>
      <c r="B247" s="142" t="s">
        <v>1479</v>
      </c>
      <c r="C247" s="142" t="s">
        <v>940</v>
      </c>
      <c r="D247" s="140" t="s">
        <v>0</v>
      </c>
      <c r="E247" s="140" t="s">
        <v>0</v>
      </c>
      <c r="F247" s="141">
        <v>0</v>
      </c>
      <c r="G247" s="142" t="s">
        <v>0</v>
      </c>
    </row>
    <row r="248" ht="23" customHeight="1" spans="1:7">
      <c r="A248" s="149" t="s">
        <v>0</v>
      </c>
      <c r="B248" s="142" t="s">
        <v>1480</v>
      </c>
      <c r="C248" s="142" t="s">
        <v>941</v>
      </c>
      <c r="D248" s="140" t="s">
        <v>0</v>
      </c>
      <c r="E248" s="140" t="s">
        <v>0</v>
      </c>
      <c r="F248" s="141">
        <v>0</v>
      </c>
      <c r="G248" s="142" t="s">
        <v>0</v>
      </c>
    </row>
    <row r="249" ht="23" customHeight="1" spans="1:7">
      <c r="A249" s="149" t="s">
        <v>0</v>
      </c>
      <c r="B249" s="142" t="s">
        <v>1481</v>
      </c>
      <c r="C249" s="142" t="s">
        <v>385</v>
      </c>
      <c r="D249" s="140" t="s">
        <v>0</v>
      </c>
      <c r="E249" s="140" t="s">
        <v>0</v>
      </c>
      <c r="F249" s="141">
        <v>0</v>
      </c>
      <c r="G249" s="142" t="s">
        <v>0</v>
      </c>
    </row>
    <row r="250" ht="23" customHeight="1" spans="1:7">
      <c r="A250" s="149" t="s">
        <v>0</v>
      </c>
      <c r="B250" s="142" t="s">
        <v>1486</v>
      </c>
      <c r="C250" s="142" t="s">
        <v>1487</v>
      </c>
      <c r="D250" s="140" t="s">
        <v>0</v>
      </c>
      <c r="E250" s="140" t="s">
        <v>0</v>
      </c>
      <c r="F250" s="141">
        <v>0</v>
      </c>
      <c r="G250" s="142" t="s">
        <v>0</v>
      </c>
    </row>
    <row r="251" ht="23" customHeight="1" spans="1:7">
      <c r="A251" s="149" t="s">
        <v>0</v>
      </c>
      <c r="B251" s="142" t="s">
        <v>1488</v>
      </c>
      <c r="C251" s="142" t="s">
        <v>1489</v>
      </c>
      <c r="D251" s="140" t="s">
        <v>0</v>
      </c>
      <c r="E251" s="140" t="s">
        <v>0</v>
      </c>
      <c r="F251" s="141">
        <v>0</v>
      </c>
      <c r="G251" s="142" t="s">
        <v>0</v>
      </c>
    </row>
    <row r="252" ht="23" customHeight="1" spans="1:7">
      <c r="A252" s="149" t="s">
        <v>0</v>
      </c>
      <c r="B252" s="142" t="s">
        <v>1490</v>
      </c>
      <c r="C252" s="142" t="s">
        <v>1491</v>
      </c>
      <c r="D252" s="140" t="s">
        <v>0</v>
      </c>
      <c r="E252" s="140" t="s">
        <v>0</v>
      </c>
      <c r="F252" s="141">
        <v>0</v>
      </c>
      <c r="G252" s="142" t="s">
        <v>0</v>
      </c>
    </row>
    <row r="253" ht="23" customHeight="1" spans="1:7">
      <c r="A253" s="149" t="s">
        <v>0</v>
      </c>
      <c r="B253" s="142" t="s">
        <v>1493</v>
      </c>
      <c r="C253" s="142" t="s">
        <v>942</v>
      </c>
      <c r="D253" s="140">
        <v>1193</v>
      </c>
      <c r="E253" s="140" t="s">
        <v>0</v>
      </c>
      <c r="F253" s="141">
        <v>0</v>
      </c>
      <c r="G253" s="142" t="s">
        <v>0</v>
      </c>
    </row>
    <row r="254" ht="23" customHeight="1" spans="1:7">
      <c r="A254" s="149" t="s">
        <v>0</v>
      </c>
      <c r="B254" s="142" t="s">
        <v>1494</v>
      </c>
      <c r="C254" s="142" t="s">
        <v>943</v>
      </c>
      <c r="D254" s="140">
        <v>319</v>
      </c>
      <c r="E254" s="140" t="s">
        <v>0</v>
      </c>
      <c r="F254" s="141">
        <v>0</v>
      </c>
      <c r="G254" s="142" t="s">
        <v>0</v>
      </c>
    </row>
    <row r="255" ht="23" customHeight="1" spans="1:7">
      <c r="A255" s="149" t="s">
        <v>0</v>
      </c>
      <c r="B255" s="142" t="s">
        <v>1495</v>
      </c>
      <c r="C255" s="142" t="s">
        <v>1496</v>
      </c>
      <c r="D255" s="140" t="s">
        <v>0</v>
      </c>
      <c r="E255" s="140" t="s">
        <v>0</v>
      </c>
      <c r="F255" s="141">
        <v>0</v>
      </c>
      <c r="G255" s="142" t="s">
        <v>0</v>
      </c>
    </row>
    <row r="256" ht="23" customHeight="1" spans="1:7">
      <c r="A256" s="149" t="s">
        <v>0</v>
      </c>
      <c r="B256" s="142" t="s">
        <v>1497</v>
      </c>
      <c r="C256" s="142" t="s">
        <v>948</v>
      </c>
      <c r="D256" s="140" t="s">
        <v>0</v>
      </c>
      <c r="E256" s="140" t="s">
        <v>0</v>
      </c>
      <c r="F256" s="141">
        <v>0</v>
      </c>
      <c r="G256" s="142" t="s">
        <v>0</v>
      </c>
    </row>
    <row r="257" ht="23" customHeight="1" spans="1:7">
      <c r="A257" s="149" t="s">
        <v>0</v>
      </c>
      <c r="B257" s="142" t="s">
        <v>1500</v>
      </c>
      <c r="C257" s="142" t="s">
        <v>1501</v>
      </c>
      <c r="D257" s="140" t="s">
        <v>0</v>
      </c>
      <c r="E257" s="140" t="s">
        <v>0</v>
      </c>
      <c r="F257" s="141">
        <v>0</v>
      </c>
      <c r="G257" s="142" t="s">
        <v>0</v>
      </c>
    </row>
    <row r="258" ht="23" customHeight="1" spans="1:7">
      <c r="A258" s="149" t="s">
        <v>0</v>
      </c>
      <c r="B258" s="142" t="s">
        <v>1502</v>
      </c>
      <c r="C258" s="142" t="s">
        <v>1503</v>
      </c>
      <c r="D258" s="140" t="s">
        <v>0</v>
      </c>
      <c r="E258" s="140" t="s">
        <v>0</v>
      </c>
      <c r="F258" s="141">
        <v>0</v>
      </c>
      <c r="G258" s="142" t="s">
        <v>0</v>
      </c>
    </row>
    <row r="259" ht="23" customHeight="1" spans="1:7">
      <c r="A259" s="149" t="s">
        <v>0</v>
      </c>
      <c r="B259" s="143" t="s">
        <v>1508</v>
      </c>
      <c r="C259" s="143" t="s">
        <v>1509</v>
      </c>
      <c r="D259" s="140" t="s">
        <v>0</v>
      </c>
      <c r="E259" s="140" t="s">
        <v>0</v>
      </c>
      <c r="F259" s="141">
        <v>0</v>
      </c>
      <c r="G259" s="143" t="s">
        <v>1766</v>
      </c>
    </row>
    <row r="260" ht="23" customHeight="1" spans="1:7">
      <c r="A260" s="149" t="s">
        <v>0</v>
      </c>
      <c r="B260" s="143" t="s">
        <v>1510</v>
      </c>
      <c r="C260" s="143" t="s">
        <v>1511</v>
      </c>
      <c r="D260" s="140" t="s">
        <v>0</v>
      </c>
      <c r="E260" s="140" t="s">
        <v>0</v>
      </c>
      <c r="F260" s="141">
        <v>0</v>
      </c>
      <c r="G260" s="143" t="s">
        <v>1766</v>
      </c>
    </row>
    <row r="261" ht="23" customHeight="1" spans="1:7">
      <c r="A261" s="149" t="s">
        <v>0</v>
      </c>
      <c r="B261" s="143" t="s">
        <v>1784</v>
      </c>
      <c r="C261" s="143" t="s">
        <v>1785</v>
      </c>
      <c r="D261" s="140" t="s">
        <v>0</v>
      </c>
      <c r="E261" s="140" t="s">
        <v>0</v>
      </c>
      <c r="F261" s="141">
        <v>0</v>
      </c>
      <c r="G261" s="143" t="s">
        <v>1786</v>
      </c>
    </row>
    <row r="262" ht="23" customHeight="1" spans="1:7">
      <c r="A262" s="149" t="s">
        <v>0</v>
      </c>
      <c r="B262" s="142" t="s">
        <v>1515</v>
      </c>
      <c r="C262" s="142" t="s">
        <v>1516</v>
      </c>
      <c r="D262" s="140" t="s">
        <v>0</v>
      </c>
      <c r="E262" s="140" t="s">
        <v>0</v>
      </c>
      <c r="F262" s="141">
        <v>0</v>
      </c>
      <c r="G262" s="142" t="s">
        <v>0</v>
      </c>
    </row>
    <row r="263" ht="23" customHeight="1" spans="1:7">
      <c r="A263" s="149" t="s">
        <v>0</v>
      </c>
      <c r="B263" s="142" t="s">
        <v>1517</v>
      </c>
      <c r="C263" s="142" t="s">
        <v>1518</v>
      </c>
      <c r="D263" s="140" t="s">
        <v>0</v>
      </c>
      <c r="E263" s="140" t="s">
        <v>0</v>
      </c>
      <c r="F263" s="141">
        <v>0</v>
      </c>
      <c r="G263" s="142" t="s">
        <v>0</v>
      </c>
    </row>
    <row r="264" ht="23" customHeight="1" spans="1:7">
      <c r="A264" s="149" t="s">
        <v>0</v>
      </c>
      <c r="B264" s="142" t="s">
        <v>1522</v>
      </c>
      <c r="C264" s="142" t="s">
        <v>1523</v>
      </c>
      <c r="D264" s="140" t="s">
        <v>0</v>
      </c>
      <c r="E264" s="140" t="s">
        <v>0</v>
      </c>
      <c r="F264" s="141">
        <v>0</v>
      </c>
      <c r="G264" s="142" t="s">
        <v>0</v>
      </c>
    </row>
    <row r="265" ht="23" customHeight="1" spans="1:7">
      <c r="A265" s="149" t="s">
        <v>0</v>
      </c>
      <c r="B265" s="142" t="s">
        <v>1524</v>
      </c>
      <c r="C265" s="142" t="s">
        <v>1525</v>
      </c>
      <c r="D265" s="140" t="s">
        <v>0</v>
      </c>
      <c r="E265" s="140" t="s">
        <v>0</v>
      </c>
      <c r="F265" s="141">
        <v>0</v>
      </c>
      <c r="G265" s="142" t="s">
        <v>0</v>
      </c>
    </row>
    <row r="266" ht="23" customHeight="1" spans="1:7">
      <c r="A266" s="149" t="s">
        <v>0</v>
      </c>
      <c r="B266" s="142" t="s">
        <v>1529</v>
      </c>
      <c r="C266" s="142" t="s">
        <v>970</v>
      </c>
      <c r="D266" s="140" t="s">
        <v>0</v>
      </c>
      <c r="E266" s="140" t="s">
        <v>0</v>
      </c>
      <c r="F266" s="141">
        <v>0</v>
      </c>
      <c r="G266" s="142" t="s">
        <v>0</v>
      </c>
    </row>
    <row r="267" ht="23" customHeight="1" spans="1:7">
      <c r="A267" s="149" t="s">
        <v>0</v>
      </c>
      <c r="B267" s="142" t="s">
        <v>1530</v>
      </c>
      <c r="C267" s="142" t="s">
        <v>1531</v>
      </c>
      <c r="D267" s="140" t="s">
        <v>0</v>
      </c>
      <c r="E267" s="140" t="s">
        <v>0</v>
      </c>
      <c r="F267" s="141">
        <v>0</v>
      </c>
      <c r="G267" s="142" t="s">
        <v>0</v>
      </c>
    </row>
    <row r="268" ht="23" customHeight="1" spans="1:7">
      <c r="A268" s="149" t="s">
        <v>0</v>
      </c>
      <c r="B268" s="142" t="s">
        <v>1532</v>
      </c>
      <c r="C268" s="142" t="s">
        <v>1533</v>
      </c>
      <c r="D268" s="140" t="s">
        <v>0</v>
      </c>
      <c r="E268" s="140" t="s">
        <v>0</v>
      </c>
      <c r="F268" s="141">
        <v>0</v>
      </c>
      <c r="G268" s="142" t="s">
        <v>0</v>
      </c>
    </row>
    <row r="269" ht="23" customHeight="1" spans="1:7">
      <c r="A269" s="149" t="s">
        <v>0</v>
      </c>
      <c r="B269" s="142" t="s">
        <v>1537</v>
      </c>
      <c r="C269" s="142" t="s">
        <v>1538</v>
      </c>
      <c r="D269" s="140" t="s">
        <v>0</v>
      </c>
      <c r="E269" s="140" t="s">
        <v>0</v>
      </c>
      <c r="F269" s="141">
        <v>0</v>
      </c>
      <c r="G269" s="142" t="s">
        <v>0</v>
      </c>
    </row>
    <row r="270" ht="23" customHeight="1" spans="1:7">
      <c r="A270" s="149" t="s">
        <v>0</v>
      </c>
      <c r="B270" s="142" t="s">
        <v>1539</v>
      </c>
      <c r="C270" s="142" t="s">
        <v>1540</v>
      </c>
      <c r="D270" s="140">
        <v>1893</v>
      </c>
      <c r="E270" s="140" t="s">
        <v>0</v>
      </c>
      <c r="F270" s="141">
        <v>0</v>
      </c>
      <c r="G270" s="142" t="s">
        <v>0</v>
      </c>
    </row>
    <row r="271" ht="23" customHeight="1" spans="1:7">
      <c r="A271" s="149" t="s">
        <v>0</v>
      </c>
      <c r="B271" s="142" t="s">
        <v>1541</v>
      </c>
      <c r="C271" s="142" t="s">
        <v>1542</v>
      </c>
      <c r="D271" s="140">
        <v>92632</v>
      </c>
      <c r="E271" s="140" t="s">
        <v>0</v>
      </c>
      <c r="F271" s="141">
        <v>0</v>
      </c>
      <c r="G271" s="142" t="s">
        <v>0</v>
      </c>
    </row>
    <row r="272" ht="23" customHeight="1" spans="1:7">
      <c r="A272" s="149" t="s">
        <v>0</v>
      </c>
      <c r="B272" s="142" t="s">
        <v>1545</v>
      </c>
      <c r="C272" s="142" t="s">
        <v>1546</v>
      </c>
      <c r="D272" s="140" t="s">
        <v>0</v>
      </c>
      <c r="E272" s="140" t="s">
        <v>0</v>
      </c>
      <c r="F272" s="141">
        <v>0</v>
      </c>
      <c r="G272" s="142" t="s">
        <v>0</v>
      </c>
    </row>
    <row r="273" ht="23" customHeight="1" spans="1:7">
      <c r="A273" s="149" t="s">
        <v>0</v>
      </c>
      <c r="B273" s="142" t="s">
        <v>1547</v>
      </c>
      <c r="C273" s="142" t="s">
        <v>1548</v>
      </c>
      <c r="D273" s="140" t="s">
        <v>0</v>
      </c>
      <c r="E273" s="140" t="s">
        <v>0</v>
      </c>
      <c r="F273" s="141">
        <v>0</v>
      </c>
      <c r="G273" s="142" t="s">
        <v>0</v>
      </c>
    </row>
    <row r="274" ht="23" customHeight="1" spans="1:7">
      <c r="A274" s="149" t="s">
        <v>0</v>
      </c>
      <c r="B274" s="142" t="s">
        <v>1549</v>
      </c>
      <c r="C274" s="142" t="s">
        <v>1550</v>
      </c>
      <c r="D274" s="140" t="s">
        <v>0</v>
      </c>
      <c r="E274" s="140" t="s">
        <v>0</v>
      </c>
      <c r="F274" s="141">
        <v>0</v>
      </c>
      <c r="G274" s="142" t="s">
        <v>0</v>
      </c>
    </row>
    <row r="275" ht="23" customHeight="1" spans="1:7">
      <c r="A275" s="149" t="s">
        <v>0</v>
      </c>
      <c r="B275" s="142" t="s">
        <v>1551</v>
      </c>
      <c r="C275" s="142" t="s">
        <v>1552</v>
      </c>
      <c r="D275" s="140" t="s">
        <v>0</v>
      </c>
      <c r="E275" s="140" t="s">
        <v>0</v>
      </c>
      <c r="F275" s="141">
        <v>0</v>
      </c>
      <c r="G275" s="142" t="s">
        <v>0</v>
      </c>
    </row>
    <row r="276" ht="23" customHeight="1" spans="1:7">
      <c r="A276" s="149" t="s">
        <v>0</v>
      </c>
      <c r="B276" s="142" t="s">
        <v>1553</v>
      </c>
      <c r="C276" s="142" t="s">
        <v>1554</v>
      </c>
      <c r="D276" s="140" t="s">
        <v>0</v>
      </c>
      <c r="E276" s="140" t="s">
        <v>0</v>
      </c>
      <c r="F276" s="141">
        <v>0</v>
      </c>
      <c r="G276" s="142" t="s">
        <v>0</v>
      </c>
    </row>
    <row r="277" ht="23" customHeight="1" spans="1:7">
      <c r="A277" s="149" t="s">
        <v>0</v>
      </c>
      <c r="B277" s="142" t="s">
        <v>1555</v>
      </c>
      <c r="C277" s="142" t="s">
        <v>1556</v>
      </c>
      <c r="D277" s="140" t="s">
        <v>0</v>
      </c>
      <c r="E277" s="140" t="s">
        <v>0</v>
      </c>
      <c r="F277" s="141">
        <v>0</v>
      </c>
      <c r="G277" s="142" t="s">
        <v>0</v>
      </c>
    </row>
    <row r="278" ht="23" customHeight="1" spans="1:7">
      <c r="A278" s="149" t="s">
        <v>0</v>
      </c>
      <c r="B278" s="142" t="s">
        <v>1557</v>
      </c>
      <c r="C278" s="142" t="s">
        <v>1558</v>
      </c>
      <c r="D278" s="140" t="s">
        <v>0</v>
      </c>
      <c r="E278" s="140" t="s">
        <v>0</v>
      </c>
      <c r="F278" s="141">
        <v>0</v>
      </c>
      <c r="G278" s="142" t="s">
        <v>0</v>
      </c>
    </row>
    <row r="279" ht="23" customHeight="1" spans="1:7">
      <c r="A279" s="149" t="s">
        <v>0</v>
      </c>
      <c r="B279" s="142" t="s">
        <v>1559</v>
      </c>
      <c r="C279" s="142" t="s">
        <v>1560</v>
      </c>
      <c r="D279" s="140" t="s">
        <v>0</v>
      </c>
      <c r="E279" s="140" t="s">
        <v>0</v>
      </c>
      <c r="F279" s="141">
        <v>0</v>
      </c>
      <c r="G279" s="142" t="s">
        <v>0</v>
      </c>
    </row>
    <row r="280" ht="23" customHeight="1" spans="1:7">
      <c r="A280" s="149" t="s">
        <v>0</v>
      </c>
      <c r="B280" s="143" t="s">
        <v>1787</v>
      </c>
      <c r="C280" s="143" t="s">
        <v>1562</v>
      </c>
      <c r="D280" s="140" t="s">
        <v>0</v>
      </c>
      <c r="E280" s="140" t="s">
        <v>0</v>
      </c>
      <c r="F280" s="141">
        <v>0</v>
      </c>
      <c r="G280" s="143" t="s">
        <v>1766</v>
      </c>
    </row>
    <row r="281" ht="23" customHeight="1" spans="1:7">
      <c r="A281" s="149" t="s">
        <v>0</v>
      </c>
      <c r="B281" s="142" t="s">
        <v>1565</v>
      </c>
      <c r="C281" s="142" t="s">
        <v>1564</v>
      </c>
      <c r="D281" s="140" t="s">
        <v>0</v>
      </c>
      <c r="E281" s="140" t="s">
        <v>0</v>
      </c>
      <c r="F281" s="141">
        <v>0</v>
      </c>
      <c r="G281" s="142" t="s">
        <v>0</v>
      </c>
    </row>
    <row r="282" ht="23" customHeight="1" spans="1:7">
      <c r="A282" s="149" t="s">
        <v>0</v>
      </c>
      <c r="B282" s="142" t="s">
        <v>1568</v>
      </c>
      <c r="C282" s="142" t="s">
        <v>1569</v>
      </c>
      <c r="D282" s="140" t="s">
        <v>0</v>
      </c>
      <c r="E282" s="140" t="s">
        <v>0</v>
      </c>
      <c r="F282" s="141">
        <v>0</v>
      </c>
      <c r="G282" s="142" t="s">
        <v>0</v>
      </c>
    </row>
    <row r="283" ht="23" customHeight="1" spans="1:7">
      <c r="A283" s="149" t="s">
        <v>0</v>
      </c>
      <c r="B283" s="142" t="s">
        <v>1570</v>
      </c>
      <c r="C283" s="142" t="s">
        <v>1571</v>
      </c>
      <c r="D283" s="140">
        <v>292</v>
      </c>
      <c r="E283" s="140">
        <v>169</v>
      </c>
      <c r="F283" s="141">
        <v>0.578767123287671</v>
      </c>
      <c r="G283" s="142" t="s">
        <v>0</v>
      </c>
    </row>
    <row r="284" ht="23" customHeight="1" spans="1:7">
      <c r="A284" s="149" t="s">
        <v>0</v>
      </c>
      <c r="B284" s="142" t="s">
        <v>1572</v>
      </c>
      <c r="C284" s="142" t="s">
        <v>1573</v>
      </c>
      <c r="D284" s="140">
        <v>264</v>
      </c>
      <c r="E284" s="140" t="s">
        <v>0</v>
      </c>
      <c r="F284" s="141">
        <v>0</v>
      </c>
      <c r="G284" s="142" t="s">
        <v>0</v>
      </c>
    </row>
    <row r="285" ht="23" customHeight="1" spans="1:7">
      <c r="A285" s="149" t="s">
        <v>0</v>
      </c>
      <c r="B285" s="142" t="s">
        <v>1574</v>
      </c>
      <c r="C285" s="142" t="s">
        <v>1575</v>
      </c>
      <c r="D285" s="140" t="s">
        <v>0</v>
      </c>
      <c r="E285" s="140" t="s">
        <v>0</v>
      </c>
      <c r="F285" s="141">
        <v>0</v>
      </c>
      <c r="G285" s="142" t="s">
        <v>0</v>
      </c>
    </row>
    <row r="286" ht="23" customHeight="1" spans="1:7">
      <c r="A286" s="149" t="s">
        <v>0</v>
      </c>
      <c r="B286" s="142" t="s">
        <v>1576</v>
      </c>
      <c r="C286" s="142" t="s">
        <v>1577</v>
      </c>
      <c r="D286" s="140" t="s">
        <v>0</v>
      </c>
      <c r="E286" s="140" t="s">
        <v>0</v>
      </c>
      <c r="F286" s="141">
        <v>0</v>
      </c>
      <c r="G286" s="142" t="s">
        <v>0</v>
      </c>
    </row>
    <row r="287" ht="23" customHeight="1" spans="1:7">
      <c r="A287" s="149" t="s">
        <v>0</v>
      </c>
      <c r="B287" s="142" t="s">
        <v>1578</v>
      </c>
      <c r="C287" s="142" t="s">
        <v>1579</v>
      </c>
      <c r="D287" s="140">
        <v>148</v>
      </c>
      <c r="E287" s="140">
        <v>51</v>
      </c>
      <c r="F287" s="141">
        <v>0.344594594594595</v>
      </c>
      <c r="G287" s="142" t="s">
        <v>0</v>
      </c>
    </row>
    <row r="288" ht="23" customHeight="1" spans="1:7">
      <c r="A288" s="149" t="s">
        <v>0</v>
      </c>
      <c r="B288" s="142" t="s">
        <v>1580</v>
      </c>
      <c r="C288" s="142" t="s">
        <v>1581</v>
      </c>
      <c r="D288" s="140" t="s">
        <v>0</v>
      </c>
      <c r="E288" s="140" t="s">
        <v>0</v>
      </c>
      <c r="F288" s="141">
        <v>0</v>
      </c>
      <c r="G288" s="142" t="s">
        <v>0</v>
      </c>
    </row>
    <row r="289" ht="23" customHeight="1" spans="1:7">
      <c r="A289" s="149" t="s">
        <v>0</v>
      </c>
      <c r="B289" s="142" t="s">
        <v>1582</v>
      </c>
      <c r="C289" s="142" t="s">
        <v>1583</v>
      </c>
      <c r="D289" s="140" t="s">
        <v>0</v>
      </c>
      <c r="E289" s="140" t="s">
        <v>0</v>
      </c>
      <c r="F289" s="141">
        <v>0</v>
      </c>
      <c r="G289" s="142" t="s">
        <v>0</v>
      </c>
    </row>
    <row r="290" ht="23" customHeight="1" spans="1:7">
      <c r="A290" s="149" t="s">
        <v>0</v>
      </c>
      <c r="B290" s="142" t="s">
        <v>1584</v>
      </c>
      <c r="C290" s="142" t="s">
        <v>1585</v>
      </c>
      <c r="D290" s="140" t="s">
        <v>0</v>
      </c>
      <c r="E290" s="140" t="s">
        <v>0</v>
      </c>
      <c r="F290" s="141">
        <v>0</v>
      </c>
      <c r="G290" s="142" t="s">
        <v>0</v>
      </c>
    </row>
    <row r="291" ht="23" customHeight="1" spans="1:7">
      <c r="A291" s="149" t="s">
        <v>0</v>
      </c>
      <c r="B291" s="142" t="s">
        <v>1586</v>
      </c>
      <c r="C291" s="142" t="s">
        <v>1587</v>
      </c>
      <c r="D291" s="140" t="s">
        <v>0</v>
      </c>
      <c r="E291" s="140" t="s">
        <v>0</v>
      </c>
      <c r="F291" s="141">
        <v>0</v>
      </c>
      <c r="G291" s="142" t="s">
        <v>0</v>
      </c>
    </row>
    <row r="292" ht="23" customHeight="1" spans="1:7">
      <c r="A292" s="149" t="s">
        <v>0</v>
      </c>
      <c r="B292" s="142" t="s">
        <v>1588</v>
      </c>
      <c r="C292" s="142" t="s">
        <v>1589</v>
      </c>
      <c r="D292" s="140" t="s">
        <v>0</v>
      </c>
      <c r="E292" s="140" t="s">
        <v>0</v>
      </c>
      <c r="F292" s="141">
        <v>0</v>
      </c>
      <c r="G292" s="142" t="s">
        <v>0</v>
      </c>
    </row>
    <row r="293" ht="23" customHeight="1" spans="1:7">
      <c r="A293" s="149" t="s">
        <v>0</v>
      </c>
      <c r="B293" s="142" t="s">
        <v>1592</v>
      </c>
      <c r="C293" s="142" t="s">
        <v>423</v>
      </c>
      <c r="D293" s="140">
        <v>300</v>
      </c>
      <c r="E293" s="140" t="s">
        <v>0</v>
      </c>
      <c r="F293" s="141">
        <v>0</v>
      </c>
      <c r="G293" s="142" t="s">
        <v>0</v>
      </c>
    </row>
    <row r="294" ht="23" customHeight="1" spans="1:7">
      <c r="A294" s="149" t="s">
        <v>0</v>
      </c>
      <c r="B294" s="142" t="s">
        <v>1597</v>
      </c>
      <c r="C294" s="142" t="s">
        <v>1598</v>
      </c>
      <c r="D294" s="140" t="s">
        <v>0</v>
      </c>
      <c r="E294" s="140" t="s">
        <v>0</v>
      </c>
      <c r="F294" s="141">
        <v>0</v>
      </c>
      <c r="G294" s="142" t="s">
        <v>0</v>
      </c>
    </row>
    <row r="295" ht="23" customHeight="1" spans="1:7">
      <c r="A295" s="149" t="s">
        <v>0</v>
      </c>
      <c r="B295" s="142" t="s">
        <v>1599</v>
      </c>
      <c r="C295" s="142" t="s">
        <v>1600</v>
      </c>
      <c r="D295" s="140" t="s">
        <v>0</v>
      </c>
      <c r="E295" s="140" t="s">
        <v>0</v>
      </c>
      <c r="F295" s="141">
        <v>0</v>
      </c>
      <c r="G295" s="142" t="s">
        <v>0</v>
      </c>
    </row>
    <row r="296" ht="23" customHeight="1" spans="1:7">
      <c r="A296" s="149" t="s">
        <v>0</v>
      </c>
      <c r="B296" s="142" t="s">
        <v>1601</v>
      </c>
      <c r="C296" s="142" t="s">
        <v>1602</v>
      </c>
      <c r="D296" s="140">
        <v>20919</v>
      </c>
      <c r="E296" s="140">
        <v>32328</v>
      </c>
      <c r="F296" s="141">
        <v>1.54538935895597</v>
      </c>
      <c r="G296" s="142" t="s">
        <v>0</v>
      </c>
    </row>
    <row r="297" ht="23" customHeight="1" spans="1:7">
      <c r="A297" s="149" t="s">
        <v>0</v>
      </c>
      <c r="B297" s="142" t="s">
        <v>1603</v>
      </c>
      <c r="C297" s="142" t="s">
        <v>1604</v>
      </c>
      <c r="D297" s="140" t="s">
        <v>0</v>
      </c>
      <c r="E297" s="140" t="s">
        <v>0</v>
      </c>
      <c r="F297" s="141">
        <v>0</v>
      </c>
      <c r="G297" s="142" t="s">
        <v>0</v>
      </c>
    </row>
    <row r="298" ht="23" customHeight="1" spans="1:7">
      <c r="A298" s="149" t="s">
        <v>0</v>
      </c>
      <c r="B298" s="142" t="s">
        <v>1605</v>
      </c>
      <c r="C298" s="142" t="s">
        <v>1606</v>
      </c>
      <c r="D298" s="140" t="s">
        <v>0</v>
      </c>
      <c r="E298" s="140" t="s">
        <v>0</v>
      </c>
      <c r="F298" s="141">
        <v>0</v>
      </c>
      <c r="G298" s="142" t="s">
        <v>0</v>
      </c>
    </row>
    <row r="299" ht="23" customHeight="1" spans="1:7">
      <c r="A299" s="149" t="s">
        <v>0</v>
      </c>
      <c r="B299" s="142" t="s">
        <v>1607</v>
      </c>
      <c r="C299" s="142" t="s">
        <v>1608</v>
      </c>
      <c r="D299" s="140" t="s">
        <v>0</v>
      </c>
      <c r="E299" s="140" t="s">
        <v>0</v>
      </c>
      <c r="F299" s="141">
        <v>0</v>
      </c>
      <c r="G299" s="142" t="s">
        <v>0</v>
      </c>
    </row>
    <row r="300" ht="23" customHeight="1" spans="1:7">
      <c r="A300" s="149" t="s">
        <v>0</v>
      </c>
      <c r="B300" s="142" t="s">
        <v>1609</v>
      </c>
      <c r="C300" s="142" t="s">
        <v>1610</v>
      </c>
      <c r="D300" s="140" t="s">
        <v>0</v>
      </c>
      <c r="E300" s="140" t="s">
        <v>0</v>
      </c>
      <c r="F300" s="141">
        <v>0</v>
      </c>
      <c r="G300" s="142" t="s">
        <v>0</v>
      </c>
    </row>
    <row r="301" ht="23" customHeight="1" spans="1:7">
      <c r="A301" s="149" t="s">
        <v>0</v>
      </c>
      <c r="B301" s="142" t="s">
        <v>1611</v>
      </c>
      <c r="C301" s="142" t="s">
        <v>1612</v>
      </c>
      <c r="D301" s="140" t="s">
        <v>0</v>
      </c>
      <c r="E301" s="140" t="s">
        <v>0</v>
      </c>
      <c r="F301" s="141">
        <v>0</v>
      </c>
      <c r="G301" s="142" t="s">
        <v>0</v>
      </c>
    </row>
    <row r="302" ht="23" customHeight="1" spans="1:7">
      <c r="A302" s="149" t="s">
        <v>0</v>
      </c>
      <c r="B302" s="142" t="s">
        <v>1613</v>
      </c>
      <c r="C302" s="142" t="s">
        <v>1614</v>
      </c>
      <c r="D302" s="140" t="s">
        <v>0</v>
      </c>
      <c r="E302" s="140" t="s">
        <v>0</v>
      </c>
      <c r="F302" s="141">
        <v>0</v>
      </c>
      <c r="G302" s="142" t="s">
        <v>0</v>
      </c>
    </row>
    <row r="303" ht="23" customHeight="1" spans="1:7">
      <c r="A303" s="149" t="s">
        <v>0</v>
      </c>
      <c r="B303" s="142" t="s">
        <v>1615</v>
      </c>
      <c r="C303" s="142" t="s">
        <v>1616</v>
      </c>
      <c r="D303" s="140" t="s">
        <v>0</v>
      </c>
      <c r="E303" s="140" t="s">
        <v>0</v>
      </c>
      <c r="F303" s="141">
        <v>0</v>
      </c>
      <c r="G303" s="142" t="s">
        <v>0</v>
      </c>
    </row>
    <row r="304" ht="23" customHeight="1" spans="1:7">
      <c r="A304" s="149" t="s">
        <v>0</v>
      </c>
      <c r="B304" s="142" t="s">
        <v>1617</v>
      </c>
      <c r="C304" s="142" t="s">
        <v>1618</v>
      </c>
      <c r="D304" s="140" t="s">
        <v>0</v>
      </c>
      <c r="E304" s="140" t="s">
        <v>0</v>
      </c>
      <c r="F304" s="141">
        <v>0</v>
      </c>
      <c r="G304" s="142" t="s">
        <v>0</v>
      </c>
    </row>
    <row r="305" ht="23" customHeight="1" spans="1:7">
      <c r="A305" s="149" t="s">
        <v>0</v>
      </c>
      <c r="B305" s="142" t="s">
        <v>1619</v>
      </c>
      <c r="C305" s="142" t="s">
        <v>1620</v>
      </c>
      <c r="D305" s="140" t="s">
        <v>0</v>
      </c>
      <c r="E305" s="140" t="s">
        <v>0</v>
      </c>
      <c r="F305" s="141">
        <v>0</v>
      </c>
      <c r="G305" s="142" t="s">
        <v>0</v>
      </c>
    </row>
    <row r="306" ht="23" customHeight="1" spans="1:7">
      <c r="A306" s="149" t="s">
        <v>0</v>
      </c>
      <c r="B306" s="142" t="s">
        <v>1621</v>
      </c>
      <c r="C306" s="142" t="s">
        <v>1622</v>
      </c>
      <c r="D306" s="140">
        <v>802</v>
      </c>
      <c r="E306" s="140" t="s">
        <v>0</v>
      </c>
      <c r="F306" s="141">
        <v>0</v>
      </c>
      <c r="G306" s="142" t="s">
        <v>0</v>
      </c>
    </row>
    <row r="307" ht="23" customHeight="1" spans="1:7">
      <c r="A307" s="149" t="s">
        <v>0</v>
      </c>
      <c r="B307" s="142" t="s">
        <v>1623</v>
      </c>
      <c r="C307" s="142" t="s">
        <v>1624</v>
      </c>
      <c r="D307" s="140">
        <v>9079</v>
      </c>
      <c r="E307" s="140">
        <v>2000</v>
      </c>
      <c r="F307" s="141">
        <v>0.220288578037229</v>
      </c>
      <c r="G307" s="142" t="s">
        <v>0</v>
      </c>
    </row>
    <row r="308" ht="23" customHeight="1" spans="1:7">
      <c r="A308" s="149" t="s">
        <v>0</v>
      </c>
      <c r="B308" s="142" t="s">
        <v>1625</v>
      </c>
      <c r="C308" s="142" t="s">
        <v>1626</v>
      </c>
      <c r="D308" s="140" t="s">
        <v>0</v>
      </c>
      <c r="E308" s="140" t="s">
        <v>0</v>
      </c>
      <c r="F308" s="141">
        <v>0</v>
      </c>
      <c r="G308" s="142" t="s">
        <v>0</v>
      </c>
    </row>
    <row r="309" ht="23" customHeight="1" spans="1:7">
      <c r="A309" s="149" t="s">
        <v>0</v>
      </c>
      <c r="B309" s="142" t="s">
        <v>1631</v>
      </c>
      <c r="C309" s="142" t="s">
        <v>1632</v>
      </c>
      <c r="D309" s="140" t="s">
        <v>0</v>
      </c>
      <c r="E309" s="140" t="s">
        <v>0</v>
      </c>
      <c r="F309" s="141">
        <v>0</v>
      </c>
      <c r="G309" s="142" t="s">
        <v>0</v>
      </c>
    </row>
    <row r="310" ht="23" customHeight="1" spans="1:7">
      <c r="A310" s="149" t="s">
        <v>0</v>
      </c>
      <c r="B310" s="142" t="s">
        <v>1633</v>
      </c>
      <c r="C310" s="142" t="s">
        <v>1634</v>
      </c>
      <c r="D310" s="140" t="s">
        <v>0</v>
      </c>
      <c r="E310" s="140" t="s">
        <v>0</v>
      </c>
      <c r="F310" s="141">
        <v>0</v>
      </c>
      <c r="G310" s="142" t="s">
        <v>0</v>
      </c>
    </row>
    <row r="311" ht="23" customHeight="1" spans="1:7">
      <c r="A311" s="149" t="s">
        <v>0</v>
      </c>
      <c r="B311" s="142" t="s">
        <v>1635</v>
      </c>
      <c r="C311" s="142" t="s">
        <v>1636</v>
      </c>
      <c r="D311" s="140">
        <v>224</v>
      </c>
      <c r="E311" s="140">
        <v>6</v>
      </c>
      <c r="F311" s="141">
        <v>0.0267857142857143</v>
      </c>
      <c r="G311" s="142" t="s">
        <v>0</v>
      </c>
    </row>
    <row r="312" ht="23" customHeight="1" spans="1:7">
      <c r="A312" s="149" t="s">
        <v>0</v>
      </c>
      <c r="B312" s="142" t="s">
        <v>1637</v>
      </c>
      <c r="C312" s="142" t="s">
        <v>1638</v>
      </c>
      <c r="D312" s="140" t="s">
        <v>0</v>
      </c>
      <c r="E312" s="140" t="s">
        <v>0</v>
      </c>
      <c r="F312" s="141">
        <v>0</v>
      </c>
      <c r="G312" s="142" t="s">
        <v>0</v>
      </c>
    </row>
    <row r="313" ht="23" customHeight="1" spans="1:7">
      <c r="A313" s="149" t="s">
        <v>0</v>
      </c>
      <c r="B313" s="142" t="s">
        <v>1639</v>
      </c>
      <c r="C313" s="142" t="s">
        <v>1640</v>
      </c>
      <c r="D313" s="140" t="s">
        <v>0</v>
      </c>
      <c r="E313" s="140" t="s">
        <v>0</v>
      </c>
      <c r="F313" s="141">
        <v>0</v>
      </c>
      <c r="G313" s="142" t="s">
        <v>0</v>
      </c>
    </row>
    <row r="314" ht="23" customHeight="1" spans="1:7">
      <c r="A314" s="149" t="s">
        <v>0</v>
      </c>
      <c r="B314" s="142" t="s">
        <v>1641</v>
      </c>
      <c r="C314" s="142" t="s">
        <v>1642</v>
      </c>
      <c r="D314" s="140" t="s">
        <v>0</v>
      </c>
      <c r="E314" s="140" t="s">
        <v>0</v>
      </c>
      <c r="F314" s="141">
        <v>0</v>
      </c>
      <c r="G314" s="142" t="s">
        <v>0</v>
      </c>
    </row>
    <row r="315" ht="23" customHeight="1" spans="1:7">
      <c r="A315" s="149" t="s">
        <v>0</v>
      </c>
      <c r="B315" s="142" t="s">
        <v>1643</v>
      </c>
      <c r="C315" s="142" t="s">
        <v>1644</v>
      </c>
      <c r="D315" s="140" t="s">
        <v>0</v>
      </c>
      <c r="E315" s="140" t="s">
        <v>0</v>
      </c>
      <c r="F315" s="141">
        <v>0</v>
      </c>
      <c r="G315" s="142" t="s">
        <v>0</v>
      </c>
    </row>
    <row r="316" ht="23" customHeight="1" spans="1:7">
      <c r="A316" s="149" t="s">
        <v>0</v>
      </c>
      <c r="B316" s="142" t="s">
        <v>1645</v>
      </c>
      <c r="C316" s="142" t="s">
        <v>1646</v>
      </c>
      <c r="D316" s="140" t="s">
        <v>0</v>
      </c>
      <c r="E316" s="140" t="s">
        <v>0</v>
      </c>
      <c r="F316" s="141">
        <v>0</v>
      </c>
      <c r="G316" s="142" t="s">
        <v>0</v>
      </c>
    </row>
    <row r="317" ht="23" customHeight="1" spans="1:7">
      <c r="A317" s="149" t="s">
        <v>0</v>
      </c>
      <c r="B317" s="142" t="s">
        <v>1647</v>
      </c>
      <c r="C317" s="142" t="s">
        <v>1648</v>
      </c>
      <c r="D317" s="140" t="s">
        <v>0</v>
      </c>
      <c r="E317" s="140" t="s">
        <v>0</v>
      </c>
      <c r="F317" s="141">
        <v>0</v>
      </c>
      <c r="G317" s="142" t="s">
        <v>0</v>
      </c>
    </row>
    <row r="318" ht="23" customHeight="1" spans="1:7">
      <c r="A318" s="149" t="s">
        <v>0</v>
      </c>
      <c r="B318" s="142" t="s">
        <v>1649</v>
      </c>
      <c r="C318" s="142" t="s">
        <v>1650</v>
      </c>
      <c r="D318" s="140" t="s">
        <v>0</v>
      </c>
      <c r="E318" s="140" t="s">
        <v>0</v>
      </c>
      <c r="F318" s="141">
        <v>0</v>
      </c>
      <c r="G318" s="142" t="s">
        <v>0</v>
      </c>
    </row>
    <row r="319" ht="23" customHeight="1" spans="1:7">
      <c r="A319" s="149" t="s">
        <v>0</v>
      </c>
      <c r="B319" s="142" t="s">
        <v>1651</v>
      </c>
      <c r="C319" s="142" t="s">
        <v>1652</v>
      </c>
      <c r="D319" s="140" t="s">
        <v>0</v>
      </c>
      <c r="E319" s="140" t="s">
        <v>0</v>
      </c>
      <c r="F319" s="141">
        <v>0</v>
      </c>
      <c r="G319" s="142" t="s">
        <v>0</v>
      </c>
    </row>
    <row r="320" ht="23" customHeight="1" spans="1:7">
      <c r="A320" s="149" t="s">
        <v>0</v>
      </c>
      <c r="B320" s="142" t="s">
        <v>1653</v>
      </c>
      <c r="C320" s="142" t="s">
        <v>1654</v>
      </c>
      <c r="D320" s="140" t="s">
        <v>0</v>
      </c>
      <c r="E320" s="140" t="s">
        <v>0</v>
      </c>
      <c r="F320" s="141">
        <v>0</v>
      </c>
      <c r="G320" s="142" t="s">
        <v>0</v>
      </c>
    </row>
    <row r="321" ht="23" customHeight="1" spans="1:7">
      <c r="A321" s="149" t="s">
        <v>0</v>
      </c>
      <c r="B321" s="142" t="s">
        <v>1655</v>
      </c>
      <c r="C321" s="142" t="s">
        <v>1656</v>
      </c>
      <c r="D321" s="140" t="s">
        <v>0</v>
      </c>
      <c r="E321" s="140" t="s">
        <v>0</v>
      </c>
      <c r="F321" s="141">
        <v>0</v>
      </c>
      <c r="G321" s="142" t="s">
        <v>0</v>
      </c>
    </row>
    <row r="322" ht="23" customHeight="1" spans="1:7">
      <c r="A322" s="149" t="s">
        <v>0</v>
      </c>
      <c r="B322" s="142" t="s">
        <v>1657</v>
      </c>
      <c r="C322" s="142" t="s">
        <v>1658</v>
      </c>
      <c r="D322" s="140" t="s">
        <v>0</v>
      </c>
      <c r="E322" s="140" t="s">
        <v>0</v>
      </c>
      <c r="F322" s="141">
        <v>0</v>
      </c>
      <c r="G322" s="142" t="s">
        <v>0</v>
      </c>
    </row>
    <row r="323" ht="23" customHeight="1" spans="1:7">
      <c r="A323" s="149" t="s">
        <v>0</v>
      </c>
      <c r="B323" s="142" t="s">
        <v>1659</v>
      </c>
      <c r="C323" s="142" t="s">
        <v>1660</v>
      </c>
      <c r="D323" s="140" t="s">
        <v>0</v>
      </c>
      <c r="E323" s="140" t="s">
        <v>0</v>
      </c>
      <c r="F323" s="141">
        <v>0</v>
      </c>
      <c r="G323" s="142" t="s">
        <v>0</v>
      </c>
    </row>
    <row r="324" ht="23" customHeight="1" spans="1:7">
      <c r="A324" s="149" t="s">
        <v>0</v>
      </c>
      <c r="B324" s="142" t="s">
        <v>1665</v>
      </c>
      <c r="C324" s="142" t="s">
        <v>1666</v>
      </c>
      <c r="D324" s="140" t="s">
        <v>0</v>
      </c>
      <c r="E324" s="140" t="s">
        <v>0</v>
      </c>
      <c r="F324" s="141">
        <v>0</v>
      </c>
      <c r="G324" s="142" t="s">
        <v>0</v>
      </c>
    </row>
    <row r="325" ht="23" customHeight="1" spans="1:7">
      <c r="A325" s="149" t="s">
        <v>0</v>
      </c>
      <c r="B325" s="142" t="s">
        <v>1667</v>
      </c>
      <c r="C325" s="142" t="s">
        <v>1668</v>
      </c>
      <c r="D325" s="140" t="s">
        <v>0</v>
      </c>
      <c r="E325" s="140" t="s">
        <v>0</v>
      </c>
      <c r="F325" s="141">
        <v>0</v>
      </c>
      <c r="G325" s="142" t="s">
        <v>0</v>
      </c>
    </row>
    <row r="326" ht="23" customHeight="1" spans="1:7">
      <c r="A326" s="149" t="s">
        <v>0</v>
      </c>
      <c r="B326" s="142" t="s">
        <v>1669</v>
      </c>
      <c r="C326" s="142" t="s">
        <v>1670</v>
      </c>
      <c r="D326" s="140" t="s">
        <v>0</v>
      </c>
      <c r="E326" s="140" t="s">
        <v>0</v>
      </c>
      <c r="F326" s="141">
        <v>0</v>
      </c>
      <c r="G326" s="142" t="s">
        <v>0</v>
      </c>
    </row>
    <row r="327" ht="23" customHeight="1" spans="1:7">
      <c r="A327" s="149" t="s">
        <v>0</v>
      </c>
      <c r="B327" s="142" t="s">
        <v>1671</v>
      </c>
      <c r="C327" s="142" t="s">
        <v>1672</v>
      </c>
      <c r="D327" s="140" t="s">
        <v>0</v>
      </c>
      <c r="E327" s="140" t="s">
        <v>0</v>
      </c>
      <c r="F327" s="141">
        <v>0</v>
      </c>
      <c r="G327" s="142" t="s">
        <v>0</v>
      </c>
    </row>
    <row r="328" ht="23" customHeight="1" spans="1:7">
      <c r="A328" s="149" t="s">
        <v>0</v>
      </c>
      <c r="B328" s="142" t="s">
        <v>1673</v>
      </c>
      <c r="C328" s="142" t="s">
        <v>1674</v>
      </c>
      <c r="D328" s="140" t="s">
        <v>0</v>
      </c>
      <c r="E328" s="140" t="s">
        <v>0</v>
      </c>
      <c r="F328" s="141">
        <v>0</v>
      </c>
      <c r="G328" s="142" t="s">
        <v>0</v>
      </c>
    </row>
    <row r="329" ht="23" customHeight="1" spans="1:7">
      <c r="A329" s="149" t="s">
        <v>0</v>
      </c>
      <c r="B329" s="142" t="s">
        <v>1675</v>
      </c>
      <c r="C329" s="142" t="s">
        <v>1676</v>
      </c>
      <c r="D329" s="140" t="s">
        <v>0</v>
      </c>
      <c r="E329" s="140" t="s">
        <v>0</v>
      </c>
      <c r="F329" s="141">
        <v>0</v>
      </c>
      <c r="G329" s="142" t="s">
        <v>0</v>
      </c>
    </row>
    <row r="330" ht="23" customHeight="1" spans="1:7">
      <c r="A330" s="149" t="s">
        <v>0</v>
      </c>
      <c r="B330" s="142" t="s">
        <v>1677</v>
      </c>
      <c r="C330" s="142" t="s">
        <v>1678</v>
      </c>
      <c r="D330" s="140" t="s">
        <v>0</v>
      </c>
      <c r="E330" s="140" t="s">
        <v>0</v>
      </c>
      <c r="F330" s="141">
        <v>0</v>
      </c>
      <c r="G330" s="142" t="s">
        <v>0</v>
      </c>
    </row>
    <row r="331" ht="23" customHeight="1" spans="1:7">
      <c r="A331" s="149" t="s">
        <v>0</v>
      </c>
      <c r="B331" s="142" t="s">
        <v>1679</v>
      </c>
      <c r="C331" s="142" t="s">
        <v>1680</v>
      </c>
      <c r="D331" s="140" t="s">
        <v>0</v>
      </c>
      <c r="E331" s="140" t="s">
        <v>0</v>
      </c>
      <c r="F331" s="141">
        <v>0</v>
      </c>
      <c r="G331" s="142" t="s">
        <v>0</v>
      </c>
    </row>
    <row r="332" ht="23" customHeight="1" spans="1:7">
      <c r="A332" s="149" t="s">
        <v>0</v>
      </c>
      <c r="B332" s="142" t="s">
        <v>1681</v>
      </c>
      <c r="C332" s="142" t="s">
        <v>1682</v>
      </c>
      <c r="D332" s="140" t="s">
        <v>0</v>
      </c>
      <c r="E332" s="140" t="s">
        <v>0</v>
      </c>
      <c r="F332" s="141">
        <v>0</v>
      </c>
      <c r="G332" s="142" t="s">
        <v>0</v>
      </c>
    </row>
    <row r="333" ht="23" customHeight="1" spans="1:7">
      <c r="A333" s="149" t="s">
        <v>0</v>
      </c>
      <c r="B333" s="142" t="s">
        <v>1683</v>
      </c>
      <c r="C333" s="142" t="s">
        <v>1684</v>
      </c>
      <c r="D333" s="140" t="s">
        <v>0</v>
      </c>
      <c r="E333" s="140" t="s">
        <v>0</v>
      </c>
      <c r="F333" s="141">
        <v>0</v>
      </c>
      <c r="G333" s="142" t="s">
        <v>0</v>
      </c>
    </row>
    <row r="334" ht="23" customHeight="1" spans="1:7">
      <c r="A334" s="149" t="s">
        <v>0</v>
      </c>
      <c r="B334" s="142" t="s">
        <v>1685</v>
      </c>
      <c r="C334" s="142" t="s">
        <v>1686</v>
      </c>
      <c r="D334" s="140" t="s">
        <v>0</v>
      </c>
      <c r="E334" s="140" t="s">
        <v>0</v>
      </c>
      <c r="F334" s="141">
        <v>0</v>
      </c>
      <c r="G334" s="142" t="s">
        <v>0</v>
      </c>
    </row>
    <row r="335" ht="23" customHeight="1" spans="1:7">
      <c r="A335" s="149" t="s">
        <v>0</v>
      </c>
      <c r="B335" s="142" t="s">
        <v>1687</v>
      </c>
      <c r="C335" s="142" t="s">
        <v>1688</v>
      </c>
      <c r="D335" s="140" t="s">
        <v>0</v>
      </c>
      <c r="E335" s="140" t="s">
        <v>0</v>
      </c>
      <c r="F335" s="141">
        <v>0</v>
      </c>
      <c r="G335" s="142" t="s">
        <v>0</v>
      </c>
    </row>
    <row r="336" ht="23" customHeight="1" spans="1:7">
      <c r="A336" s="149" t="s">
        <v>0</v>
      </c>
      <c r="B336" s="142" t="s">
        <v>1691</v>
      </c>
      <c r="C336" s="142" t="s">
        <v>1692</v>
      </c>
      <c r="D336" s="140" t="s">
        <v>0</v>
      </c>
      <c r="E336" s="140" t="s">
        <v>0</v>
      </c>
      <c r="F336" s="141">
        <v>0</v>
      </c>
      <c r="G336" s="142" t="s">
        <v>0</v>
      </c>
    </row>
    <row r="337" ht="23" customHeight="1" spans="1:7">
      <c r="A337" s="149" t="s">
        <v>0</v>
      </c>
      <c r="B337" s="142" t="s">
        <v>1693</v>
      </c>
      <c r="C337" s="142" t="s">
        <v>1694</v>
      </c>
      <c r="D337" s="140" t="s">
        <v>0</v>
      </c>
      <c r="E337" s="140" t="s">
        <v>0</v>
      </c>
      <c r="F337" s="141">
        <v>0</v>
      </c>
      <c r="G337" s="142" t="s">
        <v>0</v>
      </c>
    </row>
    <row r="338" ht="23" customHeight="1" spans="1:7">
      <c r="A338" s="149" t="s">
        <v>0</v>
      </c>
      <c r="B338" s="142" t="s">
        <v>1695</v>
      </c>
      <c r="C338" s="142" t="s">
        <v>1696</v>
      </c>
      <c r="D338" s="140" t="s">
        <v>0</v>
      </c>
      <c r="E338" s="140" t="s">
        <v>0</v>
      </c>
      <c r="F338" s="141">
        <v>0</v>
      </c>
      <c r="G338" s="142" t="s">
        <v>0</v>
      </c>
    </row>
    <row r="339" ht="23" customHeight="1" spans="1:7">
      <c r="A339" s="149" t="s">
        <v>0</v>
      </c>
      <c r="B339" s="142" t="s">
        <v>1697</v>
      </c>
      <c r="C339" s="142" t="s">
        <v>1698</v>
      </c>
      <c r="D339" s="140" t="s">
        <v>0</v>
      </c>
      <c r="E339" s="140" t="s">
        <v>0</v>
      </c>
      <c r="F339" s="141">
        <v>0</v>
      </c>
      <c r="G339" s="142" t="s">
        <v>0</v>
      </c>
    </row>
    <row r="340" ht="23" customHeight="1" spans="1:7">
      <c r="A340" s="149" t="s">
        <v>0</v>
      </c>
      <c r="B340" s="142" t="s">
        <v>1699</v>
      </c>
      <c r="C340" s="142" t="s">
        <v>1700</v>
      </c>
      <c r="D340" s="140" t="s">
        <v>0</v>
      </c>
      <c r="E340" s="140" t="s">
        <v>0</v>
      </c>
      <c r="F340" s="141">
        <v>0</v>
      </c>
      <c r="G340" s="142" t="s">
        <v>0</v>
      </c>
    </row>
    <row r="341" ht="23" customHeight="1" spans="1:7">
      <c r="A341" s="149" t="s">
        <v>0</v>
      </c>
      <c r="B341" s="142" t="s">
        <v>1701</v>
      </c>
      <c r="C341" s="142" t="s">
        <v>1702</v>
      </c>
      <c r="D341" s="140" t="s">
        <v>0</v>
      </c>
      <c r="E341" s="140" t="s">
        <v>0</v>
      </c>
      <c r="F341" s="141">
        <v>0</v>
      </c>
      <c r="G341" s="142" t="s">
        <v>0</v>
      </c>
    </row>
    <row r="342" ht="23" customHeight="1" spans="1:7">
      <c r="A342" s="149" t="s">
        <v>0</v>
      </c>
      <c r="B342" s="142" t="s">
        <v>0</v>
      </c>
      <c r="C342" s="139" t="s">
        <v>0</v>
      </c>
      <c r="D342" s="145" t="s">
        <v>0</v>
      </c>
      <c r="E342" s="145" t="s">
        <v>0</v>
      </c>
      <c r="F342" s="146"/>
      <c r="G342" s="142" t="s">
        <v>0</v>
      </c>
    </row>
    <row r="343" ht="23" customHeight="1" spans="1:7">
      <c r="A343" s="149" t="s">
        <v>0</v>
      </c>
      <c r="B343" s="142" t="s">
        <v>0</v>
      </c>
      <c r="C343" s="139" t="s">
        <v>0</v>
      </c>
      <c r="D343" s="145" t="s">
        <v>0</v>
      </c>
      <c r="E343" s="145" t="s">
        <v>0</v>
      </c>
      <c r="F343" s="146"/>
      <c r="G343" s="142" t="s">
        <v>0</v>
      </c>
    </row>
    <row r="344" ht="23" customHeight="1" spans="1:7">
      <c r="A344" s="149" t="s">
        <v>0</v>
      </c>
      <c r="B344" s="142" t="s">
        <v>0</v>
      </c>
      <c r="C344" s="139" t="s">
        <v>0</v>
      </c>
      <c r="D344" s="145" t="s">
        <v>0</v>
      </c>
      <c r="E344" s="145" t="s">
        <v>0</v>
      </c>
      <c r="F344" s="146"/>
      <c r="G344" s="142" t="s">
        <v>0</v>
      </c>
    </row>
    <row r="345" ht="23" customHeight="1" spans="1:7">
      <c r="A345" s="149" t="s">
        <v>0</v>
      </c>
      <c r="B345" s="142" t="s">
        <v>0</v>
      </c>
      <c r="C345" s="139" t="s">
        <v>0</v>
      </c>
      <c r="D345" s="145" t="s">
        <v>0</v>
      </c>
      <c r="E345" s="145" t="s">
        <v>0</v>
      </c>
      <c r="F345" s="146"/>
      <c r="G345" s="142" t="s">
        <v>0</v>
      </c>
    </row>
    <row r="346" ht="23" customHeight="1" spans="1:7">
      <c r="A346" s="149" t="s">
        <v>0</v>
      </c>
      <c r="B346" s="142" t="s">
        <v>0</v>
      </c>
      <c r="C346" s="139" t="s">
        <v>0</v>
      </c>
      <c r="D346" s="145" t="s">
        <v>0</v>
      </c>
      <c r="E346" s="145" t="s">
        <v>0</v>
      </c>
      <c r="F346" s="146"/>
      <c r="G346" s="142" t="s">
        <v>0</v>
      </c>
    </row>
    <row r="347" ht="23" customHeight="1" spans="1:7">
      <c r="A347" s="149" t="s">
        <v>0</v>
      </c>
      <c r="B347" s="142" t="s">
        <v>0</v>
      </c>
      <c r="C347" s="139" t="s">
        <v>0</v>
      </c>
      <c r="D347" s="145" t="s">
        <v>0</v>
      </c>
      <c r="E347" s="145" t="s">
        <v>0</v>
      </c>
      <c r="F347" s="146"/>
      <c r="G347" s="142" t="s">
        <v>0</v>
      </c>
    </row>
    <row r="348" ht="23" customHeight="1" spans="1:7">
      <c r="A348" s="149" t="s">
        <v>0</v>
      </c>
      <c r="B348" s="142" t="s">
        <v>0</v>
      </c>
      <c r="C348" s="139" t="s">
        <v>0</v>
      </c>
      <c r="D348" s="145" t="s">
        <v>0</v>
      </c>
      <c r="E348" s="145" t="s">
        <v>0</v>
      </c>
      <c r="F348" s="146"/>
      <c r="G348" s="142" t="s">
        <v>0</v>
      </c>
    </row>
    <row r="349" ht="23" customHeight="1" spans="1:7">
      <c r="A349" s="149" t="s">
        <v>0</v>
      </c>
      <c r="B349" s="142" t="s">
        <v>0</v>
      </c>
      <c r="C349" s="139" t="s">
        <v>0</v>
      </c>
      <c r="D349" s="145" t="s">
        <v>0</v>
      </c>
      <c r="E349" s="145" t="s">
        <v>0</v>
      </c>
      <c r="F349" s="146"/>
      <c r="G349" s="142" t="s">
        <v>0</v>
      </c>
    </row>
    <row r="350" ht="23" customHeight="1" spans="1:7">
      <c r="A350" s="149" t="s">
        <v>0</v>
      </c>
      <c r="B350" s="142" t="s">
        <v>0</v>
      </c>
      <c r="C350" s="139" t="s">
        <v>0</v>
      </c>
      <c r="D350" s="145" t="s">
        <v>0</v>
      </c>
      <c r="E350" s="145" t="s">
        <v>0</v>
      </c>
      <c r="F350" s="146"/>
      <c r="G350" s="142" t="s">
        <v>0</v>
      </c>
    </row>
    <row r="351" ht="23" customHeight="1" spans="1:7">
      <c r="A351" s="149" t="s">
        <v>0</v>
      </c>
      <c r="B351" s="142" t="s">
        <v>1705</v>
      </c>
      <c r="C351" s="142" t="s">
        <v>1706</v>
      </c>
      <c r="D351" s="140" t="s">
        <v>0</v>
      </c>
      <c r="E351" s="140" t="s">
        <v>0</v>
      </c>
      <c r="F351" s="141">
        <v>0</v>
      </c>
      <c r="G351" s="142" t="s">
        <v>0</v>
      </c>
    </row>
    <row r="352" ht="23" customHeight="1" spans="1:7">
      <c r="A352" s="149" t="s">
        <v>0</v>
      </c>
      <c r="B352" s="147" t="s">
        <v>1788</v>
      </c>
      <c r="C352" s="147" t="s">
        <v>1706</v>
      </c>
      <c r="D352" s="140" t="s">
        <v>0</v>
      </c>
      <c r="E352" s="140" t="s">
        <v>0</v>
      </c>
      <c r="F352" s="141">
        <v>0</v>
      </c>
      <c r="G352" s="142" t="s">
        <v>0</v>
      </c>
    </row>
    <row r="353" ht="23" customHeight="1" spans="1:7">
      <c r="A353" s="149" t="s">
        <v>0</v>
      </c>
      <c r="B353" s="143" t="s">
        <v>1709</v>
      </c>
      <c r="C353" s="143" t="s">
        <v>1789</v>
      </c>
      <c r="D353" s="140" t="s">
        <v>0</v>
      </c>
      <c r="E353" s="140" t="s">
        <v>0</v>
      </c>
      <c r="F353" s="141">
        <v>0</v>
      </c>
      <c r="G353" s="143" t="s">
        <v>1769</v>
      </c>
    </row>
    <row r="354" ht="23" customHeight="1" spans="1:7">
      <c r="A354" s="149" t="s">
        <v>0</v>
      </c>
      <c r="B354" s="147" t="s">
        <v>1790</v>
      </c>
      <c r="C354" s="147" t="s">
        <v>1791</v>
      </c>
      <c r="D354" s="140" t="s">
        <v>0</v>
      </c>
      <c r="E354" s="140" t="s">
        <v>0</v>
      </c>
      <c r="F354" s="141">
        <v>0</v>
      </c>
      <c r="G354" s="142" t="s">
        <v>0</v>
      </c>
    </row>
    <row r="355" ht="23" customHeight="1" spans="1:7">
      <c r="A355" s="149" t="s">
        <v>0</v>
      </c>
      <c r="B355" s="142" t="s">
        <v>1792</v>
      </c>
      <c r="C355" s="142" t="s">
        <v>1714</v>
      </c>
      <c r="D355" s="140">
        <v>2987</v>
      </c>
      <c r="E355" s="140">
        <v>5068</v>
      </c>
      <c r="F355" s="141">
        <v>1.69668563776364</v>
      </c>
      <c r="G355" s="142" t="s">
        <v>0</v>
      </c>
    </row>
    <row r="356" ht="23" customHeight="1" spans="1:7">
      <c r="A356" s="149" t="s">
        <v>0</v>
      </c>
      <c r="B356" s="142" t="s">
        <v>1793</v>
      </c>
      <c r="C356" s="147" t="s">
        <v>1794</v>
      </c>
      <c r="D356" s="140" t="s">
        <v>0</v>
      </c>
      <c r="E356" s="140" t="s">
        <v>0</v>
      </c>
      <c r="F356" s="141">
        <v>0</v>
      </c>
      <c r="G356" s="142" t="s">
        <v>0</v>
      </c>
    </row>
    <row r="357" ht="23" customHeight="1" spans="1:7">
      <c r="A357" s="149" t="s">
        <v>0</v>
      </c>
      <c r="B357" s="142" t="s">
        <v>1717</v>
      </c>
      <c r="C357" s="142" t="s">
        <v>1718</v>
      </c>
      <c r="D357" s="140" t="s">
        <v>0</v>
      </c>
      <c r="E357" s="140" t="s">
        <v>0</v>
      </c>
      <c r="F357" s="141">
        <v>0</v>
      </c>
      <c r="G357" s="142" t="s">
        <v>0</v>
      </c>
    </row>
    <row r="358" ht="23" customHeight="1" spans="1:7">
      <c r="A358" s="149" t="s">
        <v>0</v>
      </c>
      <c r="B358" s="142" t="s">
        <v>1721</v>
      </c>
      <c r="C358" s="142" t="s">
        <v>1722</v>
      </c>
      <c r="D358" s="140" t="s">
        <v>0</v>
      </c>
      <c r="E358" s="140" t="s">
        <v>0</v>
      </c>
      <c r="F358" s="141">
        <v>0</v>
      </c>
      <c r="G358" s="142" t="s">
        <v>0</v>
      </c>
    </row>
    <row r="359" ht="23" customHeight="1" spans="1:7">
      <c r="A359" s="149" t="s">
        <v>0</v>
      </c>
      <c r="B359" s="142" t="s">
        <v>1729</v>
      </c>
      <c r="C359" s="142" t="s">
        <v>1730</v>
      </c>
      <c r="D359" s="140">
        <v>38729</v>
      </c>
      <c r="E359" s="140">
        <v>38729</v>
      </c>
      <c r="F359" s="141">
        <v>1</v>
      </c>
      <c r="G359" s="142" t="s">
        <v>0</v>
      </c>
    </row>
    <row r="360" ht="23" customHeight="1" spans="1:7">
      <c r="A360" s="149" t="s">
        <v>0</v>
      </c>
      <c r="B360" s="142" t="s">
        <v>1739</v>
      </c>
      <c r="C360" s="142" t="s">
        <v>1740</v>
      </c>
      <c r="D360" s="140" t="s">
        <v>0</v>
      </c>
      <c r="E360" s="140" t="s">
        <v>0</v>
      </c>
      <c r="F360" s="141">
        <v>0</v>
      </c>
      <c r="G360" s="142" t="s">
        <v>0</v>
      </c>
    </row>
    <row r="361" ht="23" customHeight="1" spans="1:7">
      <c r="A361" s="149" t="s">
        <v>0</v>
      </c>
      <c r="B361" s="142" t="s">
        <v>669</v>
      </c>
      <c r="C361" s="142" t="s">
        <v>670</v>
      </c>
      <c r="D361" s="140" t="s">
        <v>0</v>
      </c>
      <c r="E361" s="140" t="s">
        <v>0</v>
      </c>
      <c r="F361" s="141">
        <v>0</v>
      </c>
      <c r="G361" s="142" t="s">
        <v>0</v>
      </c>
    </row>
    <row r="362" ht="23" customHeight="1" spans="1:7">
      <c r="A362" s="149" t="s">
        <v>0</v>
      </c>
      <c r="B362" s="142" t="s">
        <v>1758</v>
      </c>
      <c r="C362" s="142" t="s">
        <v>1759</v>
      </c>
      <c r="D362" s="140">
        <v>171537</v>
      </c>
      <c r="E362" s="140">
        <v>2601</v>
      </c>
      <c r="F362" s="141">
        <v>0.0151629094597667</v>
      </c>
      <c r="G362" s="142" t="s">
        <v>0</v>
      </c>
    </row>
    <row r="363" ht="23" customHeight="1" spans="1:7">
      <c r="A363" s="149" t="s">
        <v>0</v>
      </c>
      <c r="B363" s="142" t="s">
        <v>1725</v>
      </c>
      <c r="C363" s="142" t="s">
        <v>1726</v>
      </c>
      <c r="D363" s="88">
        <v>11891</v>
      </c>
      <c r="E363" s="88" t="s">
        <v>0</v>
      </c>
      <c r="F363" s="141">
        <v>0</v>
      </c>
      <c r="G363" s="142" t="s">
        <v>0</v>
      </c>
    </row>
  </sheetData>
  <mergeCells count="11">
    <mergeCell ref="A1:B1"/>
    <mergeCell ref="A2:F2"/>
    <mergeCell ref="F3:G3"/>
    <mergeCell ref="E4:F4"/>
    <mergeCell ref="A4:A5"/>
    <mergeCell ref="A6:A74"/>
    <mergeCell ref="A75:A363"/>
    <mergeCell ref="B4:B5"/>
    <mergeCell ref="C4:C5"/>
    <mergeCell ref="D4:D5"/>
    <mergeCell ref="G4:G5"/>
  </mergeCells>
  <pageMargins left="0.699305555555556" right="0.699305555555556" top="0.75" bottom="0.75" header="0.3" footer="0.3"/>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tint="0.8"/>
  </sheetPr>
  <dimension ref="A1:D26"/>
  <sheetViews>
    <sheetView topLeftCell="B1" workbookViewId="0">
      <selection activeCell="G16" sqref="G16"/>
    </sheetView>
  </sheetViews>
  <sheetFormatPr defaultColWidth="9" defaultRowHeight="14.25" outlineLevelCol="3"/>
  <cols>
    <col min="1" max="1" width="9" style="117" hidden="1" customWidth="1"/>
    <col min="2" max="2" width="55.125" style="117" customWidth="1"/>
    <col min="3" max="3" width="25.75" style="117" customWidth="1"/>
    <col min="4" max="4" width="34.875" style="117" customWidth="1"/>
    <col min="5" max="256" width="9" style="117"/>
    <col min="257" max="16384" width="9" style="1"/>
  </cols>
  <sheetData>
    <row r="1" spans="2:3">
      <c r="B1" s="118" t="s">
        <v>1795</v>
      </c>
      <c r="C1" s="118"/>
    </row>
    <row r="2" ht="20.25" spans="2:4">
      <c r="B2" s="119" t="s">
        <v>1796</v>
      </c>
      <c r="C2" s="119"/>
      <c r="D2" s="119"/>
    </row>
    <row r="3" spans="2:4">
      <c r="B3" s="117" t="s">
        <v>111</v>
      </c>
      <c r="D3" s="120" t="s">
        <v>40</v>
      </c>
    </row>
    <row r="4" ht="45.75" customHeight="1" spans="1:4">
      <c r="A4" s="121" t="s">
        <v>790</v>
      </c>
      <c r="B4" s="122" t="s">
        <v>41</v>
      </c>
      <c r="C4" s="123" t="s">
        <v>1797</v>
      </c>
      <c r="D4" s="123" t="s">
        <v>43</v>
      </c>
    </row>
    <row r="5" ht="20.1" customHeight="1" spans="1:4">
      <c r="A5" s="121">
        <f t="shared" ref="A5:A19" si="0">ROW()</f>
        <v>5</v>
      </c>
      <c r="B5" s="124" t="s">
        <v>1798</v>
      </c>
      <c r="C5" s="125"/>
      <c r="D5" s="125"/>
    </row>
    <row r="6" ht="20.1" customHeight="1" spans="1:4">
      <c r="A6" s="121">
        <f t="shared" si="0"/>
        <v>6</v>
      </c>
      <c r="B6" s="124" t="s">
        <v>1799</v>
      </c>
      <c r="C6" s="125"/>
      <c r="D6" s="125"/>
    </row>
    <row r="7" ht="20.1" customHeight="1" spans="1:4">
      <c r="A7" s="121">
        <f t="shared" si="0"/>
        <v>7</v>
      </c>
      <c r="B7" s="124" t="s">
        <v>1800</v>
      </c>
      <c r="C7" s="125"/>
      <c r="D7" s="125"/>
    </row>
    <row r="8" ht="20.1" customHeight="1" spans="1:4">
      <c r="A8" s="121">
        <f t="shared" si="0"/>
        <v>8</v>
      </c>
      <c r="B8" s="124" t="s">
        <v>1801</v>
      </c>
      <c r="C8" s="125"/>
      <c r="D8" s="125"/>
    </row>
    <row r="9" ht="20.1" customHeight="1" spans="1:4">
      <c r="A9" s="121">
        <f t="shared" si="0"/>
        <v>9</v>
      </c>
      <c r="B9" s="124" t="s">
        <v>1802</v>
      </c>
      <c r="C9" s="125"/>
      <c r="D9" s="125"/>
    </row>
    <row r="10" ht="20.1" customHeight="1" spans="1:4">
      <c r="A10" s="121">
        <f t="shared" si="0"/>
        <v>10</v>
      </c>
      <c r="B10" s="124" t="s">
        <v>1803</v>
      </c>
      <c r="C10" s="125"/>
      <c r="D10" s="125"/>
    </row>
    <row r="11" ht="20.1" customHeight="1" spans="1:4">
      <c r="A11" s="121">
        <f t="shared" si="0"/>
        <v>11</v>
      </c>
      <c r="B11" s="124" t="s">
        <v>1804</v>
      </c>
      <c r="C11" s="125">
        <v>311646</v>
      </c>
      <c r="D11" s="125">
        <v>200000</v>
      </c>
    </row>
    <row r="12" ht="20.1" customHeight="1" spans="1:4">
      <c r="A12" s="121">
        <f t="shared" si="0"/>
        <v>12</v>
      </c>
      <c r="B12" s="124" t="s">
        <v>1805</v>
      </c>
      <c r="C12" s="125"/>
      <c r="D12" s="125"/>
    </row>
    <row r="13" ht="20.1" customHeight="1" spans="1:4">
      <c r="A13" s="121">
        <f t="shared" si="0"/>
        <v>13</v>
      </c>
      <c r="B13" s="124" t="s">
        <v>1806</v>
      </c>
      <c r="C13" s="125"/>
      <c r="D13" s="125"/>
    </row>
    <row r="14" ht="20.1" customHeight="1" spans="1:4">
      <c r="A14" s="121">
        <f t="shared" si="0"/>
        <v>14</v>
      </c>
      <c r="B14" s="124" t="s">
        <v>1807</v>
      </c>
      <c r="C14" s="125">
        <v>219</v>
      </c>
      <c r="D14" s="125">
        <v>500</v>
      </c>
    </row>
    <row r="15" ht="20.1" customHeight="1" spans="1:4">
      <c r="A15" s="121">
        <f t="shared" si="0"/>
        <v>15</v>
      </c>
      <c r="B15" s="124" t="s">
        <v>1808</v>
      </c>
      <c r="C15" s="125"/>
      <c r="D15" s="125"/>
    </row>
    <row r="16" ht="20.1" customHeight="1" spans="1:4">
      <c r="A16" s="121">
        <f t="shared" si="0"/>
        <v>16</v>
      </c>
      <c r="B16" s="124" t="s">
        <v>1809</v>
      </c>
      <c r="C16" s="125"/>
      <c r="D16" s="125"/>
    </row>
    <row r="17" ht="20.1" customHeight="1" spans="1:4">
      <c r="A17" s="121">
        <f t="shared" si="0"/>
        <v>17</v>
      </c>
      <c r="B17" s="124" t="s">
        <v>1810</v>
      </c>
      <c r="C17" s="125"/>
      <c r="D17" s="125"/>
    </row>
    <row r="18" ht="20.1" customHeight="1" spans="1:4">
      <c r="A18" s="121">
        <f t="shared" si="0"/>
        <v>18</v>
      </c>
      <c r="B18" s="124" t="s">
        <v>1811</v>
      </c>
      <c r="C18" s="125">
        <v>3400</v>
      </c>
      <c r="D18" s="125">
        <v>2500</v>
      </c>
    </row>
    <row r="19" ht="20.1" customHeight="1" spans="1:4">
      <c r="A19" s="121">
        <f t="shared" si="0"/>
        <v>19</v>
      </c>
      <c r="B19" s="124" t="s">
        <v>1812</v>
      </c>
      <c r="C19" s="125"/>
      <c r="D19" s="125"/>
    </row>
    <row r="20" ht="20.1" customHeight="1" spans="1:4">
      <c r="A20" s="121"/>
      <c r="B20" s="124" t="s">
        <v>1813</v>
      </c>
      <c r="C20" s="125"/>
      <c r="D20" s="125"/>
    </row>
    <row r="21" ht="20.1" customHeight="1" spans="1:4">
      <c r="A21" s="121">
        <f>ROW()</f>
        <v>21</v>
      </c>
      <c r="B21" s="124" t="s">
        <v>1814</v>
      </c>
      <c r="C21" s="125">
        <v>7187</v>
      </c>
      <c r="D21" s="125">
        <v>2000</v>
      </c>
    </row>
    <row r="22" ht="20.1" customHeight="1" spans="1:4">
      <c r="A22" s="121">
        <f>ROW()</f>
        <v>22</v>
      </c>
      <c r="B22" s="126" t="s">
        <v>103</v>
      </c>
      <c r="C22" s="127">
        <f>SUM(C5:C21)</f>
        <v>322452</v>
      </c>
      <c r="D22" s="127">
        <f>SUM(D5:D21)</f>
        <v>205000</v>
      </c>
    </row>
    <row r="23" ht="20.1" customHeight="1"/>
    <row r="24" ht="20.1" customHeight="1"/>
    <row r="25" ht="20.1" customHeight="1"/>
    <row r="26" ht="20.1" customHeight="1"/>
  </sheetData>
  <sheetProtection formatCells="0" formatColumns="0" formatRows="0" insertHyperlinks="0" sort="0" autoFilter="0" pivotTables="0"/>
  <mergeCells count="1">
    <mergeCell ref="B2:D2"/>
  </mergeCells>
  <printOptions horizontalCentered="1" verticalCentered="1"/>
  <pageMargins left="0.709027777777778" right="0.709027777777778" top="0.159027777777778" bottom="0.349305555555556" header="0.309027777777778" footer="0.309027777777778"/>
  <pageSetup paperSize="9" orientation="landscape" horizontalDpi="600" verticalDpi="600"/>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tint="0.8"/>
  </sheetPr>
  <dimension ref="A1:H55"/>
  <sheetViews>
    <sheetView showGridLines="0" showZeros="0" zoomScale="115" zoomScaleNormal="115" workbookViewId="0">
      <pane xSplit="1" ySplit="5" topLeftCell="B6" activePane="bottomRight" state="frozen"/>
      <selection/>
      <selection pane="topRight"/>
      <selection pane="bottomLeft"/>
      <selection pane="bottomRight" activeCell="E50" sqref="E50:E51"/>
    </sheetView>
  </sheetViews>
  <sheetFormatPr defaultColWidth="9" defaultRowHeight="14.25" outlineLevelCol="7"/>
  <cols>
    <col min="1" max="1" width="60.425" style="71" customWidth="1"/>
    <col min="2" max="8" width="12.9916666666667" style="71" customWidth="1"/>
    <col min="9" max="256" width="9" style="71"/>
    <col min="257" max="16384" width="9" style="1"/>
  </cols>
  <sheetData>
    <row r="1" s="71" customFormat="1" ht="23" customHeight="1" spans="1:8">
      <c r="A1" s="108" t="s">
        <v>1815</v>
      </c>
      <c r="B1" s="109" t="s">
        <v>0</v>
      </c>
      <c r="C1" s="109" t="s">
        <v>0</v>
      </c>
      <c r="D1" s="109" t="s">
        <v>0</v>
      </c>
      <c r="E1" s="109" t="s">
        <v>0</v>
      </c>
      <c r="F1" s="109" t="s">
        <v>0</v>
      </c>
      <c r="G1" s="109" t="s">
        <v>0</v>
      </c>
      <c r="H1" s="109" t="s">
        <v>0</v>
      </c>
    </row>
    <row r="2" s="71" customFormat="1" ht="23" customHeight="1" spans="1:8">
      <c r="A2" s="76" t="s">
        <v>1816</v>
      </c>
      <c r="B2" s="76"/>
      <c r="C2" s="76"/>
      <c r="D2" s="76"/>
      <c r="E2" s="76"/>
      <c r="F2" s="76"/>
      <c r="G2" s="76"/>
      <c r="H2" s="76"/>
    </row>
    <row r="3" s="71" customFormat="1" ht="23" customHeight="1" spans="1:8">
      <c r="A3" s="110" t="s">
        <v>0</v>
      </c>
      <c r="B3" s="111" t="s">
        <v>0</v>
      </c>
      <c r="C3" s="111" t="s">
        <v>0</v>
      </c>
      <c r="D3" s="111" t="s">
        <v>0</v>
      </c>
      <c r="E3" s="111" t="s">
        <v>0</v>
      </c>
      <c r="F3" s="111" t="s">
        <v>0</v>
      </c>
      <c r="G3" s="111" t="s">
        <v>0</v>
      </c>
      <c r="H3" s="78" t="s">
        <v>40</v>
      </c>
    </row>
    <row r="4" s="71" customFormat="1" ht="31" customHeight="1" spans="1:8">
      <c r="A4" s="112" t="s">
        <v>41</v>
      </c>
      <c r="B4" s="112" t="s">
        <v>427</v>
      </c>
      <c r="C4" s="112" t="s">
        <v>1817</v>
      </c>
      <c r="D4" s="112" t="s">
        <v>1818</v>
      </c>
      <c r="E4" s="112" t="s">
        <v>1819</v>
      </c>
      <c r="F4" s="112" t="s">
        <v>668</v>
      </c>
      <c r="G4" s="112" t="s">
        <v>802</v>
      </c>
      <c r="H4" s="112" t="s">
        <v>803</v>
      </c>
    </row>
    <row r="5" s="71" customFormat="1" ht="27" customHeight="1" spans="1:8">
      <c r="A5" s="113"/>
      <c r="B5" s="113"/>
      <c r="C5" s="113"/>
      <c r="D5" s="80"/>
      <c r="E5" s="80"/>
      <c r="F5" s="113"/>
      <c r="G5" s="113"/>
      <c r="H5" s="113"/>
    </row>
    <row r="6" s="71" customFormat="1" ht="27" customHeight="1" spans="1:8">
      <c r="A6" s="80" t="s">
        <v>48</v>
      </c>
      <c r="B6" s="80" t="s">
        <v>1820</v>
      </c>
      <c r="C6" s="80" t="s">
        <v>755</v>
      </c>
      <c r="D6" s="80" t="s">
        <v>50</v>
      </c>
      <c r="E6" s="80" t="s">
        <v>51</v>
      </c>
      <c r="F6" s="80" t="s">
        <v>1821</v>
      </c>
      <c r="G6" s="80" t="s">
        <v>757</v>
      </c>
      <c r="H6" s="80" t="s">
        <v>1822</v>
      </c>
    </row>
    <row r="7" s="71" customFormat="1" ht="23" customHeight="1" spans="1:8">
      <c r="A7" s="83" t="s">
        <v>1823</v>
      </c>
      <c r="B7" s="85">
        <f t="shared" ref="B7:B54" si="0">SUM(C7:H7)</f>
        <v>0</v>
      </c>
      <c r="C7" s="114">
        <f t="shared" ref="C7:H7" si="1">SUM(C8:C10)</f>
        <v>0</v>
      </c>
      <c r="D7" s="114">
        <f t="shared" si="1"/>
        <v>0</v>
      </c>
      <c r="E7" s="114">
        <f t="shared" si="1"/>
        <v>0</v>
      </c>
      <c r="F7" s="114">
        <f t="shared" si="1"/>
        <v>0</v>
      </c>
      <c r="G7" s="114">
        <f t="shared" si="1"/>
        <v>0</v>
      </c>
      <c r="H7" s="114">
        <f t="shared" si="1"/>
        <v>0</v>
      </c>
    </row>
    <row r="8" s="71" customFormat="1" ht="23" customHeight="1" spans="1:8">
      <c r="A8" s="115" t="s">
        <v>1082</v>
      </c>
      <c r="B8" s="85">
        <f t="shared" si="0"/>
        <v>0</v>
      </c>
      <c r="C8" s="87">
        <v>0</v>
      </c>
      <c r="D8" s="87">
        <v>0</v>
      </c>
      <c r="E8" s="87">
        <v>0</v>
      </c>
      <c r="F8" s="87">
        <v>0</v>
      </c>
      <c r="G8" s="87">
        <v>0</v>
      </c>
      <c r="H8" s="87">
        <v>0</v>
      </c>
    </row>
    <row r="9" s="71" customFormat="1" ht="23" customHeight="1" spans="1:8">
      <c r="A9" s="115" t="s">
        <v>1106</v>
      </c>
      <c r="B9" s="85">
        <f t="shared" si="0"/>
        <v>0</v>
      </c>
      <c r="C9" s="87">
        <v>0</v>
      </c>
      <c r="D9" s="87">
        <v>0</v>
      </c>
      <c r="E9" s="87">
        <v>0</v>
      </c>
      <c r="F9" s="87">
        <v>0</v>
      </c>
      <c r="G9" s="87">
        <v>0</v>
      </c>
      <c r="H9" s="87">
        <v>0</v>
      </c>
    </row>
    <row r="10" s="71" customFormat="1" ht="23" customHeight="1" spans="1:8">
      <c r="A10" s="115" t="s">
        <v>1130</v>
      </c>
      <c r="B10" s="85">
        <f t="shared" si="0"/>
        <v>0</v>
      </c>
      <c r="C10" s="87">
        <v>0</v>
      </c>
      <c r="D10" s="87">
        <v>0</v>
      </c>
      <c r="E10" s="87">
        <v>0</v>
      </c>
      <c r="F10" s="87">
        <v>0</v>
      </c>
      <c r="G10" s="87">
        <v>0</v>
      </c>
      <c r="H10" s="87">
        <v>0</v>
      </c>
    </row>
    <row r="11" s="71" customFormat="1" ht="23" customHeight="1" spans="1:8">
      <c r="A11" s="83" t="s">
        <v>1824</v>
      </c>
      <c r="B11" s="85">
        <f t="shared" si="0"/>
        <v>0</v>
      </c>
      <c r="C11" s="114">
        <f t="shared" ref="C11:H11" si="2">SUM(C12:C14)</f>
        <v>0</v>
      </c>
      <c r="D11" s="114">
        <f t="shared" si="2"/>
        <v>0</v>
      </c>
      <c r="E11" s="114">
        <f t="shared" si="2"/>
        <v>0</v>
      </c>
      <c r="F11" s="114">
        <f t="shared" si="2"/>
        <v>0</v>
      </c>
      <c r="G11" s="114">
        <f t="shared" si="2"/>
        <v>0</v>
      </c>
      <c r="H11" s="114">
        <f t="shared" si="2"/>
        <v>0</v>
      </c>
    </row>
    <row r="12" s="71" customFormat="1" ht="23" customHeight="1" spans="1:8">
      <c r="A12" s="115" t="s">
        <v>1369</v>
      </c>
      <c r="B12" s="85">
        <f t="shared" si="0"/>
        <v>0</v>
      </c>
      <c r="C12" s="87">
        <v>0</v>
      </c>
      <c r="D12" s="87">
        <v>0</v>
      </c>
      <c r="E12" s="87">
        <v>0</v>
      </c>
      <c r="F12" s="87">
        <v>0</v>
      </c>
      <c r="G12" s="87">
        <v>0</v>
      </c>
      <c r="H12" s="87">
        <v>0</v>
      </c>
    </row>
    <row r="13" s="71" customFormat="1" ht="23" customHeight="1" spans="1:8">
      <c r="A13" s="115" t="s">
        <v>1376</v>
      </c>
      <c r="B13" s="85">
        <f t="shared" si="0"/>
        <v>0</v>
      </c>
      <c r="C13" s="87">
        <v>0</v>
      </c>
      <c r="D13" s="87">
        <v>0</v>
      </c>
      <c r="E13" s="87">
        <v>0</v>
      </c>
      <c r="F13" s="87">
        <v>0</v>
      </c>
      <c r="G13" s="87">
        <v>0</v>
      </c>
      <c r="H13" s="87">
        <v>0</v>
      </c>
    </row>
    <row r="14" s="71" customFormat="1" ht="23" customHeight="1" spans="1:8">
      <c r="A14" s="115" t="s">
        <v>1382</v>
      </c>
      <c r="B14" s="85">
        <f t="shared" si="0"/>
        <v>0</v>
      </c>
      <c r="C14" s="87">
        <v>0</v>
      </c>
      <c r="D14" s="87">
        <v>0</v>
      </c>
      <c r="E14" s="87">
        <v>0</v>
      </c>
      <c r="F14" s="87">
        <v>0</v>
      </c>
      <c r="G14" s="87">
        <v>0</v>
      </c>
      <c r="H14" s="87">
        <v>0</v>
      </c>
    </row>
    <row r="15" s="71" customFormat="1" ht="23" customHeight="1" spans="1:8">
      <c r="A15" s="83" t="s">
        <v>1825</v>
      </c>
      <c r="B15" s="85">
        <f t="shared" si="0"/>
        <v>0</v>
      </c>
      <c r="C15" s="114">
        <f t="shared" ref="C15:H15" si="3">SUM(C16:C17)</f>
        <v>0</v>
      </c>
      <c r="D15" s="114">
        <f t="shared" si="3"/>
        <v>0</v>
      </c>
      <c r="E15" s="114">
        <f t="shared" si="3"/>
        <v>0</v>
      </c>
      <c r="F15" s="114">
        <f t="shared" si="3"/>
        <v>0</v>
      </c>
      <c r="G15" s="114">
        <f t="shared" si="3"/>
        <v>0</v>
      </c>
      <c r="H15" s="114">
        <f t="shared" si="3"/>
        <v>0</v>
      </c>
    </row>
    <row r="16" s="71" customFormat="1" ht="23" customHeight="1" spans="1:8">
      <c r="A16" s="115" t="s">
        <v>1197</v>
      </c>
      <c r="B16" s="85">
        <f t="shared" si="0"/>
        <v>0</v>
      </c>
      <c r="C16" s="87">
        <v>0</v>
      </c>
      <c r="D16" s="87">
        <v>0</v>
      </c>
      <c r="E16" s="87">
        <v>0</v>
      </c>
      <c r="F16" s="87">
        <v>0</v>
      </c>
      <c r="G16" s="87">
        <v>0</v>
      </c>
      <c r="H16" s="87">
        <v>0</v>
      </c>
    </row>
    <row r="17" s="71" customFormat="1" ht="23" customHeight="1" spans="1:8">
      <c r="A17" s="115" t="s">
        <v>1207</v>
      </c>
      <c r="B17" s="85">
        <f t="shared" si="0"/>
        <v>0</v>
      </c>
      <c r="C17" s="87">
        <v>0</v>
      </c>
      <c r="D17" s="87">
        <v>0</v>
      </c>
      <c r="E17" s="87">
        <v>0</v>
      </c>
      <c r="F17" s="87">
        <v>0</v>
      </c>
      <c r="G17" s="87">
        <v>0</v>
      </c>
      <c r="H17" s="87">
        <v>0</v>
      </c>
    </row>
    <row r="18" s="71" customFormat="1" ht="23" customHeight="1" spans="1:8">
      <c r="A18" s="83" t="s">
        <v>1826</v>
      </c>
      <c r="B18" s="85">
        <f t="shared" si="0"/>
        <v>162997</v>
      </c>
      <c r="C18" s="114">
        <f t="shared" ref="C18:H18" si="4">SUM(C19:C28)</f>
        <v>162997</v>
      </c>
      <c r="D18" s="114">
        <f t="shared" si="4"/>
        <v>0</v>
      </c>
      <c r="E18" s="114">
        <f t="shared" si="4"/>
        <v>0</v>
      </c>
      <c r="F18" s="114">
        <f t="shared" si="4"/>
        <v>0</v>
      </c>
      <c r="G18" s="114">
        <f t="shared" si="4"/>
        <v>0</v>
      </c>
      <c r="H18" s="114">
        <f t="shared" si="4"/>
        <v>0</v>
      </c>
    </row>
    <row r="19" s="71" customFormat="1" ht="23" customHeight="1" spans="1:8">
      <c r="A19" s="115" t="s">
        <v>1227</v>
      </c>
      <c r="B19" s="85">
        <f t="shared" si="0"/>
        <v>159997</v>
      </c>
      <c r="C19" s="87">
        <v>159997</v>
      </c>
      <c r="D19" s="87">
        <v>0</v>
      </c>
      <c r="E19" s="87"/>
      <c r="F19" s="87">
        <v>0</v>
      </c>
      <c r="G19" s="87">
        <v>0</v>
      </c>
      <c r="H19" s="87">
        <v>0</v>
      </c>
    </row>
    <row r="20" s="71" customFormat="1" ht="23" customHeight="1" spans="1:8">
      <c r="A20" s="115" t="s">
        <v>1259</v>
      </c>
      <c r="B20" s="85">
        <f t="shared" si="0"/>
        <v>0</v>
      </c>
      <c r="C20" s="87">
        <v>0</v>
      </c>
      <c r="D20" s="87">
        <v>0</v>
      </c>
      <c r="E20" s="87">
        <v>0</v>
      </c>
      <c r="F20" s="87">
        <v>0</v>
      </c>
      <c r="G20" s="87">
        <v>0</v>
      </c>
      <c r="H20" s="87">
        <v>0</v>
      </c>
    </row>
    <row r="21" s="71" customFormat="1" ht="23" customHeight="1" spans="1:8">
      <c r="A21" s="115" t="s">
        <v>1265</v>
      </c>
      <c r="B21" s="85">
        <f t="shared" si="0"/>
        <v>0</v>
      </c>
      <c r="C21" s="87">
        <v>0</v>
      </c>
      <c r="D21" s="87">
        <v>0</v>
      </c>
      <c r="E21" s="87">
        <v>0</v>
      </c>
      <c r="F21" s="87">
        <v>0</v>
      </c>
      <c r="G21" s="87">
        <v>0</v>
      </c>
      <c r="H21" s="87">
        <v>0</v>
      </c>
    </row>
    <row r="22" s="71" customFormat="1" ht="23" customHeight="1" spans="1:8">
      <c r="A22" s="115" t="s">
        <v>1267</v>
      </c>
      <c r="B22" s="85">
        <f t="shared" si="0"/>
        <v>500</v>
      </c>
      <c r="C22" s="87">
        <v>500</v>
      </c>
      <c r="D22" s="87">
        <v>0</v>
      </c>
      <c r="E22" s="87"/>
      <c r="F22" s="87">
        <v>0</v>
      </c>
      <c r="G22" s="87">
        <v>0</v>
      </c>
      <c r="H22" s="87">
        <v>0</v>
      </c>
    </row>
    <row r="23" s="71" customFormat="1" ht="23" customHeight="1" spans="1:8">
      <c r="A23" s="115" t="s">
        <v>1279</v>
      </c>
      <c r="B23" s="85">
        <f t="shared" si="0"/>
        <v>2500</v>
      </c>
      <c r="C23" s="87">
        <v>2500</v>
      </c>
      <c r="D23" s="87">
        <v>0</v>
      </c>
      <c r="E23" s="87"/>
      <c r="F23" s="87">
        <v>0</v>
      </c>
      <c r="G23" s="87">
        <v>0</v>
      </c>
      <c r="H23" s="87">
        <v>0</v>
      </c>
    </row>
    <row r="24" s="71" customFormat="1" ht="23" customHeight="1" spans="1:8">
      <c r="A24" s="115" t="s">
        <v>1287</v>
      </c>
      <c r="B24" s="85">
        <f t="shared" si="0"/>
        <v>0</v>
      </c>
      <c r="C24" s="87">
        <v>0</v>
      </c>
      <c r="D24" s="87">
        <v>0</v>
      </c>
      <c r="E24" s="87">
        <v>0</v>
      </c>
      <c r="F24" s="87">
        <v>0</v>
      </c>
      <c r="G24" s="87">
        <v>0</v>
      </c>
      <c r="H24" s="87">
        <v>0</v>
      </c>
    </row>
    <row r="25" s="71" customFormat="1" ht="23" customHeight="1" spans="1:8">
      <c r="A25" s="115" t="s">
        <v>1293</v>
      </c>
      <c r="B25" s="85">
        <f t="shared" si="0"/>
        <v>0</v>
      </c>
      <c r="C25" s="87">
        <v>0</v>
      </c>
      <c r="D25" s="87">
        <v>0</v>
      </c>
      <c r="E25" s="87">
        <v>0</v>
      </c>
      <c r="F25" s="87">
        <v>0</v>
      </c>
      <c r="G25" s="87">
        <v>0</v>
      </c>
      <c r="H25" s="87">
        <v>0</v>
      </c>
    </row>
    <row r="26" s="71" customFormat="1" ht="23" customHeight="1" spans="1:8">
      <c r="A26" s="115" t="s">
        <v>1299</v>
      </c>
      <c r="B26" s="85">
        <f t="shared" si="0"/>
        <v>0</v>
      </c>
      <c r="C26" s="87">
        <v>0</v>
      </c>
      <c r="D26" s="87">
        <v>0</v>
      </c>
      <c r="E26" s="87">
        <v>0</v>
      </c>
      <c r="F26" s="87">
        <v>0</v>
      </c>
      <c r="G26" s="87">
        <v>0</v>
      </c>
      <c r="H26" s="87">
        <v>0</v>
      </c>
    </row>
    <row r="27" s="71" customFormat="1" ht="23" customHeight="1" spans="1:8">
      <c r="A27" s="115" t="s">
        <v>1307</v>
      </c>
      <c r="B27" s="85">
        <f t="shared" si="0"/>
        <v>0</v>
      </c>
      <c r="C27" s="87"/>
      <c r="D27" s="87">
        <v>0</v>
      </c>
      <c r="E27" s="87">
        <v>0</v>
      </c>
      <c r="F27" s="87">
        <v>0</v>
      </c>
      <c r="G27" s="87">
        <v>0</v>
      </c>
      <c r="H27" s="87">
        <v>0</v>
      </c>
    </row>
    <row r="28" s="71" customFormat="1" ht="23" customHeight="1" spans="1:8">
      <c r="A28" s="115" t="s">
        <v>1312</v>
      </c>
      <c r="B28" s="85">
        <f t="shared" si="0"/>
        <v>0</v>
      </c>
      <c r="C28" s="87">
        <v>0</v>
      </c>
      <c r="D28" s="87">
        <v>0</v>
      </c>
      <c r="E28" s="87">
        <v>0</v>
      </c>
      <c r="F28" s="87">
        <v>0</v>
      </c>
      <c r="G28" s="87">
        <v>0</v>
      </c>
      <c r="H28" s="87">
        <v>0</v>
      </c>
    </row>
    <row r="29" s="71" customFormat="1" ht="23" customHeight="1" spans="1:8">
      <c r="A29" s="83" t="s">
        <v>1827</v>
      </c>
      <c r="B29" s="85">
        <f t="shared" si="0"/>
        <v>4484</v>
      </c>
      <c r="C29" s="114">
        <f t="shared" ref="C29:H29" si="5">SUM(C30:C34)</f>
        <v>4484</v>
      </c>
      <c r="D29" s="114">
        <f t="shared" si="5"/>
        <v>0</v>
      </c>
      <c r="E29" s="114">
        <f t="shared" si="5"/>
        <v>0</v>
      </c>
      <c r="F29" s="114">
        <f t="shared" si="5"/>
        <v>0</v>
      </c>
      <c r="G29" s="114">
        <f t="shared" si="5"/>
        <v>0</v>
      </c>
      <c r="H29" s="114">
        <f t="shared" si="5"/>
        <v>0</v>
      </c>
    </row>
    <row r="30" s="71" customFormat="1" ht="23" customHeight="1" spans="1:8">
      <c r="A30" s="115" t="s">
        <v>1328</v>
      </c>
      <c r="B30" s="85">
        <f t="shared" si="0"/>
        <v>4484</v>
      </c>
      <c r="C30" s="87">
        <v>4484</v>
      </c>
      <c r="D30" s="87">
        <v>0</v>
      </c>
      <c r="E30" s="87">
        <v>0</v>
      </c>
      <c r="F30" s="87">
        <v>0</v>
      </c>
      <c r="G30" s="87">
        <v>0</v>
      </c>
      <c r="H30" s="87">
        <v>0</v>
      </c>
    </row>
    <row r="31" s="71" customFormat="1" ht="23" customHeight="1" spans="1:8">
      <c r="A31" s="115" t="s">
        <v>1338</v>
      </c>
      <c r="B31" s="85">
        <f t="shared" si="0"/>
        <v>0</v>
      </c>
      <c r="C31" s="87">
        <v>0</v>
      </c>
      <c r="D31" s="87">
        <v>0</v>
      </c>
      <c r="E31" s="87">
        <v>0</v>
      </c>
      <c r="F31" s="87">
        <v>0</v>
      </c>
      <c r="G31" s="87">
        <v>0</v>
      </c>
      <c r="H31" s="87">
        <v>0</v>
      </c>
    </row>
    <row r="32" s="71" customFormat="1" ht="23" customHeight="1" spans="1:8">
      <c r="A32" s="115" t="s">
        <v>1346</v>
      </c>
      <c r="B32" s="85">
        <f t="shared" si="0"/>
        <v>0</v>
      </c>
      <c r="C32" s="87">
        <v>0</v>
      </c>
      <c r="D32" s="87">
        <v>0</v>
      </c>
      <c r="E32" s="87">
        <v>0</v>
      </c>
      <c r="F32" s="87">
        <v>0</v>
      </c>
      <c r="G32" s="87">
        <v>0</v>
      </c>
      <c r="H32" s="87">
        <v>0</v>
      </c>
    </row>
    <row r="33" s="71" customFormat="1" ht="23" customHeight="1" spans="1:8">
      <c r="A33" s="115" t="s">
        <v>1356</v>
      </c>
      <c r="B33" s="85">
        <f t="shared" si="0"/>
        <v>0</v>
      </c>
      <c r="C33" s="87">
        <v>0</v>
      </c>
      <c r="D33" s="87">
        <v>0</v>
      </c>
      <c r="E33" s="87">
        <v>0</v>
      </c>
      <c r="F33" s="87">
        <v>0</v>
      </c>
      <c r="G33" s="87">
        <v>0</v>
      </c>
      <c r="H33" s="87">
        <v>0</v>
      </c>
    </row>
    <row r="34" s="71" customFormat="1" ht="23" customHeight="1" spans="1:8">
      <c r="A34" s="115" t="s">
        <v>1361</v>
      </c>
      <c r="B34" s="85">
        <f t="shared" si="0"/>
        <v>0</v>
      </c>
      <c r="C34" s="87">
        <v>0</v>
      </c>
      <c r="D34" s="87">
        <v>0</v>
      </c>
      <c r="E34" s="87">
        <v>0</v>
      </c>
      <c r="F34" s="87">
        <v>0</v>
      </c>
      <c r="G34" s="87">
        <v>0</v>
      </c>
      <c r="H34" s="87">
        <v>0</v>
      </c>
    </row>
    <row r="35" s="71" customFormat="1" ht="23" customHeight="1" spans="1:8">
      <c r="A35" s="83" t="s">
        <v>1828</v>
      </c>
      <c r="B35" s="85">
        <f t="shared" si="0"/>
        <v>0</v>
      </c>
      <c r="C35" s="114">
        <f t="shared" ref="C35:H35" si="6">SUM(C36:C43)</f>
        <v>0</v>
      </c>
      <c r="D35" s="114">
        <f t="shared" si="6"/>
        <v>0</v>
      </c>
      <c r="E35" s="114">
        <f t="shared" si="6"/>
        <v>0</v>
      </c>
      <c r="F35" s="114">
        <f t="shared" si="6"/>
        <v>0</v>
      </c>
      <c r="G35" s="114">
        <f t="shared" si="6"/>
        <v>0</v>
      </c>
      <c r="H35" s="114">
        <f t="shared" si="6"/>
        <v>0</v>
      </c>
    </row>
    <row r="36" s="71" customFormat="1" ht="23" customHeight="1" spans="1:8">
      <c r="A36" s="115" t="s">
        <v>1395</v>
      </c>
      <c r="B36" s="85">
        <f t="shared" si="0"/>
        <v>0</v>
      </c>
      <c r="C36" s="87">
        <v>0</v>
      </c>
      <c r="D36" s="87">
        <v>0</v>
      </c>
      <c r="E36" s="87">
        <v>0</v>
      </c>
      <c r="F36" s="87">
        <v>0</v>
      </c>
      <c r="G36" s="87">
        <v>0</v>
      </c>
      <c r="H36" s="87">
        <v>0</v>
      </c>
    </row>
    <row r="37" s="71" customFormat="1" ht="23" customHeight="1" spans="1:8">
      <c r="A37" s="115" t="s">
        <v>1404</v>
      </c>
      <c r="B37" s="85">
        <f t="shared" si="0"/>
        <v>0</v>
      </c>
      <c r="C37" s="87">
        <v>0</v>
      </c>
      <c r="D37" s="87">
        <v>0</v>
      </c>
      <c r="E37" s="87">
        <v>0</v>
      </c>
      <c r="F37" s="87">
        <v>0</v>
      </c>
      <c r="G37" s="87">
        <v>0</v>
      </c>
      <c r="H37" s="87">
        <v>0</v>
      </c>
    </row>
    <row r="38" s="71" customFormat="1" ht="23" customHeight="1" spans="1:8">
      <c r="A38" s="115" t="s">
        <v>1413</v>
      </c>
      <c r="B38" s="85">
        <f t="shared" si="0"/>
        <v>0</v>
      </c>
      <c r="C38" s="87">
        <v>0</v>
      </c>
      <c r="D38" s="87">
        <v>0</v>
      </c>
      <c r="E38" s="87">
        <v>0</v>
      </c>
      <c r="F38" s="87">
        <v>0</v>
      </c>
      <c r="G38" s="87">
        <v>0</v>
      </c>
      <c r="H38" s="87">
        <v>0</v>
      </c>
    </row>
    <row r="39" s="71" customFormat="1" ht="23" customHeight="1" spans="1:8">
      <c r="A39" s="115" t="s">
        <v>1431</v>
      </c>
      <c r="B39" s="85">
        <f t="shared" si="0"/>
        <v>0</v>
      </c>
      <c r="C39" s="87">
        <v>0</v>
      </c>
      <c r="D39" s="87">
        <v>0</v>
      </c>
      <c r="E39" s="87">
        <v>0</v>
      </c>
      <c r="F39" s="87">
        <v>0</v>
      </c>
      <c r="G39" s="87">
        <v>0</v>
      </c>
      <c r="H39" s="87">
        <v>0</v>
      </c>
    </row>
    <row r="40" s="71" customFormat="1" ht="23" customHeight="1" spans="1:8">
      <c r="A40" s="115" t="s">
        <v>1445</v>
      </c>
      <c r="B40" s="85">
        <f t="shared" si="0"/>
        <v>0</v>
      </c>
      <c r="C40" s="87">
        <v>0</v>
      </c>
      <c r="D40" s="87">
        <v>0</v>
      </c>
      <c r="E40" s="87">
        <v>0</v>
      </c>
      <c r="F40" s="87">
        <v>0</v>
      </c>
      <c r="G40" s="87">
        <v>0</v>
      </c>
      <c r="H40" s="87">
        <v>0</v>
      </c>
    </row>
    <row r="41" s="71" customFormat="1" ht="23" customHeight="1" spans="1:8">
      <c r="A41" s="115" t="s">
        <v>1465</v>
      </c>
      <c r="B41" s="85">
        <f t="shared" si="0"/>
        <v>0</v>
      </c>
      <c r="C41" s="87">
        <v>0</v>
      </c>
      <c r="D41" s="87">
        <v>0</v>
      </c>
      <c r="E41" s="87">
        <v>0</v>
      </c>
      <c r="F41" s="87">
        <v>0</v>
      </c>
      <c r="G41" s="87">
        <v>0</v>
      </c>
      <c r="H41" s="87">
        <v>0</v>
      </c>
    </row>
    <row r="42" s="71" customFormat="1" ht="23" customHeight="1" spans="1:8">
      <c r="A42" s="115" t="s">
        <v>1470</v>
      </c>
      <c r="B42" s="85">
        <f t="shared" si="0"/>
        <v>0</v>
      </c>
      <c r="C42" s="87">
        <v>0</v>
      </c>
      <c r="D42" s="87">
        <v>0</v>
      </c>
      <c r="E42" s="87">
        <v>0</v>
      </c>
      <c r="F42" s="87">
        <v>0</v>
      </c>
      <c r="G42" s="87">
        <v>0</v>
      </c>
      <c r="H42" s="87">
        <v>0</v>
      </c>
    </row>
    <row r="43" s="71" customFormat="1" ht="23" customHeight="1" spans="1:8">
      <c r="A43" s="115" t="s">
        <v>1475</v>
      </c>
      <c r="B43" s="85">
        <f t="shared" si="0"/>
        <v>0</v>
      </c>
      <c r="C43" s="87">
        <v>0</v>
      </c>
      <c r="D43" s="87">
        <v>0</v>
      </c>
      <c r="E43" s="87">
        <v>0</v>
      </c>
      <c r="F43" s="87">
        <v>0</v>
      </c>
      <c r="G43" s="87">
        <v>0</v>
      </c>
      <c r="H43" s="87">
        <v>0</v>
      </c>
    </row>
    <row r="44" s="71" customFormat="1" ht="23" customHeight="1" spans="1:8">
      <c r="A44" s="83" t="s">
        <v>1829</v>
      </c>
      <c r="B44" s="85">
        <f t="shared" si="0"/>
        <v>0</v>
      </c>
      <c r="C44" s="114">
        <f t="shared" ref="C44:H44" si="7">SUM(C45)</f>
        <v>0</v>
      </c>
      <c r="D44" s="114">
        <f t="shared" si="7"/>
        <v>0</v>
      </c>
      <c r="E44" s="114">
        <f t="shared" si="7"/>
        <v>0</v>
      </c>
      <c r="F44" s="114">
        <f t="shared" si="7"/>
        <v>0</v>
      </c>
      <c r="G44" s="114">
        <f t="shared" si="7"/>
        <v>0</v>
      </c>
      <c r="H44" s="114">
        <f t="shared" si="7"/>
        <v>0</v>
      </c>
    </row>
    <row r="45" s="71" customFormat="1" ht="23" customHeight="1" spans="1:8">
      <c r="A45" s="115" t="s">
        <v>1485</v>
      </c>
      <c r="B45" s="85">
        <f t="shared" si="0"/>
        <v>0</v>
      </c>
      <c r="C45" s="87">
        <v>0</v>
      </c>
      <c r="D45" s="87">
        <v>0</v>
      </c>
      <c r="E45" s="87">
        <v>0</v>
      </c>
      <c r="F45" s="87">
        <v>0</v>
      </c>
      <c r="G45" s="87">
        <v>0</v>
      </c>
      <c r="H45" s="87">
        <v>0</v>
      </c>
    </row>
    <row r="46" s="71" customFormat="1" ht="23" customHeight="1" spans="1:8">
      <c r="A46" s="83" t="s">
        <v>1830</v>
      </c>
      <c r="B46" s="85">
        <f t="shared" si="0"/>
        <v>220</v>
      </c>
      <c r="C46" s="114">
        <f t="shared" ref="C46:H46" si="8">SUM(C47:C49)</f>
        <v>220</v>
      </c>
      <c r="D46" s="114">
        <f t="shared" si="8"/>
        <v>0</v>
      </c>
      <c r="E46" s="114">
        <f t="shared" si="8"/>
        <v>0</v>
      </c>
      <c r="F46" s="114">
        <f t="shared" si="8"/>
        <v>0</v>
      </c>
      <c r="G46" s="114">
        <f t="shared" si="8"/>
        <v>0</v>
      </c>
      <c r="H46" s="114">
        <f t="shared" si="8"/>
        <v>0</v>
      </c>
    </row>
    <row r="47" s="71" customFormat="1" ht="23" customHeight="1" spans="1:8">
      <c r="A47" s="115" t="s">
        <v>1536</v>
      </c>
      <c r="B47" s="85">
        <f t="shared" si="0"/>
        <v>0</v>
      </c>
      <c r="C47" s="87">
        <v>0</v>
      </c>
      <c r="D47" s="87">
        <v>0</v>
      </c>
      <c r="E47" s="87">
        <v>0</v>
      </c>
      <c r="F47" s="87">
        <v>0</v>
      </c>
      <c r="G47" s="87">
        <v>0</v>
      </c>
      <c r="H47" s="87">
        <v>0</v>
      </c>
    </row>
    <row r="48" s="71" customFormat="1" ht="23" customHeight="1" spans="1:8">
      <c r="A48" s="115" t="s">
        <v>1544</v>
      </c>
      <c r="B48" s="85">
        <f t="shared" si="0"/>
        <v>0</v>
      </c>
      <c r="C48" s="87">
        <v>0</v>
      </c>
      <c r="D48" s="87">
        <v>0</v>
      </c>
      <c r="E48" s="87">
        <v>0</v>
      </c>
      <c r="F48" s="87">
        <v>0</v>
      </c>
      <c r="G48" s="87">
        <v>0</v>
      </c>
      <c r="H48" s="87">
        <v>0</v>
      </c>
    </row>
    <row r="49" s="71" customFormat="1" ht="23" customHeight="1" spans="1:8">
      <c r="A49" s="115" t="s">
        <v>1567</v>
      </c>
      <c r="B49" s="85">
        <f t="shared" si="0"/>
        <v>220</v>
      </c>
      <c r="C49" s="87">
        <v>220</v>
      </c>
      <c r="D49" s="87">
        <v>0</v>
      </c>
      <c r="E49" s="87">
        <v>0</v>
      </c>
      <c r="F49" s="87">
        <v>0</v>
      </c>
      <c r="G49" s="87">
        <v>0</v>
      </c>
      <c r="H49" s="87">
        <v>0</v>
      </c>
    </row>
    <row r="50" s="71" customFormat="1" ht="23" customHeight="1" spans="1:8">
      <c r="A50" s="83" t="s">
        <v>1831</v>
      </c>
      <c r="B50" s="85">
        <f t="shared" si="0"/>
        <v>34328</v>
      </c>
      <c r="C50" s="87">
        <v>34328</v>
      </c>
      <c r="D50" s="87">
        <v>0</v>
      </c>
      <c r="E50" s="87"/>
      <c r="F50" s="87">
        <v>0</v>
      </c>
      <c r="G50" s="87">
        <v>0</v>
      </c>
      <c r="H50" s="87">
        <v>0</v>
      </c>
    </row>
    <row r="51" s="71" customFormat="1" ht="23" customHeight="1" spans="1:8">
      <c r="A51" s="83" t="s">
        <v>1832</v>
      </c>
      <c r="B51" s="85">
        <f t="shared" si="0"/>
        <v>6</v>
      </c>
      <c r="C51" s="87">
        <v>6</v>
      </c>
      <c r="D51" s="87">
        <v>0</v>
      </c>
      <c r="E51" s="87"/>
      <c r="F51" s="87">
        <v>0</v>
      </c>
      <c r="G51" s="87">
        <v>0</v>
      </c>
      <c r="H51" s="87">
        <v>0</v>
      </c>
    </row>
    <row r="52" s="71" customFormat="1" ht="23" customHeight="1" spans="1:8">
      <c r="A52" s="89" t="s">
        <v>1833</v>
      </c>
      <c r="B52" s="85">
        <f t="shared" si="0"/>
        <v>0</v>
      </c>
      <c r="C52" s="87">
        <v>0</v>
      </c>
      <c r="D52" s="87">
        <v>0</v>
      </c>
      <c r="E52" s="87">
        <v>0</v>
      </c>
      <c r="F52" s="87">
        <v>0</v>
      </c>
      <c r="G52" s="87">
        <v>0</v>
      </c>
      <c r="H52" s="87">
        <v>0</v>
      </c>
    </row>
    <row r="53" s="71" customFormat="1" ht="23" customHeight="1" spans="1:8">
      <c r="A53" s="116" t="s">
        <v>1834</v>
      </c>
      <c r="B53" s="85">
        <f t="shared" si="0"/>
        <v>0</v>
      </c>
      <c r="C53" s="87"/>
      <c r="D53" s="87"/>
      <c r="E53" s="87"/>
      <c r="F53" s="87"/>
      <c r="G53" s="87"/>
      <c r="H53" s="87"/>
    </row>
    <row r="54" s="71" customFormat="1" ht="23" customHeight="1" spans="1:8">
      <c r="A54" s="113" t="s">
        <v>752</v>
      </c>
      <c r="B54" s="85">
        <f t="shared" si="0"/>
        <v>202035</v>
      </c>
      <c r="C54" s="85">
        <f t="shared" ref="C54:H54" si="9">SUM(C7,C11,C15,C18,C29,C35,C44,C46,C50:C52)</f>
        <v>202035</v>
      </c>
      <c r="D54" s="85">
        <f t="shared" si="9"/>
        <v>0</v>
      </c>
      <c r="E54" s="85">
        <f>SUM(E7,E11,E15,E18,E29,E35,E44,E46,E50:E53)</f>
        <v>0</v>
      </c>
      <c r="F54" s="85">
        <f t="shared" si="9"/>
        <v>0</v>
      </c>
      <c r="G54" s="85">
        <f t="shared" si="9"/>
        <v>0</v>
      </c>
      <c r="H54" s="85">
        <f t="shared" si="9"/>
        <v>0</v>
      </c>
    </row>
    <row r="55" s="71" customFormat="1" ht="23" customHeight="1" spans="1:8">
      <c r="A55" s="75" t="s">
        <v>0</v>
      </c>
      <c r="B55" s="109" t="s">
        <v>0</v>
      </c>
      <c r="C55" s="109" t="s">
        <v>0</v>
      </c>
      <c r="D55" s="109" t="s">
        <v>0</v>
      </c>
      <c r="E55" s="109" t="s">
        <v>0</v>
      </c>
      <c r="F55" s="109" t="s">
        <v>0</v>
      </c>
      <c r="G55" s="109" t="s">
        <v>0</v>
      </c>
      <c r="H55" s="109" t="s">
        <v>0</v>
      </c>
    </row>
  </sheetData>
  <sheetProtection formatCells="0" formatColumns="0" formatRows="0" insertHyperlinks="0" sort="0" autoFilter="0" pivotTables="0"/>
  <mergeCells count="9">
    <mergeCell ref="A2:H2"/>
    <mergeCell ref="A4:A5"/>
    <mergeCell ref="B4:B5"/>
    <mergeCell ref="C4:C5"/>
    <mergeCell ref="D4:D5"/>
    <mergeCell ref="E4:E5"/>
    <mergeCell ref="F4:F5"/>
    <mergeCell ref="G4:G5"/>
    <mergeCell ref="H4:H5"/>
  </mergeCells>
  <printOptions horizontalCentered="1"/>
  <pageMargins left="0.46875" right="0.46875" top="0.588888888888889" bottom="0.46875" header="0.309027777777778" footer="0.309027777777778"/>
  <pageSetup paperSize="9" orientation="landscape" horizontalDpi="600" verticalDpi="600"/>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2:M18"/>
  <sheetViews>
    <sheetView workbookViewId="0">
      <selection activeCell="A12" sqref="A12:M15"/>
    </sheetView>
  </sheetViews>
  <sheetFormatPr defaultColWidth="9" defaultRowHeight="14.25"/>
  <cols>
    <col min="1" max="16384" width="9" style="1"/>
  </cols>
  <sheetData>
    <row r="12" customHeight="1" spans="1:13">
      <c r="A12" s="10" t="s">
        <v>1835</v>
      </c>
      <c r="B12" s="10"/>
      <c r="C12" s="10"/>
      <c r="D12" s="10"/>
      <c r="E12" s="10"/>
      <c r="F12" s="10"/>
      <c r="G12" s="10"/>
      <c r="H12" s="10"/>
      <c r="I12" s="10"/>
      <c r="J12" s="10"/>
      <c r="K12" s="10"/>
      <c r="L12" s="10"/>
      <c r="M12" s="10"/>
    </row>
    <row r="13" customHeight="1" spans="1:13">
      <c r="A13" s="10"/>
      <c r="B13" s="10"/>
      <c r="C13" s="10"/>
      <c r="D13" s="10"/>
      <c r="E13" s="10"/>
      <c r="F13" s="10"/>
      <c r="G13" s="10"/>
      <c r="H13" s="10"/>
      <c r="I13" s="10"/>
      <c r="J13" s="10"/>
      <c r="K13" s="10"/>
      <c r="L13" s="10"/>
      <c r="M13" s="10"/>
    </row>
    <row r="14" customHeight="1" spans="1:13">
      <c r="A14" s="10"/>
      <c r="B14" s="10"/>
      <c r="C14" s="10"/>
      <c r="D14" s="10"/>
      <c r="E14" s="10"/>
      <c r="F14" s="10"/>
      <c r="G14" s="10"/>
      <c r="H14" s="10"/>
      <c r="I14" s="10"/>
      <c r="J14" s="10"/>
      <c r="K14" s="10"/>
      <c r="L14" s="10"/>
      <c r="M14" s="10"/>
    </row>
    <row r="15" customHeight="1" spans="1:13">
      <c r="A15" s="10"/>
      <c r="B15" s="10"/>
      <c r="C15" s="10"/>
      <c r="D15" s="10"/>
      <c r="E15" s="10"/>
      <c r="F15" s="10"/>
      <c r="G15" s="10"/>
      <c r="H15" s="10"/>
      <c r="I15" s="10"/>
      <c r="J15" s="10"/>
      <c r="K15" s="10"/>
      <c r="L15" s="10"/>
      <c r="M15" s="10"/>
    </row>
    <row r="17" customHeight="1" spans="1:13">
      <c r="A17" s="107"/>
      <c r="B17" s="107"/>
      <c r="C17" s="107"/>
      <c r="D17" s="107"/>
      <c r="E17" s="107"/>
      <c r="F17" s="107"/>
      <c r="G17" s="107"/>
      <c r="H17" s="107"/>
      <c r="I17" s="107"/>
      <c r="J17" s="107"/>
      <c r="K17" s="107"/>
      <c r="L17" s="107"/>
      <c r="M17" s="107"/>
    </row>
    <row r="18" customHeight="1" spans="1:13">
      <c r="A18" s="107"/>
      <c r="B18" s="107"/>
      <c r="C18" s="107"/>
      <c r="D18" s="107"/>
      <c r="E18" s="107"/>
      <c r="F18" s="107"/>
      <c r="G18" s="107"/>
      <c r="H18" s="107"/>
      <c r="I18" s="107"/>
      <c r="J18" s="107"/>
      <c r="K18" s="107"/>
      <c r="L18" s="107"/>
      <c r="M18" s="107"/>
    </row>
  </sheetData>
  <mergeCells count="2">
    <mergeCell ref="A12:M15"/>
    <mergeCell ref="A17:M18"/>
  </mergeCells>
  <pageMargins left="0.709027777777778" right="0.709027777777778" top="0.75" bottom="0.75" header="0.309027777777778" footer="0.309027777777778"/>
  <pageSetup paperSize="9" orientation="landscape" horizontalDpi="600"/>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tint="0.8"/>
  </sheetPr>
  <dimension ref="A1:Q19"/>
  <sheetViews>
    <sheetView workbookViewId="0">
      <selection activeCell="P19" sqref="P19"/>
    </sheetView>
  </sheetViews>
  <sheetFormatPr defaultColWidth="9" defaultRowHeight="14.25"/>
  <cols>
    <col min="1" max="1" width="32.2666666666667" style="71" customWidth="1"/>
    <col min="2" max="2" width="5.88333333333333" style="71" customWidth="1"/>
    <col min="3" max="8" width="8.75" style="71" customWidth="1"/>
    <col min="9" max="9" width="32.2666666666667" style="71" customWidth="1"/>
    <col min="10" max="10" width="5.88333333333333" style="71" customWidth="1"/>
    <col min="11" max="16" width="8.34166666666667" style="71" customWidth="1"/>
    <col min="17" max="17" width="7.65833333333333" style="71" customWidth="1"/>
    <col min="18" max="256" width="9" style="71"/>
    <col min="257" max="16384" width="9" style="1"/>
  </cols>
  <sheetData>
    <row r="1" s="71" customFormat="1" ht="23" customHeight="1" spans="1:17">
      <c r="A1" s="102" t="s">
        <v>1836</v>
      </c>
      <c r="B1" s="75" t="s">
        <v>0</v>
      </c>
      <c r="C1" s="75" t="s">
        <v>0</v>
      </c>
      <c r="D1" s="75" t="s">
        <v>0</v>
      </c>
      <c r="E1" s="75" t="s">
        <v>0</v>
      </c>
      <c r="F1" s="75" t="s">
        <v>0</v>
      </c>
      <c r="G1" s="75" t="s">
        <v>0</v>
      </c>
      <c r="H1" s="75" t="s">
        <v>0</v>
      </c>
      <c r="I1" s="75" t="s">
        <v>0</v>
      </c>
      <c r="J1" s="75" t="s">
        <v>0</v>
      </c>
      <c r="K1" s="75" t="s">
        <v>0</v>
      </c>
      <c r="L1" s="75" t="s">
        <v>0</v>
      </c>
      <c r="M1" s="75" t="s">
        <v>0</v>
      </c>
      <c r="N1" s="75" t="s">
        <v>0</v>
      </c>
      <c r="O1" s="75" t="s">
        <v>0</v>
      </c>
      <c r="P1" s="75" t="s">
        <v>0</v>
      </c>
      <c r="Q1" s="92" t="s">
        <v>0</v>
      </c>
    </row>
    <row r="2" s="71" customFormat="1" ht="30" customHeight="1" spans="1:17">
      <c r="A2" s="76" t="s">
        <v>1837</v>
      </c>
      <c r="B2" s="76"/>
      <c r="C2" s="76"/>
      <c r="D2" s="76"/>
      <c r="E2" s="76"/>
      <c r="F2" s="76"/>
      <c r="G2" s="76"/>
      <c r="H2" s="76"/>
      <c r="I2" s="76"/>
      <c r="J2" s="76"/>
      <c r="K2" s="76"/>
      <c r="L2" s="76"/>
      <c r="M2" s="76"/>
      <c r="N2" s="76"/>
      <c r="O2" s="76"/>
      <c r="P2" s="76"/>
      <c r="Q2" s="92" t="s">
        <v>0</v>
      </c>
    </row>
    <row r="3" s="71" customFormat="1" ht="23" customHeight="1" spans="1:17">
      <c r="A3" s="78" t="s">
        <v>40</v>
      </c>
      <c r="B3" s="78"/>
      <c r="C3" s="78"/>
      <c r="D3" s="78"/>
      <c r="E3" s="78"/>
      <c r="F3" s="78"/>
      <c r="G3" s="78"/>
      <c r="H3" s="78"/>
      <c r="I3" s="78"/>
      <c r="J3" s="78"/>
      <c r="K3" s="78"/>
      <c r="L3" s="78"/>
      <c r="M3" s="78"/>
      <c r="N3" s="78"/>
      <c r="O3" s="78"/>
      <c r="P3" s="78"/>
      <c r="Q3" s="92" t="s">
        <v>0</v>
      </c>
    </row>
    <row r="4" s="71" customFormat="1" ht="23" customHeight="1" spans="1:17">
      <c r="A4" s="80" t="s">
        <v>1838</v>
      </c>
      <c r="B4" s="83"/>
      <c r="C4" s="83"/>
      <c r="D4" s="83"/>
      <c r="E4" s="83"/>
      <c r="F4" s="83"/>
      <c r="G4" s="83"/>
      <c r="H4" s="83"/>
      <c r="I4" s="80" t="s">
        <v>1839</v>
      </c>
      <c r="J4" s="83"/>
      <c r="K4" s="83"/>
      <c r="L4" s="83"/>
      <c r="M4" s="83"/>
      <c r="N4" s="83"/>
      <c r="O4" s="83"/>
      <c r="P4" s="83"/>
      <c r="Q4" s="92" t="s">
        <v>0</v>
      </c>
    </row>
    <row r="5" s="71" customFormat="1" ht="23" customHeight="1" spans="1:17">
      <c r="A5" s="80" t="s">
        <v>1840</v>
      </c>
      <c r="B5" s="80" t="s">
        <v>1841</v>
      </c>
      <c r="C5" s="103" t="s">
        <v>113</v>
      </c>
      <c r="D5" s="83"/>
      <c r="E5" s="83"/>
      <c r="F5" s="103" t="s">
        <v>114</v>
      </c>
      <c r="G5" s="83"/>
      <c r="H5" s="83"/>
      <c r="I5" s="80" t="s">
        <v>1840</v>
      </c>
      <c r="J5" s="80" t="s">
        <v>1841</v>
      </c>
      <c r="K5" s="103" t="s">
        <v>113</v>
      </c>
      <c r="L5" s="83"/>
      <c r="M5" s="83"/>
      <c r="N5" s="103" t="s">
        <v>114</v>
      </c>
      <c r="O5" s="83"/>
      <c r="P5" s="83"/>
      <c r="Q5" s="92" t="s">
        <v>0</v>
      </c>
    </row>
    <row r="6" s="71" customFormat="1" ht="42" customHeight="1" spans="1:17">
      <c r="A6" s="83"/>
      <c r="B6" s="83"/>
      <c r="C6" s="80" t="s">
        <v>427</v>
      </c>
      <c r="D6" s="80" t="s">
        <v>1842</v>
      </c>
      <c r="E6" s="80" t="s">
        <v>1843</v>
      </c>
      <c r="F6" s="80" t="s">
        <v>427</v>
      </c>
      <c r="G6" s="80" t="s">
        <v>1842</v>
      </c>
      <c r="H6" s="80" t="s">
        <v>1843</v>
      </c>
      <c r="I6" s="83"/>
      <c r="J6" s="83"/>
      <c r="K6" s="80" t="s">
        <v>427</v>
      </c>
      <c r="L6" s="80" t="s">
        <v>1842</v>
      </c>
      <c r="M6" s="80" t="s">
        <v>1843</v>
      </c>
      <c r="N6" s="80" t="s">
        <v>427</v>
      </c>
      <c r="O6" s="80" t="s">
        <v>1842</v>
      </c>
      <c r="P6" s="80" t="s">
        <v>1843</v>
      </c>
      <c r="Q6" s="92" t="s">
        <v>0</v>
      </c>
    </row>
    <row r="7" s="71" customFormat="1" ht="23" customHeight="1" spans="1:17">
      <c r="A7" s="80" t="s">
        <v>48</v>
      </c>
      <c r="B7" s="83" t="s">
        <v>0</v>
      </c>
      <c r="C7" s="80" t="s">
        <v>1844</v>
      </c>
      <c r="D7" s="80" t="s">
        <v>755</v>
      </c>
      <c r="E7" s="80" t="s">
        <v>50</v>
      </c>
      <c r="F7" s="80" t="s">
        <v>1845</v>
      </c>
      <c r="G7" s="80" t="s">
        <v>1821</v>
      </c>
      <c r="H7" s="80" t="s">
        <v>757</v>
      </c>
      <c r="I7" s="80" t="s">
        <v>48</v>
      </c>
      <c r="J7" s="83" t="s">
        <v>0</v>
      </c>
      <c r="K7" s="80" t="s">
        <v>1844</v>
      </c>
      <c r="L7" s="80" t="s">
        <v>755</v>
      </c>
      <c r="M7" s="80" t="s">
        <v>50</v>
      </c>
      <c r="N7" s="80" t="s">
        <v>1845</v>
      </c>
      <c r="O7" s="80" t="s">
        <v>1821</v>
      </c>
      <c r="P7" s="80" t="s">
        <v>757</v>
      </c>
      <c r="Q7" s="92" t="s">
        <v>0</v>
      </c>
    </row>
    <row r="8" s="71" customFormat="1" ht="23" customHeight="1" spans="1:17">
      <c r="A8" s="83" t="s">
        <v>1846</v>
      </c>
      <c r="B8" s="80" t="s">
        <v>49</v>
      </c>
      <c r="C8" s="85">
        <f t="shared" ref="C8:C12" si="0">SUM(D8:E8)</f>
        <v>1035</v>
      </c>
      <c r="D8" s="87">
        <v>0</v>
      </c>
      <c r="E8" s="87">
        <v>1035</v>
      </c>
      <c r="F8" s="104">
        <f t="shared" ref="F8:F12" si="1">SUM(G8:H8)</f>
        <v>0</v>
      </c>
      <c r="G8" s="87">
        <v>0</v>
      </c>
      <c r="H8" s="87">
        <v>0</v>
      </c>
      <c r="I8" s="83" t="s">
        <v>1847</v>
      </c>
      <c r="J8" s="80" t="s">
        <v>1848</v>
      </c>
      <c r="K8" s="85">
        <f t="shared" ref="K8:K11" si="2">SUM(L8:M8)</f>
        <v>16</v>
      </c>
      <c r="L8" s="87">
        <v>0</v>
      </c>
      <c r="M8" s="87">
        <v>16</v>
      </c>
      <c r="N8" s="85">
        <f t="shared" ref="N8:N11" si="3">SUM(O8:P8)</f>
        <v>20</v>
      </c>
      <c r="O8" s="87">
        <v>0</v>
      </c>
      <c r="P8" s="87">
        <v>20</v>
      </c>
      <c r="Q8" s="92" t="s">
        <v>0</v>
      </c>
    </row>
    <row r="9" s="71" customFormat="1" ht="23" customHeight="1" spans="1:17">
      <c r="A9" s="83" t="s">
        <v>1849</v>
      </c>
      <c r="B9" s="80" t="s">
        <v>755</v>
      </c>
      <c r="C9" s="85">
        <f t="shared" si="0"/>
        <v>6972</v>
      </c>
      <c r="D9" s="87">
        <v>0</v>
      </c>
      <c r="E9" s="87">
        <v>6972</v>
      </c>
      <c r="F9" s="85">
        <f t="shared" si="1"/>
        <v>8500</v>
      </c>
      <c r="G9" s="87">
        <v>0</v>
      </c>
      <c r="H9" s="87">
        <v>8500</v>
      </c>
      <c r="I9" s="83" t="s">
        <v>1850</v>
      </c>
      <c r="J9" s="80" t="s">
        <v>1851</v>
      </c>
      <c r="K9" s="85">
        <f t="shared" si="2"/>
        <v>4503</v>
      </c>
      <c r="L9" s="87">
        <v>0</v>
      </c>
      <c r="M9" s="87">
        <v>4503</v>
      </c>
      <c r="N9" s="104">
        <f t="shared" si="3"/>
        <v>8000</v>
      </c>
      <c r="O9" s="87">
        <v>0</v>
      </c>
      <c r="P9" s="87">
        <v>8000</v>
      </c>
      <c r="Q9" s="92" t="s">
        <v>0</v>
      </c>
    </row>
    <row r="10" s="71" customFormat="1" ht="23" customHeight="1" spans="1:17">
      <c r="A10" s="83" t="s">
        <v>1852</v>
      </c>
      <c r="B10" s="80" t="s">
        <v>50</v>
      </c>
      <c r="C10" s="85">
        <f t="shared" si="0"/>
        <v>0</v>
      </c>
      <c r="D10" s="87">
        <v>0</v>
      </c>
      <c r="E10" s="87">
        <v>0</v>
      </c>
      <c r="F10" s="85">
        <f t="shared" si="1"/>
        <v>0</v>
      </c>
      <c r="G10" s="87">
        <v>0</v>
      </c>
      <c r="H10" s="87">
        <v>0</v>
      </c>
      <c r="I10" s="83" t="s">
        <v>1853</v>
      </c>
      <c r="J10" s="80" t="s">
        <v>1854</v>
      </c>
      <c r="K10" s="85">
        <f t="shared" si="2"/>
        <v>0</v>
      </c>
      <c r="L10" s="87">
        <v>0</v>
      </c>
      <c r="M10" s="87">
        <v>0</v>
      </c>
      <c r="N10" s="85">
        <f t="shared" si="3"/>
        <v>0</v>
      </c>
      <c r="O10" s="87">
        <v>0</v>
      </c>
      <c r="P10" s="87">
        <v>0</v>
      </c>
      <c r="Q10" s="92" t="s">
        <v>0</v>
      </c>
    </row>
    <row r="11" s="71" customFormat="1" ht="23" customHeight="1" spans="1:17">
      <c r="A11" s="83" t="s">
        <v>1855</v>
      </c>
      <c r="B11" s="80" t="s">
        <v>51</v>
      </c>
      <c r="C11" s="85">
        <f t="shared" si="0"/>
        <v>0</v>
      </c>
      <c r="D11" s="87">
        <v>0</v>
      </c>
      <c r="E11" s="87">
        <v>0</v>
      </c>
      <c r="F11" s="85">
        <f t="shared" si="1"/>
        <v>0</v>
      </c>
      <c r="G11" s="87">
        <v>0</v>
      </c>
      <c r="H11" s="87">
        <v>0</v>
      </c>
      <c r="I11" s="83" t="s">
        <v>1856</v>
      </c>
      <c r="J11" s="80" t="s">
        <v>1857</v>
      </c>
      <c r="K11" s="85">
        <f t="shared" si="2"/>
        <v>230</v>
      </c>
      <c r="L11" s="87">
        <v>0</v>
      </c>
      <c r="M11" s="87">
        <v>230</v>
      </c>
      <c r="N11" s="104">
        <f t="shared" si="3"/>
        <v>480</v>
      </c>
      <c r="O11" s="87">
        <v>0</v>
      </c>
      <c r="P11" s="87">
        <v>480</v>
      </c>
      <c r="Q11" s="92" t="s">
        <v>0</v>
      </c>
    </row>
    <row r="12" s="71" customFormat="1" ht="23" customHeight="1" spans="1:17">
      <c r="A12" s="83" t="s">
        <v>1858</v>
      </c>
      <c r="B12" s="80" t="s">
        <v>1821</v>
      </c>
      <c r="C12" s="85">
        <f t="shared" si="0"/>
        <v>0</v>
      </c>
      <c r="D12" s="87">
        <v>0</v>
      </c>
      <c r="E12" s="87">
        <v>0</v>
      </c>
      <c r="F12" s="85">
        <f t="shared" si="1"/>
        <v>0</v>
      </c>
      <c r="G12" s="87">
        <v>0</v>
      </c>
      <c r="H12" s="87">
        <v>0</v>
      </c>
      <c r="I12" s="83" t="s">
        <v>0</v>
      </c>
      <c r="J12" s="80" t="s">
        <v>0</v>
      </c>
      <c r="K12" s="87" t="s">
        <v>0</v>
      </c>
      <c r="L12" s="87" t="s">
        <v>0</v>
      </c>
      <c r="M12" s="87" t="s">
        <v>0</v>
      </c>
      <c r="N12" s="87" t="s">
        <v>0</v>
      </c>
      <c r="O12" s="87" t="s">
        <v>0</v>
      </c>
      <c r="P12" s="87" t="s">
        <v>0</v>
      </c>
      <c r="Q12" s="92" t="s">
        <v>0</v>
      </c>
    </row>
    <row r="13" s="71" customFormat="1" ht="23" customHeight="1" spans="1:17">
      <c r="A13" s="83" t="s">
        <v>0</v>
      </c>
      <c r="B13" s="80" t="s">
        <v>0</v>
      </c>
      <c r="C13" s="99"/>
      <c r="D13" s="87" t="s">
        <v>0</v>
      </c>
      <c r="E13" s="87" t="s">
        <v>0</v>
      </c>
      <c r="F13" s="87" t="s">
        <v>0</v>
      </c>
      <c r="G13" s="87" t="s">
        <v>0</v>
      </c>
      <c r="H13" s="87" t="s">
        <v>0</v>
      </c>
      <c r="I13" s="83" t="s">
        <v>0</v>
      </c>
      <c r="J13" s="80" t="s">
        <v>0</v>
      </c>
      <c r="K13" s="87" t="s">
        <v>0</v>
      </c>
      <c r="L13" s="87" t="s">
        <v>0</v>
      </c>
      <c r="M13" s="87" t="s">
        <v>0</v>
      </c>
      <c r="N13" s="87" t="s">
        <v>0</v>
      </c>
      <c r="O13" s="87" t="s">
        <v>0</v>
      </c>
      <c r="P13" s="87" t="s">
        <v>0</v>
      </c>
      <c r="Q13" s="92" t="s">
        <v>0</v>
      </c>
    </row>
    <row r="14" s="71" customFormat="1" ht="23" customHeight="1" spans="1:17">
      <c r="A14" s="80" t="s">
        <v>1859</v>
      </c>
      <c r="B14" s="80" t="s">
        <v>757</v>
      </c>
      <c r="C14" s="105">
        <f t="shared" ref="C14:C17" si="4">SUM(D14:E14)</f>
        <v>8007</v>
      </c>
      <c r="D14" s="85">
        <f t="shared" ref="D14:H14" si="5">SUM(D8:D12)</f>
        <v>0</v>
      </c>
      <c r="E14" s="85">
        <f t="shared" si="5"/>
        <v>8007</v>
      </c>
      <c r="F14" s="104">
        <f t="shared" ref="F14:F17" si="6">SUM(G14:H14)</f>
        <v>8500</v>
      </c>
      <c r="G14" s="85">
        <f t="shared" si="5"/>
        <v>0</v>
      </c>
      <c r="H14" s="85">
        <f t="shared" si="5"/>
        <v>8500</v>
      </c>
      <c r="I14" s="80" t="s">
        <v>1860</v>
      </c>
      <c r="J14" s="80" t="s">
        <v>1861</v>
      </c>
      <c r="K14" s="104">
        <f t="shared" ref="K14:K19" si="7">SUM(L14:M14)</f>
        <v>4749</v>
      </c>
      <c r="L14" s="85">
        <f t="shared" ref="L14:P14" si="8">SUM(L8:L11)</f>
        <v>0</v>
      </c>
      <c r="M14" s="85">
        <f t="shared" si="8"/>
        <v>4749</v>
      </c>
      <c r="N14" s="104">
        <f t="shared" ref="N14:N19" si="9">SUM(O14:P14)</f>
        <v>8500</v>
      </c>
      <c r="O14" s="85">
        <f t="shared" si="8"/>
        <v>0</v>
      </c>
      <c r="P14" s="85">
        <f t="shared" si="8"/>
        <v>8500</v>
      </c>
      <c r="Q14" s="92" t="s">
        <v>0</v>
      </c>
    </row>
    <row r="15" s="71" customFormat="1" ht="23" customHeight="1" spans="1:17">
      <c r="A15" s="83" t="s">
        <v>1862</v>
      </c>
      <c r="B15" s="80" t="s">
        <v>1822</v>
      </c>
      <c r="C15" s="104">
        <v>200</v>
      </c>
      <c r="D15" s="87">
        <v>0</v>
      </c>
      <c r="E15" s="87">
        <v>200.53</v>
      </c>
      <c r="F15" s="85">
        <v>0</v>
      </c>
      <c r="G15" s="87">
        <v>0</v>
      </c>
      <c r="H15" s="106">
        <v>0</v>
      </c>
      <c r="I15" s="83" t="s">
        <v>1863</v>
      </c>
      <c r="J15" s="80" t="s">
        <v>1864</v>
      </c>
      <c r="K15" s="85">
        <f t="shared" si="7"/>
        <v>0</v>
      </c>
      <c r="L15" s="87">
        <v>0</v>
      </c>
      <c r="M15" s="87"/>
      <c r="N15" s="85">
        <f t="shared" si="9"/>
        <v>0</v>
      </c>
      <c r="O15" s="87">
        <v>0</v>
      </c>
      <c r="P15" s="87"/>
      <c r="Q15" s="92" t="s">
        <v>0</v>
      </c>
    </row>
    <row r="16" s="71" customFormat="1" ht="23" customHeight="1" spans="1:17">
      <c r="A16" s="83" t="s">
        <v>1865</v>
      </c>
      <c r="B16" s="80" t="s">
        <v>758</v>
      </c>
      <c r="C16" s="85">
        <f t="shared" si="4"/>
        <v>0</v>
      </c>
      <c r="D16" s="87">
        <v>0</v>
      </c>
      <c r="E16" s="87">
        <v>0</v>
      </c>
      <c r="F16" s="85">
        <f t="shared" si="6"/>
        <v>0</v>
      </c>
      <c r="G16" s="87">
        <v>0</v>
      </c>
      <c r="H16" s="87">
        <v>0</v>
      </c>
      <c r="I16" s="83" t="s">
        <v>1866</v>
      </c>
      <c r="J16" s="80" t="s">
        <v>1867</v>
      </c>
      <c r="K16" s="85">
        <f t="shared" si="7"/>
        <v>0</v>
      </c>
      <c r="L16" s="87">
        <v>0</v>
      </c>
      <c r="M16" s="87"/>
      <c r="N16" s="85">
        <f t="shared" si="9"/>
        <v>0</v>
      </c>
      <c r="O16" s="87">
        <v>0</v>
      </c>
      <c r="P16" s="87"/>
      <c r="Q16" s="92" t="s">
        <v>0</v>
      </c>
    </row>
    <row r="17" s="71" customFormat="1" ht="23" customHeight="1" spans="1:17">
      <c r="A17" s="83" t="s">
        <v>1868</v>
      </c>
      <c r="B17" s="80" t="s">
        <v>759</v>
      </c>
      <c r="C17" s="104">
        <f t="shared" si="4"/>
        <v>2067</v>
      </c>
      <c r="D17" s="87">
        <v>0</v>
      </c>
      <c r="E17" s="100">
        <v>2067</v>
      </c>
      <c r="F17" s="85">
        <f t="shared" si="6"/>
        <v>2267.53</v>
      </c>
      <c r="G17" s="87">
        <v>0</v>
      </c>
      <c r="H17" s="106">
        <v>2267.53</v>
      </c>
      <c r="I17" s="83" t="s">
        <v>1869</v>
      </c>
      <c r="J17" s="80" t="s">
        <v>1870</v>
      </c>
      <c r="K17" s="85">
        <f t="shared" si="7"/>
        <v>3258</v>
      </c>
      <c r="L17" s="87">
        <v>0</v>
      </c>
      <c r="M17" s="87">
        <v>3258</v>
      </c>
      <c r="N17" s="85">
        <f t="shared" si="9"/>
        <v>0</v>
      </c>
      <c r="O17" s="87">
        <v>0</v>
      </c>
      <c r="P17" s="87"/>
      <c r="Q17" s="92" t="s">
        <v>0</v>
      </c>
    </row>
    <row r="18" s="71" customFormat="1" ht="23" customHeight="1" spans="1:17">
      <c r="A18" s="80" t="s">
        <v>0</v>
      </c>
      <c r="B18" s="80" t="s">
        <v>0</v>
      </c>
      <c r="C18" s="99"/>
      <c r="D18" s="87" t="s">
        <v>0</v>
      </c>
      <c r="E18" s="87" t="s">
        <v>0</v>
      </c>
      <c r="F18" s="87" t="s">
        <v>0</v>
      </c>
      <c r="G18" s="87" t="s">
        <v>0</v>
      </c>
      <c r="H18" s="87" t="s">
        <v>0</v>
      </c>
      <c r="I18" s="83" t="s">
        <v>1871</v>
      </c>
      <c r="J18" s="80" t="s">
        <v>1872</v>
      </c>
      <c r="K18" s="104">
        <f t="shared" si="7"/>
        <v>2267.53</v>
      </c>
      <c r="L18" s="87">
        <v>0</v>
      </c>
      <c r="M18" s="87">
        <v>2267.53</v>
      </c>
      <c r="N18" s="85">
        <f t="shared" si="9"/>
        <v>2267.53</v>
      </c>
      <c r="O18" s="87">
        <v>0</v>
      </c>
      <c r="P18" s="87">
        <v>2267.53</v>
      </c>
      <c r="Q18" s="92" t="s">
        <v>0</v>
      </c>
    </row>
    <row r="19" s="71" customFormat="1" ht="23" customHeight="1" spans="1:17">
      <c r="A19" s="80" t="s">
        <v>1873</v>
      </c>
      <c r="B19" s="80" t="s">
        <v>1874</v>
      </c>
      <c r="C19" s="104">
        <f>SUM(D19:E19)</f>
        <v>10274.53</v>
      </c>
      <c r="D19" s="85">
        <f t="shared" ref="D19:H19" si="10">SUM(D14:D17)</f>
        <v>0</v>
      </c>
      <c r="E19" s="85">
        <f t="shared" si="10"/>
        <v>10274.53</v>
      </c>
      <c r="F19" s="85">
        <f>SUM(G19:H19)</f>
        <v>10767.53</v>
      </c>
      <c r="G19" s="85">
        <f t="shared" si="10"/>
        <v>0</v>
      </c>
      <c r="H19" s="85">
        <f t="shared" si="10"/>
        <v>10767.53</v>
      </c>
      <c r="I19" s="80" t="s">
        <v>1875</v>
      </c>
      <c r="J19" s="80" t="s">
        <v>1876</v>
      </c>
      <c r="K19" s="104">
        <f t="shared" si="7"/>
        <v>10274.53</v>
      </c>
      <c r="L19" s="85">
        <f t="shared" ref="L19:P19" si="11">SUM(L14:L18)</f>
        <v>0</v>
      </c>
      <c r="M19" s="85">
        <f t="shared" si="11"/>
        <v>10274.53</v>
      </c>
      <c r="N19" s="85">
        <f t="shared" si="9"/>
        <v>10767.53</v>
      </c>
      <c r="O19" s="85">
        <f t="shared" si="11"/>
        <v>0</v>
      </c>
      <c r="P19" s="85">
        <f t="shared" si="11"/>
        <v>10767.53</v>
      </c>
      <c r="Q19" s="92" t="s">
        <v>0</v>
      </c>
    </row>
  </sheetData>
  <mergeCells count="12">
    <mergeCell ref="A2:P2"/>
    <mergeCell ref="A3:P3"/>
    <mergeCell ref="A4:H4"/>
    <mergeCell ref="I4:P4"/>
    <mergeCell ref="C5:E5"/>
    <mergeCell ref="F5:H5"/>
    <mergeCell ref="K5:M5"/>
    <mergeCell ref="N5:P5"/>
    <mergeCell ref="A5:A6"/>
    <mergeCell ref="B5:B6"/>
    <mergeCell ref="I5:I6"/>
    <mergeCell ref="J5:J6"/>
  </mergeCells>
  <pageMargins left="0.699305555555556" right="0.699305555555556" top="0.75" bottom="0.75" header="0.3" footer="0.3"/>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tint="0.8"/>
  </sheetPr>
  <dimension ref="A1:I61"/>
  <sheetViews>
    <sheetView workbookViewId="0">
      <selection activeCell="C8" sqref="C8"/>
    </sheetView>
  </sheetViews>
  <sheetFormatPr defaultColWidth="9" defaultRowHeight="14.25"/>
  <cols>
    <col min="1" max="1" width="15.3166666666667" style="71" customWidth="1"/>
    <col min="2" max="2" width="38.825" style="71" customWidth="1"/>
    <col min="3" max="9" width="12.3083333333333" style="71" customWidth="1"/>
    <col min="10" max="256" width="9" style="71"/>
    <col min="257" max="16384" width="9" style="1"/>
  </cols>
  <sheetData>
    <row r="1" s="71" customFormat="1" ht="23" customHeight="1" spans="1:9">
      <c r="A1" s="94" t="s">
        <v>1877</v>
      </c>
      <c r="B1" s="95"/>
      <c r="C1" s="74" t="s">
        <v>0</v>
      </c>
      <c r="D1" s="74" t="s">
        <v>0</v>
      </c>
      <c r="E1" s="74" t="s">
        <v>0</v>
      </c>
      <c r="F1" s="74" t="s">
        <v>0</v>
      </c>
      <c r="G1" s="74" t="s">
        <v>0</v>
      </c>
      <c r="H1" s="74" t="s">
        <v>0</v>
      </c>
      <c r="I1" s="74" t="s">
        <v>0</v>
      </c>
    </row>
    <row r="2" s="71" customFormat="1" ht="36" customHeight="1" spans="1:9">
      <c r="A2" s="76" t="s">
        <v>1878</v>
      </c>
      <c r="B2" s="76"/>
      <c r="C2" s="77"/>
      <c r="D2" s="76"/>
      <c r="E2" s="76"/>
      <c r="F2" s="77"/>
      <c r="G2" s="76"/>
      <c r="H2" s="76"/>
      <c r="I2" s="77"/>
    </row>
    <row r="3" s="71" customFormat="1" ht="23" customHeight="1" spans="1:9">
      <c r="A3" s="78" t="s">
        <v>40</v>
      </c>
      <c r="B3" s="78"/>
      <c r="C3" s="79"/>
      <c r="D3" s="78"/>
      <c r="E3" s="78"/>
      <c r="F3" s="79"/>
      <c r="G3" s="78"/>
      <c r="H3" s="78"/>
      <c r="I3" s="79"/>
    </row>
    <row r="4" s="71" customFormat="1" ht="35" customHeight="1" spans="1:9">
      <c r="A4" s="80" t="s">
        <v>145</v>
      </c>
      <c r="B4" s="81" t="s">
        <v>1879</v>
      </c>
      <c r="C4" s="81" t="s">
        <v>1880</v>
      </c>
      <c r="D4" s="82"/>
      <c r="E4" s="82"/>
      <c r="F4" s="81" t="s">
        <v>1881</v>
      </c>
      <c r="G4" s="82"/>
      <c r="H4" s="82"/>
      <c r="I4" s="81" t="s">
        <v>1882</v>
      </c>
    </row>
    <row r="5" s="71" customFormat="1" ht="35" customHeight="1" spans="1:9">
      <c r="A5" s="83"/>
      <c r="B5" s="82"/>
      <c r="C5" s="81" t="s">
        <v>1883</v>
      </c>
      <c r="D5" s="81" t="s">
        <v>1842</v>
      </c>
      <c r="E5" s="81" t="s">
        <v>1843</v>
      </c>
      <c r="F5" s="81" t="s">
        <v>1883</v>
      </c>
      <c r="G5" s="81" t="s">
        <v>1842</v>
      </c>
      <c r="H5" s="81" t="s">
        <v>1843</v>
      </c>
      <c r="I5" s="82"/>
    </row>
    <row r="6" s="71" customFormat="1" ht="23" customHeight="1" spans="1:9">
      <c r="A6" s="96" t="s">
        <v>0</v>
      </c>
      <c r="B6" s="81" t="s">
        <v>48</v>
      </c>
      <c r="C6" s="81" t="s">
        <v>1844</v>
      </c>
      <c r="D6" s="81" t="s">
        <v>755</v>
      </c>
      <c r="E6" s="81" t="s">
        <v>50</v>
      </c>
      <c r="F6" s="81" t="s">
        <v>1845</v>
      </c>
      <c r="G6" s="81" t="s">
        <v>1821</v>
      </c>
      <c r="H6" s="81" t="s">
        <v>757</v>
      </c>
      <c r="I6" s="81" t="s">
        <v>1884</v>
      </c>
    </row>
    <row r="7" s="71" customFormat="1" ht="23" customHeight="1" spans="1:9">
      <c r="A7" s="83" t="s">
        <v>1885</v>
      </c>
      <c r="B7" s="83" t="s">
        <v>1886</v>
      </c>
      <c r="C7" s="85">
        <f t="shared" ref="C7:C54" si="0">SUM(D7:E7)</f>
        <v>1035</v>
      </c>
      <c r="D7" s="85">
        <f t="shared" ref="D7:H7" si="1">SUM(D8:D38)</f>
        <v>0</v>
      </c>
      <c r="E7" s="85">
        <f t="shared" si="1"/>
        <v>1035</v>
      </c>
      <c r="F7" s="85">
        <f t="shared" ref="F7:F54" si="2">SUM(G7:H7)</f>
        <v>0</v>
      </c>
      <c r="G7" s="85">
        <f t="shared" si="1"/>
        <v>0</v>
      </c>
      <c r="H7" s="85">
        <f t="shared" si="1"/>
        <v>0</v>
      </c>
      <c r="I7" s="93">
        <f t="shared" ref="I7:I54" si="3">IF(ISERROR(F7/C7),,F7/C7)</f>
        <v>0</v>
      </c>
    </row>
    <row r="8" s="71" customFormat="1" ht="23" customHeight="1" spans="1:9">
      <c r="A8" s="81" t="s">
        <v>1887</v>
      </c>
      <c r="B8" s="97" t="s">
        <v>1888</v>
      </c>
      <c r="C8" s="85">
        <f t="shared" si="0"/>
        <v>0</v>
      </c>
      <c r="D8" s="87">
        <v>0</v>
      </c>
      <c r="E8" s="87">
        <v>0</v>
      </c>
      <c r="F8" s="85">
        <f t="shared" si="2"/>
        <v>0</v>
      </c>
      <c r="G8" s="87">
        <v>0</v>
      </c>
      <c r="H8" s="87">
        <v>0</v>
      </c>
      <c r="I8" s="93">
        <f t="shared" si="3"/>
        <v>0</v>
      </c>
    </row>
    <row r="9" s="71" customFormat="1" ht="23" customHeight="1" spans="1:9">
      <c r="A9" s="81" t="s">
        <v>1889</v>
      </c>
      <c r="B9" s="97" t="s">
        <v>1890</v>
      </c>
      <c r="C9" s="85">
        <f t="shared" si="0"/>
        <v>0</v>
      </c>
      <c r="D9" s="87">
        <v>0</v>
      </c>
      <c r="E9" s="87">
        <v>0</v>
      </c>
      <c r="F9" s="85">
        <f t="shared" si="2"/>
        <v>0</v>
      </c>
      <c r="G9" s="87">
        <v>0</v>
      </c>
      <c r="H9" s="87">
        <v>0</v>
      </c>
      <c r="I9" s="93">
        <f t="shared" si="3"/>
        <v>0</v>
      </c>
    </row>
    <row r="10" s="71" customFormat="1" ht="23" customHeight="1" spans="1:9">
      <c r="A10" s="81" t="s">
        <v>1891</v>
      </c>
      <c r="B10" s="97" t="s">
        <v>1892</v>
      </c>
      <c r="C10" s="85">
        <f t="shared" si="0"/>
        <v>0</v>
      </c>
      <c r="D10" s="87">
        <v>0</v>
      </c>
      <c r="E10" s="87">
        <v>0</v>
      </c>
      <c r="F10" s="85">
        <f t="shared" si="2"/>
        <v>0</v>
      </c>
      <c r="G10" s="87">
        <v>0</v>
      </c>
      <c r="H10" s="87">
        <v>0</v>
      </c>
      <c r="I10" s="93">
        <f t="shared" si="3"/>
        <v>0</v>
      </c>
    </row>
    <row r="11" s="71" customFormat="1" ht="23" customHeight="1" spans="1:9">
      <c r="A11" s="81" t="s">
        <v>1893</v>
      </c>
      <c r="B11" s="97" t="s">
        <v>1894</v>
      </c>
      <c r="C11" s="85">
        <f t="shared" si="0"/>
        <v>0</v>
      </c>
      <c r="D11" s="87">
        <v>0</v>
      </c>
      <c r="E11" s="87">
        <v>0</v>
      </c>
      <c r="F11" s="85">
        <f t="shared" si="2"/>
        <v>0</v>
      </c>
      <c r="G11" s="87">
        <v>0</v>
      </c>
      <c r="H11" s="87">
        <v>0</v>
      </c>
      <c r="I11" s="93">
        <f t="shared" si="3"/>
        <v>0</v>
      </c>
    </row>
    <row r="12" s="71" customFormat="1" ht="23" customHeight="1" spans="1:9">
      <c r="A12" s="81" t="s">
        <v>1895</v>
      </c>
      <c r="B12" s="97" t="s">
        <v>1896</v>
      </c>
      <c r="C12" s="85">
        <f t="shared" si="0"/>
        <v>0</v>
      </c>
      <c r="D12" s="87">
        <v>0</v>
      </c>
      <c r="E12" s="87">
        <v>0</v>
      </c>
      <c r="F12" s="85">
        <f t="shared" si="2"/>
        <v>0</v>
      </c>
      <c r="G12" s="87">
        <v>0</v>
      </c>
      <c r="H12" s="87">
        <v>0</v>
      </c>
      <c r="I12" s="93">
        <f t="shared" si="3"/>
        <v>0</v>
      </c>
    </row>
    <row r="13" s="71" customFormat="1" ht="23" customHeight="1" spans="1:9">
      <c r="A13" s="81" t="s">
        <v>1897</v>
      </c>
      <c r="B13" s="97" t="s">
        <v>1898</v>
      </c>
      <c r="C13" s="85">
        <f t="shared" si="0"/>
        <v>0</v>
      </c>
      <c r="D13" s="87">
        <v>0</v>
      </c>
      <c r="E13" s="87">
        <v>0</v>
      </c>
      <c r="F13" s="85">
        <f t="shared" si="2"/>
        <v>0</v>
      </c>
      <c r="G13" s="87">
        <v>0</v>
      </c>
      <c r="H13" s="87">
        <v>0</v>
      </c>
      <c r="I13" s="93">
        <f t="shared" si="3"/>
        <v>0</v>
      </c>
    </row>
    <row r="14" s="71" customFormat="1" ht="23" customHeight="1" spans="1:9">
      <c r="A14" s="81" t="s">
        <v>1899</v>
      </c>
      <c r="B14" s="97" t="s">
        <v>1900</v>
      </c>
      <c r="C14" s="85">
        <f t="shared" si="0"/>
        <v>0</v>
      </c>
      <c r="D14" s="87">
        <v>0</v>
      </c>
      <c r="E14" s="87">
        <v>0</v>
      </c>
      <c r="F14" s="85">
        <f t="shared" si="2"/>
        <v>0</v>
      </c>
      <c r="G14" s="87">
        <v>0</v>
      </c>
      <c r="H14" s="87">
        <v>0</v>
      </c>
      <c r="I14" s="93">
        <f t="shared" si="3"/>
        <v>0</v>
      </c>
    </row>
    <row r="15" s="71" customFormat="1" ht="23" customHeight="1" spans="1:9">
      <c r="A15" s="81" t="s">
        <v>1901</v>
      </c>
      <c r="B15" s="97" t="s">
        <v>1902</v>
      </c>
      <c r="C15" s="85">
        <f t="shared" si="0"/>
        <v>0</v>
      </c>
      <c r="D15" s="87">
        <v>0</v>
      </c>
      <c r="E15" s="87">
        <v>0</v>
      </c>
      <c r="F15" s="85">
        <f t="shared" si="2"/>
        <v>0</v>
      </c>
      <c r="G15" s="87">
        <v>0</v>
      </c>
      <c r="H15" s="87">
        <v>0</v>
      </c>
      <c r="I15" s="93">
        <f t="shared" si="3"/>
        <v>0</v>
      </c>
    </row>
    <row r="16" s="71" customFormat="1" ht="23" customHeight="1" spans="1:9">
      <c r="A16" s="81" t="s">
        <v>1903</v>
      </c>
      <c r="B16" s="97" t="s">
        <v>1904</v>
      </c>
      <c r="C16" s="85">
        <f t="shared" si="0"/>
        <v>0</v>
      </c>
      <c r="D16" s="87">
        <v>0</v>
      </c>
      <c r="E16" s="87">
        <v>0</v>
      </c>
      <c r="F16" s="85">
        <f t="shared" si="2"/>
        <v>0</v>
      </c>
      <c r="G16" s="87">
        <v>0</v>
      </c>
      <c r="H16" s="87">
        <v>0</v>
      </c>
      <c r="I16" s="93">
        <f t="shared" si="3"/>
        <v>0</v>
      </c>
    </row>
    <row r="17" s="71" customFormat="1" ht="23" customHeight="1" spans="1:9">
      <c r="A17" s="81" t="s">
        <v>1905</v>
      </c>
      <c r="B17" s="86" t="s">
        <v>1906</v>
      </c>
      <c r="C17" s="85">
        <f t="shared" si="0"/>
        <v>0</v>
      </c>
      <c r="D17" s="87">
        <v>0</v>
      </c>
      <c r="E17" s="87">
        <v>0</v>
      </c>
      <c r="F17" s="85">
        <f t="shared" si="2"/>
        <v>0</v>
      </c>
      <c r="G17" s="87">
        <v>0</v>
      </c>
      <c r="H17" s="87">
        <v>0</v>
      </c>
      <c r="I17" s="93">
        <f t="shared" si="3"/>
        <v>0</v>
      </c>
    </row>
    <row r="18" s="71" customFormat="1" ht="23" customHeight="1" spans="1:9">
      <c r="A18" s="81" t="s">
        <v>1907</v>
      </c>
      <c r="B18" s="97" t="s">
        <v>1908</v>
      </c>
      <c r="C18" s="85">
        <f t="shared" si="0"/>
        <v>0</v>
      </c>
      <c r="D18" s="87">
        <v>0</v>
      </c>
      <c r="E18" s="87">
        <v>0</v>
      </c>
      <c r="F18" s="85">
        <f t="shared" si="2"/>
        <v>0</v>
      </c>
      <c r="G18" s="87">
        <v>0</v>
      </c>
      <c r="H18" s="87">
        <v>0</v>
      </c>
      <c r="I18" s="93">
        <f t="shared" si="3"/>
        <v>0</v>
      </c>
    </row>
    <row r="19" s="71" customFormat="1" ht="23" customHeight="1" spans="1:9">
      <c r="A19" s="81" t="s">
        <v>1909</v>
      </c>
      <c r="B19" s="97" t="s">
        <v>1910</v>
      </c>
      <c r="C19" s="85">
        <f t="shared" si="0"/>
        <v>0</v>
      </c>
      <c r="D19" s="87">
        <v>0</v>
      </c>
      <c r="E19" s="87">
        <v>0</v>
      </c>
      <c r="F19" s="85">
        <f t="shared" si="2"/>
        <v>0</v>
      </c>
      <c r="G19" s="87">
        <v>0</v>
      </c>
      <c r="H19" s="87">
        <v>0</v>
      </c>
      <c r="I19" s="93">
        <f t="shared" si="3"/>
        <v>0</v>
      </c>
    </row>
    <row r="20" s="71" customFormat="1" ht="23" customHeight="1" spans="1:9">
      <c r="A20" s="81" t="s">
        <v>1911</v>
      </c>
      <c r="B20" s="97" t="s">
        <v>1912</v>
      </c>
      <c r="C20" s="85">
        <f t="shared" si="0"/>
        <v>0</v>
      </c>
      <c r="D20" s="87">
        <v>0</v>
      </c>
      <c r="E20" s="87">
        <v>0</v>
      </c>
      <c r="F20" s="85">
        <f t="shared" si="2"/>
        <v>0</v>
      </c>
      <c r="G20" s="87">
        <v>0</v>
      </c>
      <c r="H20" s="87">
        <v>0</v>
      </c>
      <c r="I20" s="93">
        <f t="shared" si="3"/>
        <v>0</v>
      </c>
    </row>
    <row r="21" s="71" customFormat="1" ht="23" customHeight="1" spans="1:9">
      <c r="A21" s="81" t="s">
        <v>1913</v>
      </c>
      <c r="B21" s="97" t="s">
        <v>1914</v>
      </c>
      <c r="C21" s="85">
        <f t="shared" si="0"/>
        <v>0</v>
      </c>
      <c r="D21" s="87">
        <v>0</v>
      </c>
      <c r="E21" s="87">
        <v>0</v>
      </c>
      <c r="F21" s="85">
        <f t="shared" si="2"/>
        <v>0</v>
      </c>
      <c r="G21" s="87">
        <v>0</v>
      </c>
      <c r="H21" s="87">
        <v>0</v>
      </c>
      <c r="I21" s="93">
        <f t="shared" si="3"/>
        <v>0</v>
      </c>
    </row>
    <row r="22" s="71" customFormat="1" ht="23" customHeight="1" spans="1:9">
      <c r="A22" s="81" t="s">
        <v>1915</v>
      </c>
      <c r="B22" s="97" t="s">
        <v>1916</v>
      </c>
      <c r="C22" s="85">
        <f t="shared" si="0"/>
        <v>0</v>
      </c>
      <c r="D22" s="87">
        <v>0</v>
      </c>
      <c r="E22" s="87">
        <v>0</v>
      </c>
      <c r="F22" s="85">
        <f t="shared" si="2"/>
        <v>0</v>
      </c>
      <c r="G22" s="87">
        <v>0</v>
      </c>
      <c r="H22" s="87">
        <v>0</v>
      </c>
      <c r="I22" s="93">
        <f t="shared" si="3"/>
        <v>0</v>
      </c>
    </row>
    <row r="23" s="71" customFormat="1" ht="23" customHeight="1" spans="1:9">
      <c r="A23" s="81" t="s">
        <v>1917</v>
      </c>
      <c r="B23" s="97" t="s">
        <v>1918</v>
      </c>
      <c r="C23" s="85">
        <f t="shared" si="0"/>
        <v>0</v>
      </c>
      <c r="D23" s="87">
        <v>0</v>
      </c>
      <c r="E23" s="87">
        <v>0</v>
      </c>
      <c r="F23" s="85">
        <f t="shared" si="2"/>
        <v>0</v>
      </c>
      <c r="G23" s="87">
        <v>0</v>
      </c>
      <c r="H23" s="87">
        <v>0</v>
      </c>
      <c r="I23" s="93">
        <f t="shared" si="3"/>
        <v>0</v>
      </c>
    </row>
    <row r="24" s="71" customFormat="1" ht="23" customHeight="1" spans="1:9">
      <c r="A24" s="81" t="s">
        <v>1919</v>
      </c>
      <c r="B24" s="97" t="s">
        <v>1920</v>
      </c>
      <c r="C24" s="85">
        <f t="shared" si="0"/>
        <v>0</v>
      </c>
      <c r="D24" s="87">
        <v>0</v>
      </c>
      <c r="E24" s="87">
        <v>0</v>
      </c>
      <c r="F24" s="85">
        <f t="shared" si="2"/>
        <v>0</v>
      </c>
      <c r="G24" s="87">
        <v>0</v>
      </c>
      <c r="H24" s="87">
        <v>0</v>
      </c>
      <c r="I24" s="93">
        <f t="shared" si="3"/>
        <v>0</v>
      </c>
    </row>
    <row r="25" s="71" customFormat="1" ht="23" customHeight="1" spans="1:9">
      <c r="A25" s="81" t="s">
        <v>1921</v>
      </c>
      <c r="B25" s="97" t="s">
        <v>1922</v>
      </c>
      <c r="C25" s="85">
        <f t="shared" si="0"/>
        <v>0</v>
      </c>
      <c r="D25" s="87">
        <v>0</v>
      </c>
      <c r="E25" s="87">
        <v>0</v>
      </c>
      <c r="F25" s="85">
        <f t="shared" si="2"/>
        <v>0</v>
      </c>
      <c r="G25" s="87">
        <v>0</v>
      </c>
      <c r="H25" s="87">
        <v>0</v>
      </c>
      <c r="I25" s="93">
        <f t="shared" si="3"/>
        <v>0</v>
      </c>
    </row>
    <row r="26" s="71" customFormat="1" ht="23" customHeight="1" spans="1:9">
      <c r="A26" s="81" t="s">
        <v>1923</v>
      </c>
      <c r="B26" s="97" t="s">
        <v>1924</v>
      </c>
      <c r="C26" s="85">
        <f t="shared" si="0"/>
        <v>0</v>
      </c>
      <c r="D26" s="87">
        <v>0</v>
      </c>
      <c r="E26" s="87">
        <v>0</v>
      </c>
      <c r="F26" s="85">
        <f t="shared" si="2"/>
        <v>0</v>
      </c>
      <c r="G26" s="87">
        <v>0</v>
      </c>
      <c r="H26" s="87">
        <v>0</v>
      </c>
      <c r="I26" s="93">
        <f t="shared" si="3"/>
        <v>0</v>
      </c>
    </row>
    <row r="27" s="71" customFormat="1" ht="23" customHeight="1" spans="1:9">
      <c r="A27" s="81" t="s">
        <v>1925</v>
      </c>
      <c r="B27" s="97" t="s">
        <v>1926</v>
      </c>
      <c r="C27" s="85">
        <f t="shared" si="0"/>
        <v>0</v>
      </c>
      <c r="D27" s="87">
        <v>0</v>
      </c>
      <c r="E27" s="87">
        <v>0</v>
      </c>
      <c r="F27" s="85">
        <f t="shared" si="2"/>
        <v>0</v>
      </c>
      <c r="G27" s="87">
        <v>0</v>
      </c>
      <c r="H27" s="87">
        <v>0</v>
      </c>
      <c r="I27" s="93">
        <f t="shared" si="3"/>
        <v>0</v>
      </c>
    </row>
    <row r="28" s="71" customFormat="1" ht="23" customHeight="1" spans="1:9">
      <c r="A28" s="81" t="s">
        <v>1927</v>
      </c>
      <c r="B28" s="97" t="s">
        <v>1928</v>
      </c>
      <c r="C28" s="85">
        <f t="shared" si="0"/>
        <v>0</v>
      </c>
      <c r="D28" s="87">
        <v>0</v>
      </c>
      <c r="E28" s="87">
        <v>0</v>
      </c>
      <c r="F28" s="85">
        <f t="shared" si="2"/>
        <v>0</v>
      </c>
      <c r="G28" s="87">
        <v>0</v>
      </c>
      <c r="H28" s="87">
        <v>0</v>
      </c>
      <c r="I28" s="93">
        <f t="shared" si="3"/>
        <v>0</v>
      </c>
    </row>
    <row r="29" s="71" customFormat="1" ht="23" customHeight="1" spans="1:9">
      <c r="A29" s="81" t="s">
        <v>1929</v>
      </c>
      <c r="B29" s="97" t="s">
        <v>1930</v>
      </c>
      <c r="C29" s="85">
        <f t="shared" si="0"/>
        <v>0</v>
      </c>
      <c r="D29" s="87">
        <v>0</v>
      </c>
      <c r="E29" s="87">
        <v>0</v>
      </c>
      <c r="F29" s="85">
        <f t="shared" si="2"/>
        <v>0</v>
      </c>
      <c r="G29" s="87">
        <v>0</v>
      </c>
      <c r="H29" s="87">
        <v>0</v>
      </c>
      <c r="I29" s="93">
        <f t="shared" si="3"/>
        <v>0</v>
      </c>
    </row>
    <row r="30" s="71" customFormat="1" ht="23" customHeight="1" spans="1:9">
      <c r="A30" s="81" t="s">
        <v>1931</v>
      </c>
      <c r="B30" s="97" t="s">
        <v>1932</v>
      </c>
      <c r="C30" s="85">
        <f t="shared" si="0"/>
        <v>0</v>
      </c>
      <c r="D30" s="87">
        <v>0</v>
      </c>
      <c r="E30" s="87">
        <v>0</v>
      </c>
      <c r="F30" s="85">
        <f t="shared" si="2"/>
        <v>0</v>
      </c>
      <c r="G30" s="87">
        <v>0</v>
      </c>
      <c r="H30" s="87">
        <v>0</v>
      </c>
      <c r="I30" s="93">
        <f t="shared" si="3"/>
        <v>0</v>
      </c>
    </row>
    <row r="31" s="71" customFormat="1" ht="23" customHeight="1" spans="1:9">
      <c r="A31" s="81" t="s">
        <v>1933</v>
      </c>
      <c r="B31" s="97" t="s">
        <v>1934</v>
      </c>
      <c r="C31" s="85">
        <f t="shared" si="0"/>
        <v>0</v>
      </c>
      <c r="D31" s="87">
        <v>0</v>
      </c>
      <c r="E31" s="87">
        <v>0</v>
      </c>
      <c r="F31" s="85">
        <f t="shared" si="2"/>
        <v>0</v>
      </c>
      <c r="G31" s="87">
        <v>0</v>
      </c>
      <c r="H31" s="87">
        <v>0</v>
      </c>
      <c r="I31" s="93">
        <f t="shared" si="3"/>
        <v>0</v>
      </c>
    </row>
    <row r="32" s="71" customFormat="1" ht="23" customHeight="1" spans="1:9">
      <c r="A32" s="81" t="s">
        <v>1935</v>
      </c>
      <c r="B32" s="97" t="s">
        <v>1936</v>
      </c>
      <c r="C32" s="85">
        <f t="shared" si="0"/>
        <v>0</v>
      </c>
      <c r="D32" s="87">
        <v>0</v>
      </c>
      <c r="E32" s="87">
        <v>0</v>
      </c>
      <c r="F32" s="85">
        <f t="shared" si="2"/>
        <v>0</v>
      </c>
      <c r="G32" s="87">
        <v>0</v>
      </c>
      <c r="H32" s="87">
        <v>0</v>
      </c>
      <c r="I32" s="93">
        <f t="shared" si="3"/>
        <v>0</v>
      </c>
    </row>
    <row r="33" s="71" customFormat="1" ht="23" customHeight="1" spans="1:9">
      <c r="A33" s="81" t="s">
        <v>1937</v>
      </c>
      <c r="B33" s="97" t="s">
        <v>1938</v>
      </c>
      <c r="C33" s="85">
        <f t="shared" si="0"/>
        <v>0</v>
      </c>
      <c r="D33" s="87">
        <v>0</v>
      </c>
      <c r="E33" s="87">
        <v>0</v>
      </c>
      <c r="F33" s="85">
        <f t="shared" si="2"/>
        <v>0</v>
      </c>
      <c r="G33" s="87">
        <v>0</v>
      </c>
      <c r="H33" s="87">
        <v>0</v>
      </c>
      <c r="I33" s="93">
        <f t="shared" si="3"/>
        <v>0</v>
      </c>
    </row>
    <row r="34" s="71" customFormat="1" ht="23" customHeight="1" spans="1:9">
      <c r="A34" s="81" t="s">
        <v>1939</v>
      </c>
      <c r="B34" s="97" t="s">
        <v>1940</v>
      </c>
      <c r="C34" s="85">
        <f t="shared" si="0"/>
        <v>0</v>
      </c>
      <c r="D34" s="87">
        <v>0</v>
      </c>
      <c r="E34" s="87">
        <v>0</v>
      </c>
      <c r="F34" s="85">
        <f t="shared" si="2"/>
        <v>0</v>
      </c>
      <c r="G34" s="87">
        <v>0</v>
      </c>
      <c r="H34" s="87">
        <v>0</v>
      </c>
      <c r="I34" s="93">
        <f t="shared" si="3"/>
        <v>0</v>
      </c>
    </row>
    <row r="35" s="71" customFormat="1" ht="23" customHeight="1" spans="1:9">
      <c r="A35" s="81" t="s">
        <v>1941</v>
      </c>
      <c r="B35" s="97" t="s">
        <v>1942</v>
      </c>
      <c r="C35" s="85">
        <f t="shared" si="0"/>
        <v>0</v>
      </c>
      <c r="D35" s="87">
        <v>0</v>
      </c>
      <c r="E35" s="87">
        <v>0</v>
      </c>
      <c r="F35" s="85">
        <f t="shared" si="2"/>
        <v>0</v>
      </c>
      <c r="G35" s="87">
        <v>0</v>
      </c>
      <c r="H35" s="87">
        <v>0</v>
      </c>
      <c r="I35" s="93">
        <f t="shared" si="3"/>
        <v>0</v>
      </c>
    </row>
    <row r="36" s="71" customFormat="1" ht="23" customHeight="1" spans="1:9">
      <c r="A36" s="81" t="s">
        <v>1943</v>
      </c>
      <c r="B36" s="97" t="s">
        <v>1944</v>
      </c>
      <c r="C36" s="85">
        <f t="shared" si="0"/>
        <v>0</v>
      </c>
      <c r="D36" s="87">
        <v>0</v>
      </c>
      <c r="E36" s="87">
        <v>0</v>
      </c>
      <c r="F36" s="85">
        <f t="shared" si="2"/>
        <v>0</v>
      </c>
      <c r="G36" s="87">
        <v>0</v>
      </c>
      <c r="H36" s="87">
        <v>0</v>
      </c>
      <c r="I36" s="93">
        <f t="shared" si="3"/>
        <v>0</v>
      </c>
    </row>
    <row r="37" s="71" customFormat="1" ht="23" customHeight="1" spans="1:9">
      <c r="A37" s="81" t="s">
        <v>1945</v>
      </c>
      <c r="B37" s="97" t="s">
        <v>1946</v>
      </c>
      <c r="C37" s="85">
        <f t="shared" si="0"/>
        <v>0</v>
      </c>
      <c r="D37" s="87">
        <v>0</v>
      </c>
      <c r="E37" s="87">
        <v>0</v>
      </c>
      <c r="F37" s="85">
        <f t="shared" si="2"/>
        <v>0</v>
      </c>
      <c r="G37" s="87">
        <v>0</v>
      </c>
      <c r="H37" s="87">
        <v>0</v>
      </c>
      <c r="I37" s="93">
        <f t="shared" si="3"/>
        <v>0</v>
      </c>
    </row>
    <row r="38" s="71" customFormat="1" ht="23" customHeight="1" spans="1:9">
      <c r="A38" s="81" t="s">
        <v>1947</v>
      </c>
      <c r="B38" s="97" t="s">
        <v>1948</v>
      </c>
      <c r="C38" s="85">
        <f t="shared" si="0"/>
        <v>1035</v>
      </c>
      <c r="D38" s="87">
        <v>0</v>
      </c>
      <c r="E38" s="87">
        <v>1035</v>
      </c>
      <c r="F38" s="85">
        <f t="shared" si="2"/>
        <v>0</v>
      </c>
      <c r="G38" s="87">
        <v>0</v>
      </c>
      <c r="H38" s="87">
        <v>0</v>
      </c>
      <c r="I38" s="93">
        <f t="shared" si="3"/>
        <v>0</v>
      </c>
    </row>
    <row r="39" s="71" customFormat="1" ht="23" customHeight="1" spans="1:9">
      <c r="A39" s="83" t="s">
        <v>1949</v>
      </c>
      <c r="B39" s="83" t="s">
        <v>1950</v>
      </c>
      <c r="C39" s="85">
        <f t="shared" si="0"/>
        <v>6972</v>
      </c>
      <c r="D39" s="85">
        <f t="shared" ref="D39:H39" si="4">SUM(D40:D43)</f>
        <v>0</v>
      </c>
      <c r="E39" s="85">
        <f t="shared" si="4"/>
        <v>6972</v>
      </c>
      <c r="F39" s="85">
        <f t="shared" si="2"/>
        <v>8500</v>
      </c>
      <c r="G39" s="85">
        <f t="shared" si="4"/>
        <v>0</v>
      </c>
      <c r="H39" s="85">
        <f t="shared" si="4"/>
        <v>8500</v>
      </c>
      <c r="I39" s="93">
        <f t="shared" si="3"/>
        <v>1.21916236374068</v>
      </c>
    </row>
    <row r="40" s="71" customFormat="1" ht="23" customHeight="1" spans="1:9">
      <c r="A40" s="81" t="s">
        <v>1951</v>
      </c>
      <c r="B40" s="97" t="s">
        <v>1952</v>
      </c>
      <c r="C40" s="85">
        <f t="shared" si="0"/>
        <v>6972</v>
      </c>
      <c r="D40" s="87">
        <v>0</v>
      </c>
      <c r="E40" s="87">
        <v>6972</v>
      </c>
      <c r="F40" s="85">
        <f t="shared" si="2"/>
        <v>0</v>
      </c>
      <c r="G40" s="87">
        <v>0</v>
      </c>
      <c r="H40" s="87">
        <v>0</v>
      </c>
      <c r="I40" s="93">
        <f t="shared" si="3"/>
        <v>0</v>
      </c>
    </row>
    <row r="41" s="71" customFormat="1" ht="23" customHeight="1" spans="1:9">
      <c r="A41" s="81" t="s">
        <v>1953</v>
      </c>
      <c r="B41" s="97" t="s">
        <v>1954</v>
      </c>
      <c r="C41" s="85">
        <f t="shared" si="0"/>
        <v>0</v>
      </c>
      <c r="D41" s="87">
        <v>0</v>
      </c>
      <c r="E41" s="87">
        <v>0</v>
      </c>
      <c r="F41" s="85">
        <f t="shared" si="2"/>
        <v>0</v>
      </c>
      <c r="G41" s="87">
        <v>0</v>
      </c>
      <c r="H41" s="87">
        <v>0</v>
      </c>
      <c r="I41" s="93">
        <f t="shared" si="3"/>
        <v>0</v>
      </c>
    </row>
    <row r="42" s="71" customFormat="1" ht="23" customHeight="1" spans="1:9">
      <c r="A42" s="81" t="s">
        <v>1955</v>
      </c>
      <c r="B42" s="97" t="s">
        <v>1956</v>
      </c>
      <c r="C42" s="85">
        <f t="shared" si="0"/>
        <v>0</v>
      </c>
      <c r="D42" s="87">
        <v>0</v>
      </c>
      <c r="E42" s="87">
        <v>0</v>
      </c>
      <c r="F42" s="85">
        <f t="shared" si="2"/>
        <v>0</v>
      </c>
      <c r="G42" s="87">
        <v>0</v>
      </c>
      <c r="H42" s="87">
        <v>0</v>
      </c>
      <c r="I42" s="93">
        <f t="shared" si="3"/>
        <v>0</v>
      </c>
    </row>
    <row r="43" s="71" customFormat="1" ht="23" customHeight="1" spans="1:9">
      <c r="A43" s="81" t="s">
        <v>1957</v>
      </c>
      <c r="B43" s="97" t="s">
        <v>1958</v>
      </c>
      <c r="C43" s="85">
        <f t="shared" si="0"/>
        <v>0</v>
      </c>
      <c r="D43" s="87">
        <v>0</v>
      </c>
      <c r="E43" s="87">
        <v>0</v>
      </c>
      <c r="F43" s="85">
        <f t="shared" si="2"/>
        <v>8500</v>
      </c>
      <c r="G43" s="87">
        <v>0</v>
      </c>
      <c r="H43" s="87">
        <v>8500</v>
      </c>
      <c r="I43" s="93">
        <f t="shared" si="3"/>
        <v>0</v>
      </c>
    </row>
    <row r="44" s="71" customFormat="1" ht="23" customHeight="1" spans="1:9">
      <c r="A44" s="83" t="s">
        <v>1959</v>
      </c>
      <c r="B44" s="83" t="s">
        <v>1960</v>
      </c>
      <c r="C44" s="85">
        <f t="shared" si="0"/>
        <v>0</v>
      </c>
      <c r="D44" s="85">
        <f t="shared" ref="D44:H44" si="5">SUM(D45:D49)</f>
        <v>0</v>
      </c>
      <c r="E44" s="85">
        <f t="shared" si="5"/>
        <v>0</v>
      </c>
      <c r="F44" s="85">
        <f t="shared" si="2"/>
        <v>0</v>
      </c>
      <c r="G44" s="85">
        <f t="shared" si="5"/>
        <v>0</v>
      </c>
      <c r="H44" s="85">
        <f t="shared" si="5"/>
        <v>0</v>
      </c>
      <c r="I44" s="93">
        <f t="shared" si="3"/>
        <v>0</v>
      </c>
    </row>
    <row r="45" s="71" customFormat="1" ht="23" customHeight="1" spans="1:9">
      <c r="A45" s="81" t="s">
        <v>1961</v>
      </c>
      <c r="B45" s="97" t="s">
        <v>1962</v>
      </c>
      <c r="C45" s="85">
        <f t="shared" si="0"/>
        <v>0</v>
      </c>
      <c r="D45" s="87">
        <v>0</v>
      </c>
      <c r="E45" s="87">
        <v>0</v>
      </c>
      <c r="F45" s="85">
        <f t="shared" si="2"/>
        <v>0</v>
      </c>
      <c r="G45" s="87">
        <v>0</v>
      </c>
      <c r="H45" s="87">
        <v>0</v>
      </c>
      <c r="I45" s="93">
        <f t="shared" si="3"/>
        <v>0</v>
      </c>
    </row>
    <row r="46" s="71" customFormat="1" ht="23" customHeight="1" spans="1:9">
      <c r="A46" s="81" t="s">
        <v>1963</v>
      </c>
      <c r="B46" s="97" t="s">
        <v>1964</v>
      </c>
      <c r="C46" s="85">
        <f t="shared" si="0"/>
        <v>0</v>
      </c>
      <c r="D46" s="87">
        <v>0</v>
      </c>
      <c r="E46" s="87">
        <v>0</v>
      </c>
      <c r="F46" s="85">
        <f t="shared" si="2"/>
        <v>0</v>
      </c>
      <c r="G46" s="87">
        <v>0</v>
      </c>
      <c r="H46" s="87">
        <v>0</v>
      </c>
      <c r="I46" s="93">
        <f t="shared" si="3"/>
        <v>0</v>
      </c>
    </row>
    <row r="47" s="71" customFormat="1" ht="23" customHeight="1" spans="1:9">
      <c r="A47" s="81" t="s">
        <v>1965</v>
      </c>
      <c r="B47" s="97" t="s">
        <v>1966</v>
      </c>
      <c r="C47" s="85">
        <f t="shared" si="0"/>
        <v>0</v>
      </c>
      <c r="D47" s="87">
        <v>0</v>
      </c>
      <c r="E47" s="87">
        <v>0</v>
      </c>
      <c r="F47" s="85">
        <f t="shared" si="2"/>
        <v>0</v>
      </c>
      <c r="G47" s="87">
        <v>0</v>
      </c>
      <c r="H47" s="87">
        <v>0</v>
      </c>
      <c r="I47" s="93">
        <f t="shared" si="3"/>
        <v>0</v>
      </c>
    </row>
    <row r="48" s="71" customFormat="1" ht="23" customHeight="1" spans="1:9">
      <c r="A48" s="81" t="s">
        <v>1967</v>
      </c>
      <c r="B48" s="97" t="s">
        <v>1968</v>
      </c>
      <c r="C48" s="85">
        <f t="shared" si="0"/>
        <v>0</v>
      </c>
      <c r="D48" s="87">
        <v>0</v>
      </c>
      <c r="E48" s="87">
        <v>0</v>
      </c>
      <c r="F48" s="85">
        <f t="shared" si="2"/>
        <v>0</v>
      </c>
      <c r="G48" s="87">
        <v>0</v>
      </c>
      <c r="H48" s="87">
        <v>0</v>
      </c>
      <c r="I48" s="93">
        <f t="shared" si="3"/>
        <v>0</v>
      </c>
    </row>
    <row r="49" s="71" customFormat="1" ht="23" customHeight="1" spans="1:9">
      <c r="A49" s="81" t="s">
        <v>1969</v>
      </c>
      <c r="B49" s="97" t="s">
        <v>1970</v>
      </c>
      <c r="C49" s="85">
        <f t="shared" si="0"/>
        <v>0</v>
      </c>
      <c r="D49" s="87">
        <v>0</v>
      </c>
      <c r="E49" s="87">
        <v>0</v>
      </c>
      <c r="F49" s="85">
        <f t="shared" si="2"/>
        <v>0</v>
      </c>
      <c r="G49" s="87">
        <v>0</v>
      </c>
      <c r="H49" s="87">
        <v>0</v>
      </c>
      <c r="I49" s="93">
        <f t="shared" si="3"/>
        <v>0</v>
      </c>
    </row>
    <row r="50" s="71" customFormat="1" ht="23" customHeight="1" spans="1:9">
      <c r="A50" s="83" t="s">
        <v>1971</v>
      </c>
      <c r="B50" s="83" t="s">
        <v>1972</v>
      </c>
      <c r="C50" s="85">
        <f t="shared" si="0"/>
        <v>0</v>
      </c>
      <c r="D50" s="85">
        <f t="shared" ref="D50:H50" si="6">SUM(D51:D53)</f>
        <v>0</v>
      </c>
      <c r="E50" s="85">
        <f t="shared" si="6"/>
        <v>0</v>
      </c>
      <c r="F50" s="85">
        <f t="shared" si="2"/>
        <v>0</v>
      </c>
      <c r="G50" s="85">
        <f t="shared" si="6"/>
        <v>0</v>
      </c>
      <c r="H50" s="85">
        <f t="shared" si="6"/>
        <v>0</v>
      </c>
      <c r="I50" s="93">
        <f t="shared" si="3"/>
        <v>0</v>
      </c>
    </row>
    <row r="51" s="71" customFormat="1" ht="23" customHeight="1" spans="1:9">
      <c r="A51" s="81" t="s">
        <v>1973</v>
      </c>
      <c r="B51" s="97" t="s">
        <v>1974</v>
      </c>
      <c r="C51" s="85">
        <f t="shared" si="0"/>
        <v>0</v>
      </c>
      <c r="D51" s="87">
        <v>0</v>
      </c>
      <c r="E51" s="87">
        <v>0</v>
      </c>
      <c r="F51" s="85">
        <f t="shared" si="2"/>
        <v>0</v>
      </c>
      <c r="G51" s="87">
        <v>0</v>
      </c>
      <c r="H51" s="87">
        <v>0</v>
      </c>
      <c r="I51" s="93">
        <f t="shared" si="3"/>
        <v>0</v>
      </c>
    </row>
    <row r="52" s="71" customFormat="1" ht="23" customHeight="1" spans="1:9">
      <c r="A52" s="81" t="s">
        <v>1975</v>
      </c>
      <c r="B52" s="97" t="s">
        <v>1976</v>
      </c>
      <c r="C52" s="85">
        <f t="shared" si="0"/>
        <v>0</v>
      </c>
      <c r="D52" s="87">
        <v>0</v>
      </c>
      <c r="E52" s="87">
        <v>0</v>
      </c>
      <c r="F52" s="85">
        <f t="shared" si="2"/>
        <v>0</v>
      </c>
      <c r="G52" s="87">
        <v>0</v>
      </c>
      <c r="H52" s="87">
        <v>0</v>
      </c>
      <c r="I52" s="93">
        <f t="shared" si="3"/>
        <v>0</v>
      </c>
    </row>
    <row r="53" s="71" customFormat="1" ht="23" customHeight="1" spans="1:9">
      <c r="A53" s="81" t="s">
        <v>1977</v>
      </c>
      <c r="B53" s="86" t="s">
        <v>1978</v>
      </c>
      <c r="C53" s="85">
        <f t="shared" si="0"/>
        <v>0</v>
      </c>
      <c r="D53" s="87">
        <v>0</v>
      </c>
      <c r="E53" s="87">
        <v>0</v>
      </c>
      <c r="F53" s="85">
        <f t="shared" si="2"/>
        <v>0</v>
      </c>
      <c r="G53" s="87">
        <v>0</v>
      </c>
      <c r="H53" s="87">
        <v>0</v>
      </c>
      <c r="I53" s="93">
        <f t="shared" si="3"/>
        <v>0</v>
      </c>
    </row>
    <row r="54" s="71" customFormat="1" ht="23" customHeight="1" spans="1:9">
      <c r="A54" s="82" t="s">
        <v>1979</v>
      </c>
      <c r="B54" s="82" t="s">
        <v>1980</v>
      </c>
      <c r="C54" s="85">
        <f t="shared" si="0"/>
        <v>0</v>
      </c>
      <c r="D54" s="98">
        <v>0</v>
      </c>
      <c r="E54" s="98"/>
      <c r="F54" s="85">
        <f t="shared" si="2"/>
        <v>0</v>
      </c>
      <c r="G54" s="98">
        <v>0</v>
      </c>
      <c r="H54" s="98">
        <v>0</v>
      </c>
      <c r="I54" s="93">
        <f t="shared" si="3"/>
        <v>0</v>
      </c>
    </row>
    <row r="55" s="71" customFormat="1" ht="23" customHeight="1" spans="1:9">
      <c r="A55" s="83" t="s">
        <v>0</v>
      </c>
      <c r="B55" s="80" t="s">
        <v>0</v>
      </c>
      <c r="C55" s="99"/>
      <c r="D55" s="99"/>
      <c r="E55" s="99"/>
      <c r="F55" s="99"/>
      <c r="G55" s="87" t="s">
        <v>0</v>
      </c>
      <c r="H55" s="87" t="s">
        <v>0</v>
      </c>
      <c r="I55" s="101"/>
    </row>
    <row r="56" s="71" customFormat="1" ht="23" customHeight="1" spans="1:9">
      <c r="A56" s="83" t="s">
        <v>0</v>
      </c>
      <c r="B56" s="80" t="s">
        <v>0</v>
      </c>
      <c r="C56" s="99"/>
      <c r="D56" s="99"/>
      <c r="E56" s="99"/>
      <c r="F56" s="99"/>
      <c r="G56" s="87" t="s">
        <v>0</v>
      </c>
      <c r="H56" s="87" t="s">
        <v>0</v>
      </c>
      <c r="I56" s="101"/>
    </row>
    <row r="57" s="71" customFormat="1" ht="23" customHeight="1" spans="1:9">
      <c r="A57" s="83" t="s">
        <v>103</v>
      </c>
      <c r="B57" s="83"/>
      <c r="C57" s="85">
        <f t="shared" ref="C57:C60" si="7">SUM(D57:E57)</f>
        <v>8007</v>
      </c>
      <c r="D57" s="85">
        <f t="shared" ref="D57:H57" si="8">SUM(D7,D39,D44,D50,D54)</f>
        <v>0</v>
      </c>
      <c r="E57" s="85">
        <f t="shared" si="8"/>
        <v>8007</v>
      </c>
      <c r="F57" s="85">
        <f t="shared" ref="F57:F60" si="9">SUM(G57:H57)</f>
        <v>8500</v>
      </c>
      <c r="G57" s="85">
        <f t="shared" si="8"/>
        <v>0</v>
      </c>
      <c r="H57" s="85">
        <f t="shared" si="8"/>
        <v>8500</v>
      </c>
      <c r="I57" s="93">
        <f t="shared" ref="I57:I60" si="10">IF(ISERROR(F57/C57),,F57/C57)</f>
        <v>1.06157112526539</v>
      </c>
    </row>
    <row r="58" s="71" customFormat="1" ht="23" customHeight="1" spans="1:9">
      <c r="A58" s="83" t="s">
        <v>1862</v>
      </c>
      <c r="B58" s="83"/>
      <c r="C58" s="85">
        <f t="shared" si="7"/>
        <v>200.53</v>
      </c>
      <c r="D58" s="87">
        <v>0</v>
      </c>
      <c r="E58" s="87">
        <v>200.53</v>
      </c>
      <c r="F58" s="85">
        <f t="shared" si="9"/>
        <v>0</v>
      </c>
      <c r="G58" s="87">
        <v>0</v>
      </c>
      <c r="H58" s="87">
        <v>0</v>
      </c>
      <c r="I58" s="93">
        <f t="shared" si="10"/>
        <v>0</v>
      </c>
    </row>
    <row r="59" s="71" customFormat="1" ht="23" customHeight="1" spans="1:9">
      <c r="A59" s="83" t="s">
        <v>1865</v>
      </c>
      <c r="B59" s="83"/>
      <c r="C59" s="85">
        <f t="shared" si="7"/>
        <v>0</v>
      </c>
      <c r="D59" s="87">
        <v>0</v>
      </c>
      <c r="E59" s="87">
        <v>0</v>
      </c>
      <c r="F59" s="85">
        <f t="shared" si="9"/>
        <v>0</v>
      </c>
      <c r="G59" s="87">
        <v>0</v>
      </c>
      <c r="H59" s="87">
        <v>0</v>
      </c>
      <c r="I59" s="93">
        <f t="shared" si="10"/>
        <v>0</v>
      </c>
    </row>
    <row r="60" s="71" customFormat="1" ht="23" customHeight="1" spans="1:9">
      <c r="A60" s="83" t="s">
        <v>1868</v>
      </c>
      <c r="B60" s="83"/>
      <c r="C60" s="85">
        <f t="shared" si="7"/>
        <v>2067</v>
      </c>
      <c r="D60" s="87">
        <v>0</v>
      </c>
      <c r="E60" s="100">
        <v>2067</v>
      </c>
      <c r="F60" s="85">
        <f t="shared" si="9"/>
        <v>2267.53</v>
      </c>
      <c r="G60" s="87">
        <v>0</v>
      </c>
      <c r="H60" s="100">
        <v>2267.53</v>
      </c>
      <c r="I60" s="93">
        <f t="shared" si="10"/>
        <v>1.09701499758104</v>
      </c>
    </row>
    <row r="61" s="71" customFormat="1" ht="23" customHeight="1" spans="1:9">
      <c r="A61" s="89" t="s">
        <v>1981</v>
      </c>
      <c r="B61" s="83"/>
      <c r="C61" s="90"/>
      <c r="D61" s="91"/>
      <c r="E61" s="91"/>
      <c r="F61" s="90"/>
      <c r="G61" s="91"/>
      <c r="H61" s="91"/>
      <c r="I61" s="90"/>
    </row>
  </sheetData>
  <mergeCells count="12">
    <mergeCell ref="A2:I2"/>
    <mergeCell ref="A3:I3"/>
    <mergeCell ref="C4:E4"/>
    <mergeCell ref="F4:H4"/>
    <mergeCell ref="A57:B57"/>
    <mergeCell ref="A58:B58"/>
    <mergeCell ref="A59:B59"/>
    <mergeCell ref="A60:B60"/>
    <mergeCell ref="A61:I61"/>
    <mergeCell ref="A4:A5"/>
    <mergeCell ref="B4:B5"/>
    <mergeCell ref="I4:I5"/>
  </mergeCells>
  <pageMargins left="1.01875" right="0.709027777777778" top="0.75" bottom="0.75" header="0.309027777777778" footer="0.309027777777778"/>
  <pageSetup paperSize="9" orientation="landscape" horizontalDpi="600"/>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tint="0.8"/>
  </sheetPr>
  <dimension ref="A1:V38"/>
  <sheetViews>
    <sheetView workbookViewId="0">
      <selection activeCell="F11" sqref="F11"/>
    </sheetView>
  </sheetViews>
  <sheetFormatPr defaultColWidth="9" defaultRowHeight="14.25"/>
  <cols>
    <col min="1" max="1" width="12.025" style="71" customWidth="1"/>
    <col min="2" max="2" width="36.2333333333333" style="71" customWidth="1"/>
    <col min="3" max="21" width="8.60833333333333" style="71" customWidth="1"/>
    <col min="22" max="22" width="7.65833333333333" style="71" customWidth="1"/>
    <col min="23" max="256" width="9" style="71"/>
    <col min="257" max="16384" width="9" style="1"/>
  </cols>
  <sheetData>
    <row r="1" s="71" customFormat="1" ht="23" customHeight="1" spans="1:22">
      <c r="A1" s="72" t="s">
        <v>1982</v>
      </c>
      <c r="B1" s="73"/>
      <c r="C1" s="74" t="s">
        <v>0</v>
      </c>
      <c r="D1" s="74" t="s">
        <v>0</v>
      </c>
      <c r="E1" s="75" t="s">
        <v>0</v>
      </c>
      <c r="F1" s="75" t="s">
        <v>0</v>
      </c>
      <c r="G1" s="75" t="s">
        <v>0</v>
      </c>
      <c r="H1" s="75" t="s">
        <v>0</v>
      </c>
      <c r="I1" s="75" t="s">
        <v>0</v>
      </c>
      <c r="J1" s="75" t="s">
        <v>0</v>
      </c>
      <c r="K1" s="75" t="s">
        <v>0</v>
      </c>
      <c r="L1" s="75" t="s">
        <v>0</v>
      </c>
      <c r="M1" s="75" t="s">
        <v>0</v>
      </c>
      <c r="N1" s="75" t="s">
        <v>0</v>
      </c>
      <c r="O1" s="75" t="s">
        <v>0</v>
      </c>
      <c r="P1" s="75" t="s">
        <v>0</v>
      </c>
      <c r="Q1" s="75" t="s">
        <v>0</v>
      </c>
      <c r="R1" s="75" t="s">
        <v>0</v>
      </c>
      <c r="S1" s="75" t="s">
        <v>0</v>
      </c>
      <c r="T1" s="75" t="s">
        <v>0</v>
      </c>
      <c r="U1" s="75" t="s">
        <v>0</v>
      </c>
      <c r="V1" s="92" t="s">
        <v>0</v>
      </c>
    </row>
    <row r="2" s="71" customFormat="1" ht="47" customHeight="1" spans="1:22">
      <c r="A2" s="76" t="s">
        <v>1983</v>
      </c>
      <c r="B2" s="76"/>
      <c r="C2" s="77"/>
      <c r="D2" s="77"/>
      <c r="E2" s="76"/>
      <c r="F2" s="76"/>
      <c r="G2" s="76"/>
      <c r="H2" s="76"/>
      <c r="I2" s="76"/>
      <c r="J2" s="76"/>
      <c r="K2" s="76"/>
      <c r="L2" s="76"/>
      <c r="M2" s="76"/>
      <c r="N2" s="76"/>
      <c r="O2" s="76"/>
      <c r="P2" s="76"/>
      <c r="Q2" s="76"/>
      <c r="R2" s="76"/>
      <c r="S2" s="76"/>
      <c r="T2" s="76"/>
      <c r="U2" s="76"/>
      <c r="V2" s="92" t="s">
        <v>0</v>
      </c>
    </row>
    <row r="3" s="71" customFormat="1" ht="23" customHeight="1" spans="1:22">
      <c r="A3" s="78" t="s">
        <v>40</v>
      </c>
      <c r="B3" s="78"/>
      <c r="C3" s="79"/>
      <c r="D3" s="79"/>
      <c r="E3" s="78"/>
      <c r="F3" s="78"/>
      <c r="G3" s="78"/>
      <c r="H3" s="78"/>
      <c r="I3" s="78"/>
      <c r="J3" s="78"/>
      <c r="K3" s="78"/>
      <c r="L3" s="78"/>
      <c r="M3" s="78"/>
      <c r="N3" s="78"/>
      <c r="O3" s="78"/>
      <c r="P3" s="78"/>
      <c r="Q3" s="78"/>
      <c r="R3" s="78"/>
      <c r="S3" s="78"/>
      <c r="T3" s="78"/>
      <c r="U3" s="78"/>
      <c r="V3" s="92" t="s">
        <v>0</v>
      </c>
    </row>
    <row r="4" s="71" customFormat="1" ht="23" customHeight="1" spans="1:22">
      <c r="A4" s="80" t="s">
        <v>145</v>
      </c>
      <c r="B4" s="80" t="s">
        <v>146</v>
      </c>
      <c r="C4" s="81" t="s">
        <v>1880</v>
      </c>
      <c r="D4" s="82"/>
      <c r="E4" s="82"/>
      <c r="F4" s="82"/>
      <c r="G4" s="82"/>
      <c r="H4" s="82"/>
      <c r="I4" s="82"/>
      <c r="J4" s="82"/>
      <c r="K4" s="82"/>
      <c r="L4" s="80" t="s">
        <v>1881</v>
      </c>
      <c r="M4" s="83"/>
      <c r="N4" s="83"/>
      <c r="O4" s="83"/>
      <c r="P4" s="83"/>
      <c r="Q4" s="83"/>
      <c r="R4" s="83"/>
      <c r="S4" s="83"/>
      <c r="T4" s="83"/>
      <c r="U4" s="80" t="s">
        <v>1882</v>
      </c>
      <c r="V4" s="92" t="s">
        <v>0</v>
      </c>
    </row>
    <row r="5" s="71" customFormat="1" ht="23" customHeight="1" spans="1:22">
      <c r="A5" s="83"/>
      <c r="B5" s="83"/>
      <c r="C5" s="81" t="s">
        <v>427</v>
      </c>
      <c r="D5" s="81" t="s">
        <v>1883</v>
      </c>
      <c r="E5" s="82"/>
      <c r="F5" s="81" t="s">
        <v>491</v>
      </c>
      <c r="G5" s="82"/>
      <c r="H5" s="81" t="s">
        <v>1984</v>
      </c>
      <c r="I5" s="82"/>
      <c r="J5" s="81" t="s">
        <v>423</v>
      </c>
      <c r="K5" s="82"/>
      <c r="L5" s="80" t="s">
        <v>427</v>
      </c>
      <c r="M5" s="80" t="s">
        <v>1883</v>
      </c>
      <c r="N5" s="83"/>
      <c r="O5" s="80" t="s">
        <v>491</v>
      </c>
      <c r="P5" s="83"/>
      <c r="Q5" s="80" t="s">
        <v>1984</v>
      </c>
      <c r="R5" s="83"/>
      <c r="S5" s="80" t="s">
        <v>423</v>
      </c>
      <c r="T5" s="83"/>
      <c r="U5" s="83"/>
      <c r="V5" s="92" t="s">
        <v>0</v>
      </c>
    </row>
    <row r="6" s="71" customFormat="1" ht="46" customHeight="1" spans="1:22">
      <c r="A6" s="83"/>
      <c r="B6" s="83"/>
      <c r="C6" s="82"/>
      <c r="D6" s="81" t="s">
        <v>1842</v>
      </c>
      <c r="E6" s="81" t="s">
        <v>1843</v>
      </c>
      <c r="F6" s="81" t="s">
        <v>1842</v>
      </c>
      <c r="G6" s="81" t="s">
        <v>1843</v>
      </c>
      <c r="H6" s="81" t="s">
        <v>1842</v>
      </c>
      <c r="I6" s="81" t="s">
        <v>1843</v>
      </c>
      <c r="J6" s="81" t="s">
        <v>1842</v>
      </c>
      <c r="K6" s="81" t="s">
        <v>1843</v>
      </c>
      <c r="L6" s="83"/>
      <c r="M6" s="80" t="s">
        <v>1842</v>
      </c>
      <c r="N6" s="80" t="s">
        <v>1843</v>
      </c>
      <c r="O6" s="80" t="s">
        <v>1842</v>
      </c>
      <c r="P6" s="80" t="s">
        <v>1843</v>
      </c>
      <c r="Q6" s="80" t="s">
        <v>1842</v>
      </c>
      <c r="R6" s="80" t="s">
        <v>1843</v>
      </c>
      <c r="S6" s="80" t="s">
        <v>1842</v>
      </c>
      <c r="T6" s="80" t="s">
        <v>1843</v>
      </c>
      <c r="U6" s="83"/>
      <c r="V6" s="92" t="s">
        <v>0</v>
      </c>
    </row>
    <row r="7" s="71" customFormat="1" ht="33" customHeight="1" spans="1:22">
      <c r="A7" s="80" t="s">
        <v>0</v>
      </c>
      <c r="B7" s="80" t="s">
        <v>48</v>
      </c>
      <c r="C7" s="81" t="s">
        <v>1844</v>
      </c>
      <c r="D7" s="81" t="s">
        <v>1985</v>
      </c>
      <c r="E7" s="81" t="s">
        <v>1986</v>
      </c>
      <c r="F7" s="81" t="s">
        <v>51</v>
      </c>
      <c r="G7" s="81" t="s">
        <v>1821</v>
      </c>
      <c r="H7" s="81" t="s">
        <v>757</v>
      </c>
      <c r="I7" s="81" t="s">
        <v>1822</v>
      </c>
      <c r="J7" s="81" t="s">
        <v>758</v>
      </c>
      <c r="K7" s="81" t="s">
        <v>759</v>
      </c>
      <c r="L7" s="80" t="s">
        <v>1987</v>
      </c>
      <c r="M7" s="80" t="s">
        <v>1988</v>
      </c>
      <c r="N7" s="80" t="s">
        <v>1989</v>
      </c>
      <c r="O7" s="80" t="s">
        <v>1854</v>
      </c>
      <c r="P7" s="80" t="s">
        <v>1857</v>
      </c>
      <c r="Q7" s="80" t="s">
        <v>1861</v>
      </c>
      <c r="R7" s="80" t="s">
        <v>1864</v>
      </c>
      <c r="S7" s="80" t="s">
        <v>1867</v>
      </c>
      <c r="T7" s="80" t="s">
        <v>1870</v>
      </c>
      <c r="U7" s="80" t="s">
        <v>1990</v>
      </c>
      <c r="V7" s="92" t="s">
        <v>0</v>
      </c>
    </row>
    <row r="8" s="71" customFormat="1" ht="33" customHeight="1" spans="1:22">
      <c r="A8" s="84" t="s">
        <v>1991</v>
      </c>
      <c r="B8" s="84" t="s">
        <v>1992</v>
      </c>
      <c r="C8" s="85">
        <f t="shared" ref="C8:C37" si="0">SUM(D8:E8)</f>
        <v>16</v>
      </c>
      <c r="D8" s="85">
        <f t="shared" ref="D8:D37" si="1">SUM(F8,H8,J8)</f>
        <v>0</v>
      </c>
      <c r="E8" s="85">
        <f t="shared" ref="E8:E37" si="2">SUM(G8,I8,K8)</f>
        <v>16</v>
      </c>
      <c r="F8" s="85">
        <f t="shared" ref="F8:K8" si="3">SUM(F9:F18)</f>
        <v>0</v>
      </c>
      <c r="G8" s="85">
        <f t="shared" si="3"/>
        <v>0</v>
      </c>
      <c r="H8" s="85">
        <f t="shared" si="3"/>
        <v>0</v>
      </c>
      <c r="I8" s="85">
        <f t="shared" si="3"/>
        <v>16</v>
      </c>
      <c r="J8" s="85">
        <f t="shared" si="3"/>
        <v>0</v>
      </c>
      <c r="K8" s="85">
        <f t="shared" si="3"/>
        <v>0</v>
      </c>
      <c r="L8" s="85">
        <f t="shared" ref="L8:L37" si="4">SUM(M8:N8)</f>
        <v>20</v>
      </c>
      <c r="M8" s="85">
        <f t="shared" ref="M8:M37" si="5">SUM(O8,Q8,S8)</f>
        <v>0</v>
      </c>
      <c r="N8" s="85">
        <f t="shared" ref="N8:N37" si="6">SUM(P8,R8,T8)</f>
        <v>20</v>
      </c>
      <c r="O8" s="85">
        <f t="shared" ref="O8:T8" si="7">SUM(O9:O18)</f>
        <v>0</v>
      </c>
      <c r="P8" s="85">
        <f t="shared" si="7"/>
        <v>0</v>
      </c>
      <c r="Q8" s="85">
        <f t="shared" si="7"/>
        <v>0</v>
      </c>
      <c r="R8" s="85">
        <f t="shared" si="7"/>
        <v>20</v>
      </c>
      <c r="S8" s="85">
        <f t="shared" si="7"/>
        <v>0</v>
      </c>
      <c r="T8" s="85">
        <f t="shared" si="7"/>
        <v>0</v>
      </c>
      <c r="U8" s="93">
        <f t="shared" ref="U8:U37" si="8">IF(ISERROR(L8/C8),,L8/C8)</f>
        <v>1.25</v>
      </c>
      <c r="V8" s="92" t="s">
        <v>0</v>
      </c>
    </row>
    <row r="9" s="71" customFormat="1" ht="33" customHeight="1" spans="1:22">
      <c r="A9" s="86" t="s">
        <v>1993</v>
      </c>
      <c r="B9" s="86" t="s">
        <v>1994</v>
      </c>
      <c r="C9" s="85">
        <f t="shared" si="0"/>
        <v>0</v>
      </c>
      <c r="D9" s="85">
        <f t="shared" si="1"/>
        <v>0</v>
      </c>
      <c r="E9" s="85">
        <f t="shared" si="2"/>
        <v>0</v>
      </c>
      <c r="F9" s="87"/>
      <c r="G9" s="87"/>
      <c r="H9" s="87"/>
      <c r="I9" s="87"/>
      <c r="J9" s="87"/>
      <c r="K9" s="87"/>
      <c r="L9" s="85">
        <f t="shared" si="4"/>
        <v>0</v>
      </c>
      <c r="M9" s="85">
        <f t="shared" si="5"/>
        <v>0</v>
      </c>
      <c r="N9" s="85">
        <f t="shared" si="6"/>
        <v>0</v>
      </c>
      <c r="O9" s="87"/>
      <c r="P9" s="87"/>
      <c r="Q9" s="87"/>
      <c r="R9" s="87"/>
      <c r="S9" s="87"/>
      <c r="T9" s="87"/>
      <c r="U9" s="93">
        <f t="shared" si="8"/>
        <v>0</v>
      </c>
      <c r="V9" s="92" t="s">
        <v>0</v>
      </c>
    </row>
    <row r="10" s="71" customFormat="1" ht="33" customHeight="1" spans="1:22">
      <c r="A10" s="86" t="s">
        <v>1995</v>
      </c>
      <c r="B10" s="86" t="s">
        <v>1996</v>
      </c>
      <c r="C10" s="85">
        <f t="shared" si="0"/>
        <v>0</v>
      </c>
      <c r="D10" s="85">
        <f t="shared" si="1"/>
        <v>0</v>
      </c>
      <c r="E10" s="85">
        <f t="shared" si="2"/>
        <v>0</v>
      </c>
      <c r="F10" s="87"/>
      <c r="G10" s="87"/>
      <c r="H10" s="87"/>
      <c r="I10" s="87"/>
      <c r="J10" s="87"/>
      <c r="K10" s="87"/>
      <c r="L10" s="85">
        <f t="shared" si="4"/>
        <v>0</v>
      </c>
      <c r="M10" s="85">
        <f t="shared" si="5"/>
        <v>0</v>
      </c>
      <c r="N10" s="85">
        <f t="shared" si="6"/>
        <v>0</v>
      </c>
      <c r="O10" s="87"/>
      <c r="P10" s="87"/>
      <c r="Q10" s="87"/>
      <c r="R10" s="87"/>
      <c r="S10" s="87"/>
      <c r="T10" s="87"/>
      <c r="U10" s="93">
        <f t="shared" si="8"/>
        <v>0</v>
      </c>
      <c r="V10" s="92" t="s">
        <v>0</v>
      </c>
    </row>
    <row r="11" s="71" customFormat="1" ht="33" customHeight="1" spans="1:22">
      <c r="A11" s="86" t="s">
        <v>1997</v>
      </c>
      <c r="B11" s="86" t="s">
        <v>1998</v>
      </c>
      <c r="C11" s="85">
        <f t="shared" si="0"/>
        <v>0</v>
      </c>
      <c r="D11" s="85">
        <f t="shared" si="1"/>
        <v>0</v>
      </c>
      <c r="E11" s="85">
        <f t="shared" si="2"/>
        <v>0</v>
      </c>
      <c r="F11" s="87"/>
      <c r="G11" s="87"/>
      <c r="H11" s="87"/>
      <c r="I11" s="87"/>
      <c r="J11" s="87"/>
      <c r="K11" s="87"/>
      <c r="L11" s="85">
        <f t="shared" si="4"/>
        <v>0</v>
      </c>
      <c r="M11" s="85">
        <f t="shared" si="5"/>
        <v>0</v>
      </c>
      <c r="N11" s="85">
        <f t="shared" si="6"/>
        <v>0</v>
      </c>
      <c r="O11" s="87"/>
      <c r="P11" s="87"/>
      <c r="Q11" s="87"/>
      <c r="R11" s="87"/>
      <c r="S11" s="87"/>
      <c r="T11" s="87"/>
      <c r="U11" s="93">
        <f t="shared" si="8"/>
        <v>0</v>
      </c>
      <c r="V11" s="92" t="s">
        <v>0</v>
      </c>
    </row>
    <row r="12" s="71" customFormat="1" ht="33" customHeight="1" spans="1:22">
      <c r="A12" s="86" t="s">
        <v>1999</v>
      </c>
      <c r="B12" s="86" t="s">
        <v>2000</v>
      </c>
      <c r="C12" s="85">
        <f t="shared" si="0"/>
        <v>0</v>
      </c>
      <c r="D12" s="85">
        <f t="shared" si="1"/>
        <v>0</v>
      </c>
      <c r="E12" s="85">
        <f t="shared" si="2"/>
        <v>0</v>
      </c>
      <c r="F12" s="87"/>
      <c r="G12" s="87"/>
      <c r="H12" s="87"/>
      <c r="I12" s="87"/>
      <c r="J12" s="87"/>
      <c r="K12" s="87"/>
      <c r="L12" s="85">
        <f t="shared" si="4"/>
        <v>0</v>
      </c>
      <c r="M12" s="85">
        <f t="shared" si="5"/>
        <v>0</v>
      </c>
      <c r="N12" s="85">
        <f t="shared" si="6"/>
        <v>0</v>
      </c>
      <c r="O12" s="87"/>
      <c r="P12" s="87"/>
      <c r="Q12" s="87"/>
      <c r="R12" s="87"/>
      <c r="S12" s="87"/>
      <c r="T12" s="87"/>
      <c r="U12" s="93">
        <f t="shared" si="8"/>
        <v>0</v>
      </c>
      <c r="V12" s="92" t="s">
        <v>0</v>
      </c>
    </row>
    <row r="13" s="71" customFormat="1" ht="33" customHeight="1" spans="1:22">
      <c r="A13" s="86" t="s">
        <v>2001</v>
      </c>
      <c r="B13" s="86" t="s">
        <v>2002</v>
      </c>
      <c r="C13" s="85">
        <f t="shared" si="0"/>
        <v>0</v>
      </c>
      <c r="D13" s="85">
        <f t="shared" si="1"/>
        <v>0</v>
      </c>
      <c r="E13" s="85">
        <f t="shared" si="2"/>
        <v>0</v>
      </c>
      <c r="F13" s="87"/>
      <c r="G13" s="87"/>
      <c r="H13" s="87"/>
      <c r="I13" s="87"/>
      <c r="J13" s="87"/>
      <c r="K13" s="87"/>
      <c r="L13" s="85">
        <f t="shared" si="4"/>
        <v>0</v>
      </c>
      <c r="M13" s="85">
        <f t="shared" si="5"/>
        <v>0</v>
      </c>
      <c r="N13" s="85">
        <f t="shared" si="6"/>
        <v>0</v>
      </c>
      <c r="O13" s="87"/>
      <c r="P13" s="87"/>
      <c r="Q13" s="87"/>
      <c r="R13" s="87"/>
      <c r="S13" s="87"/>
      <c r="T13" s="87"/>
      <c r="U13" s="93">
        <f t="shared" si="8"/>
        <v>0</v>
      </c>
      <c r="V13" s="92" t="s">
        <v>0</v>
      </c>
    </row>
    <row r="14" s="71" customFormat="1" ht="33" customHeight="1" spans="1:22">
      <c r="A14" s="86" t="s">
        <v>2003</v>
      </c>
      <c r="B14" s="86" t="s">
        <v>2004</v>
      </c>
      <c r="C14" s="85">
        <f t="shared" si="0"/>
        <v>0</v>
      </c>
      <c r="D14" s="85">
        <f t="shared" si="1"/>
        <v>0</v>
      </c>
      <c r="E14" s="85">
        <f t="shared" si="2"/>
        <v>0</v>
      </c>
      <c r="F14" s="87"/>
      <c r="G14" s="87"/>
      <c r="H14" s="87"/>
      <c r="I14" s="87"/>
      <c r="J14" s="87"/>
      <c r="K14" s="87"/>
      <c r="L14" s="85">
        <f t="shared" si="4"/>
        <v>0</v>
      </c>
      <c r="M14" s="85">
        <f t="shared" si="5"/>
        <v>0</v>
      </c>
      <c r="N14" s="85">
        <f t="shared" si="6"/>
        <v>0</v>
      </c>
      <c r="O14" s="87"/>
      <c r="P14" s="87"/>
      <c r="Q14" s="87"/>
      <c r="R14" s="87"/>
      <c r="S14" s="87"/>
      <c r="T14" s="87"/>
      <c r="U14" s="93">
        <f t="shared" si="8"/>
        <v>0</v>
      </c>
      <c r="V14" s="92" t="s">
        <v>0</v>
      </c>
    </row>
    <row r="15" s="71" customFormat="1" ht="33" customHeight="1" spans="1:22">
      <c r="A15" s="86" t="s">
        <v>2005</v>
      </c>
      <c r="B15" s="86" t="s">
        <v>2006</v>
      </c>
      <c r="C15" s="85">
        <f t="shared" si="0"/>
        <v>0</v>
      </c>
      <c r="D15" s="85">
        <f t="shared" si="1"/>
        <v>0</v>
      </c>
      <c r="E15" s="85">
        <f t="shared" si="2"/>
        <v>0</v>
      </c>
      <c r="F15" s="87"/>
      <c r="G15" s="87"/>
      <c r="H15" s="87"/>
      <c r="I15" s="87"/>
      <c r="J15" s="87"/>
      <c r="K15" s="87"/>
      <c r="L15" s="85">
        <f t="shared" si="4"/>
        <v>0</v>
      </c>
      <c r="M15" s="85">
        <f t="shared" si="5"/>
        <v>0</v>
      </c>
      <c r="N15" s="85">
        <f t="shared" si="6"/>
        <v>0</v>
      </c>
      <c r="O15" s="87"/>
      <c r="P15" s="87"/>
      <c r="Q15" s="87"/>
      <c r="R15" s="87"/>
      <c r="S15" s="87"/>
      <c r="T15" s="87"/>
      <c r="U15" s="93">
        <f t="shared" si="8"/>
        <v>0</v>
      </c>
      <c r="V15" s="92" t="s">
        <v>0</v>
      </c>
    </row>
    <row r="16" s="71" customFormat="1" ht="33" customHeight="1" spans="1:22">
      <c r="A16" s="86" t="s">
        <v>2007</v>
      </c>
      <c r="B16" s="86" t="s">
        <v>2008</v>
      </c>
      <c r="C16" s="85">
        <f t="shared" si="0"/>
        <v>0</v>
      </c>
      <c r="D16" s="85">
        <f t="shared" si="1"/>
        <v>0</v>
      </c>
      <c r="E16" s="85">
        <f t="shared" si="2"/>
        <v>0</v>
      </c>
      <c r="F16" s="87"/>
      <c r="G16" s="87"/>
      <c r="H16" s="87"/>
      <c r="I16" s="87"/>
      <c r="J16" s="87"/>
      <c r="K16" s="87"/>
      <c r="L16" s="85">
        <f t="shared" si="4"/>
        <v>0</v>
      </c>
      <c r="M16" s="85">
        <f t="shared" si="5"/>
        <v>0</v>
      </c>
      <c r="N16" s="85">
        <f t="shared" si="6"/>
        <v>0</v>
      </c>
      <c r="O16" s="87"/>
      <c r="P16" s="87"/>
      <c r="Q16" s="87"/>
      <c r="R16" s="87"/>
      <c r="S16" s="87"/>
      <c r="T16" s="87"/>
      <c r="U16" s="93">
        <f t="shared" si="8"/>
        <v>0</v>
      </c>
      <c r="V16" s="92" t="s">
        <v>0</v>
      </c>
    </row>
    <row r="17" s="71" customFormat="1" ht="33" customHeight="1" spans="1:22">
      <c r="A17" s="86" t="s">
        <v>2009</v>
      </c>
      <c r="B17" s="86" t="s">
        <v>2010</v>
      </c>
      <c r="C17" s="85">
        <f t="shared" si="0"/>
        <v>0</v>
      </c>
      <c r="D17" s="85">
        <f t="shared" si="1"/>
        <v>0</v>
      </c>
      <c r="E17" s="85">
        <f t="shared" si="2"/>
        <v>0</v>
      </c>
      <c r="F17" s="87"/>
      <c r="G17" s="87"/>
      <c r="H17" s="87"/>
      <c r="I17" s="87"/>
      <c r="J17" s="87"/>
      <c r="K17" s="87"/>
      <c r="L17" s="85">
        <f t="shared" si="4"/>
        <v>0</v>
      </c>
      <c r="M17" s="85">
        <f t="shared" si="5"/>
        <v>0</v>
      </c>
      <c r="N17" s="85">
        <f t="shared" si="6"/>
        <v>0</v>
      </c>
      <c r="O17" s="87"/>
      <c r="P17" s="87"/>
      <c r="Q17" s="87"/>
      <c r="R17" s="87"/>
      <c r="S17" s="87"/>
      <c r="T17" s="87"/>
      <c r="U17" s="93">
        <f t="shared" si="8"/>
        <v>0</v>
      </c>
      <c r="V17" s="92" t="s">
        <v>0</v>
      </c>
    </row>
    <row r="18" s="71" customFormat="1" ht="33" customHeight="1" spans="1:22">
      <c r="A18" s="86" t="s">
        <v>2011</v>
      </c>
      <c r="B18" s="86" t="s">
        <v>2012</v>
      </c>
      <c r="C18" s="85">
        <f t="shared" si="0"/>
        <v>16</v>
      </c>
      <c r="D18" s="85">
        <f t="shared" si="1"/>
        <v>0</v>
      </c>
      <c r="E18" s="85">
        <f t="shared" si="2"/>
        <v>16</v>
      </c>
      <c r="F18" s="87"/>
      <c r="G18" s="87"/>
      <c r="H18" s="87"/>
      <c r="I18" s="87">
        <v>16</v>
      </c>
      <c r="J18" s="87"/>
      <c r="K18" s="87"/>
      <c r="L18" s="85">
        <f t="shared" si="4"/>
        <v>20</v>
      </c>
      <c r="M18" s="85">
        <f t="shared" si="5"/>
        <v>0</v>
      </c>
      <c r="N18" s="85">
        <f t="shared" si="6"/>
        <v>20</v>
      </c>
      <c r="O18" s="87"/>
      <c r="P18" s="87"/>
      <c r="Q18" s="87"/>
      <c r="R18" s="88">
        <v>20</v>
      </c>
      <c r="S18" s="87"/>
      <c r="T18" s="87"/>
      <c r="U18" s="93">
        <f t="shared" si="8"/>
        <v>1.25</v>
      </c>
      <c r="V18" s="92" t="s">
        <v>0</v>
      </c>
    </row>
    <row r="19" s="71" customFormat="1" ht="33" customHeight="1" spans="1:22">
      <c r="A19" s="83" t="s">
        <v>2013</v>
      </c>
      <c r="B19" s="83" t="s">
        <v>2014</v>
      </c>
      <c r="C19" s="85">
        <f t="shared" si="0"/>
        <v>4503</v>
      </c>
      <c r="D19" s="85">
        <f t="shared" si="1"/>
        <v>0</v>
      </c>
      <c r="E19" s="85">
        <f t="shared" si="2"/>
        <v>4503</v>
      </c>
      <c r="F19" s="85">
        <f t="shared" ref="F19:K19" si="9">SUM(F20:F28)</f>
        <v>0</v>
      </c>
      <c r="G19" s="85">
        <f t="shared" si="9"/>
        <v>4503</v>
      </c>
      <c r="H19" s="85">
        <f t="shared" si="9"/>
        <v>0</v>
      </c>
      <c r="I19" s="85">
        <f t="shared" si="9"/>
        <v>0</v>
      </c>
      <c r="J19" s="85">
        <f t="shared" si="9"/>
        <v>0</v>
      </c>
      <c r="K19" s="85">
        <f t="shared" si="9"/>
        <v>0</v>
      </c>
      <c r="L19" s="85">
        <f t="shared" si="4"/>
        <v>8000</v>
      </c>
      <c r="M19" s="85">
        <f t="shared" si="5"/>
        <v>0</v>
      </c>
      <c r="N19" s="85">
        <f t="shared" si="6"/>
        <v>8000</v>
      </c>
      <c r="O19" s="85">
        <f t="shared" ref="O19:T19" si="10">SUM(O20:O28)</f>
        <v>0</v>
      </c>
      <c r="P19" s="85">
        <f t="shared" si="10"/>
        <v>8000</v>
      </c>
      <c r="Q19" s="85">
        <f t="shared" si="10"/>
        <v>0</v>
      </c>
      <c r="R19" s="85">
        <f t="shared" si="10"/>
        <v>0</v>
      </c>
      <c r="S19" s="85">
        <f t="shared" si="10"/>
        <v>0</v>
      </c>
      <c r="T19" s="85">
        <f t="shared" si="10"/>
        <v>0</v>
      </c>
      <c r="U19" s="93">
        <f t="shared" si="8"/>
        <v>1.77659338218965</v>
      </c>
      <c r="V19" s="92" t="s">
        <v>0</v>
      </c>
    </row>
    <row r="20" s="71" customFormat="1" ht="33" customHeight="1" spans="1:22">
      <c r="A20" s="86" t="s">
        <v>2015</v>
      </c>
      <c r="B20" s="86" t="s">
        <v>2016</v>
      </c>
      <c r="C20" s="85">
        <f t="shared" si="0"/>
        <v>0</v>
      </c>
      <c r="D20" s="85">
        <f t="shared" si="1"/>
        <v>0</v>
      </c>
      <c r="E20" s="85">
        <f t="shared" si="2"/>
        <v>0</v>
      </c>
      <c r="F20" s="87"/>
      <c r="G20" s="87"/>
      <c r="H20" s="87"/>
      <c r="I20" s="87"/>
      <c r="J20" s="87"/>
      <c r="K20" s="87"/>
      <c r="L20" s="85">
        <f t="shared" si="4"/>
        <v>0</v>
      </c>
      <c r="M20" s="85">
        <f t="shared" si="5"/>
        <v>0</v>
      </c>
      <c r="N20" s="85">
        <f t="shared" si="6"/>
        <v>0</v>
      </c>
      <c r="O20" s="87"/>
      <c r="P20" s="87"/>
      <c r="Q20" s="87"/>
      <c r="R20" s="87"/>
      <c r="S20" s="87"/>
      <c r="T20" s="87"/>
      <c r="U20" s="93">
        <f t="shared" si="8"/>
        <v>0</v>
      </c>
      <c r="V20" s="92" t="s">
        <v>0</v>
      </c>
    </row>
    <row r="21" s="71" customFormat="1" ht="33" customHeight="1" spans="1:22">
      <c r="A21" s="86" t="s">
        <v>2017</v>
      </c>
      <c r="B21" s="86" t="s">
        <v>2018</v>
      </c>
      <c r="C21" s="85">
        <f t="shared" si="0"/>
        <v>0</v>
      </c>
      <c r="D21" s="85">
        <f t="shared" si="1"/>
        <v>0</v>
      </c>
      <c r="E21" s="85">
        <f t="shared" si="2"/>
        <v>0</v>
      </c>
      <c r="F21" s="87"/>
      <c r="G21" s="87"/>
      <c r="H21" s="87"/>
      <c r="I21" s="87"/>
      <c r="J21" s="87"/>
      <c r="K21" s="87"/>
      <c r="L21" s="85">
        <f t="shared" si="4"/>
        <v>0</v>
      </c>
      <c r="M21" s="85">
        <f t="shared" si="5"/>
        <v>0</v>
      </c>
      <c r="N21" s="85">
        <f t="shared" si="6"/>
        <v>0</v>
      </c>
      <c r="O21" s="87"/>
      <c r="P21" s="87"/>
      <c r="Q21" s="87"/>
      <c r="R21" s="87"/>
      <c r="S21" s="87"/>
      <c r="T21" s="87"/>
      <c r="U21" s="93">
        <f t="shared" si="8"/>
        <v>0</v>
      </c>
      <c r="V21" s="92" t="s">
        <v>0</v>
      </c>
    </row>
    <row r="22" s="71" customFormat="1" ht="33" customHeight="1" spans="1:22">
      <c r="A22" s="86" t="s">
        <v>2019</v>
      </c>
      <c r="B22" s="86" t="s">
        <v>2020</v>
      </c>
      <c r="C22" s="85">
        <f t="shared" si="0"/>
        <v>0</v>
      </c>
      <c r="D22" s="85">
        <f t="shared" si="1"/>
        <v>0</v>
      </c>
      <c r="E22" s="85">
        <f t="shared" si="2"/>
        <v>0</v>
      </c>
      <c r="F22" s="87"/>
      <c r="G22" s="87"/>
      <c r="H22" s="87"/>
      <c r="I22" s="87"/>
      <c r="J22" s="87"/>
      <c r="K22" s="87"/>
      <c r="L22" s="85">
        <f t="shared" si="4"/>
        <v>0</v>
      </c>
      <c r="M22" s="85">
        <f t="shared" si="5"/>
        <v>0</v>
      </c>
      <c r="N22" s="85">
        <f t="shared" si="6"/>
        <v>0</v>
      </c>
      <c r="O22" s="87"/>
      <c r="P22" s="87"/>
      <c r="Q22" s="87"/>
      <c r="R22" s="87"/>
      <c r="S22" s="87"/>
      <c r="T22" s="87"/>
      <c r="U22" s="93">
        <f t="shared" si="8"/>
        <v>0</v>
      </c>
      <c r="V22" s="92" t="s">
        <v>0</v>
      </c>
    </row>
    <row r="23" s="71" customFormat="1" ht="33" customHeight="1" spans="1:22">
      <c r="A23" s="86" t="s">
        <v>2021</v>
      </c>
      <c r="B23" s="86" t="s">
        <v>2022</v>
      </c>
      <c r="C23" s="85">
        <f t="shared" si="0"/>
        <v>0</v>
      </c>
      <c r="D23" s="85">
        <f t="shared" si="1"/>
        <v>0</v>
      </c>
      <c r="E23" s="85">
        <f t="shared" si="2"/>
        <v>0</v>
      </c>
      <c r="F23" s="87"/>
      <c r="G23" s="87"/>
      <c r="H23" s="87"/>
      <c r="I23" s="87"/>
      <c r="J23" s="87"/>
      <c r="K23" s="87"/>
      <c r="L23" s="85">
        <f t="shared" si="4"/>
        <v>0</v>
      </c>
      <c r="M23" s="85">
        <f t="shared" si="5"/>
        <v>0</v>
      </c>
      <c r="N23" s="85">
        <f t="shared" si="6"/>
        <v>0</v>
      </c>
      <c r="O23" s="87"/>
      <c r="P23" s="87"/>
      <c r="Q23" s="87"/>
      <c r="R23" s="87"/>
      <c r="S23" s="87"/>
      <c r="T23" s="87"/>
      <c r="U23" s="93">
        <f t="shared" si="8"/>
        <v>0</v>
      </c>
      <c r="V23" s="92" t="s">
        <v>0</v>
      </c>
    </row>
    <row r="24" s="71" customFormat="1" ht="33" customHeight="1" spans="1:22">
      <c r="A24" s="86" t="s">
        <v>2023</v>
      </c>
      <c r="B24" s="86" t="s">
        <v>2024</v>
      </c>
      <c r="C24" s="85">
        <f t="shared" si="0"/>
        <v>0</v>
      </c>
      <c r="D24" s="85">
        <f t="shared" si="1"/>
        <v>0</v>
      </c>
      <c r="E24" s="85">
        <f t="shared" si="2"/>
        <v>0</v>
      </c>
      <c r="F24" s="87"/>
      <c r="G24" s="87"/>
      <c r="H24" s="87"/>
      <c r="I24" s="87"/>
      <c r="J24" s="87"/>
      <c r="K24" s="87"/>
      <c r="L24" s="85">
        <f t="shared" si="4"/>
        <v>0</v>
      </c>
      <c r="M24" s="85">
        <f t="shared" si="5"/>
        <v>0</v>
      </c>
      <c r="N24" s="85">
        <f t="shared" si="6"/>
        <v>0</v>
      </c>
      <c r="O24" s="87"/>
      <c r="P24" s="87"/>
      <c r="Q24" s="87"/>
      <c r="R24" s="87"/>
      <c r="S24" s="87"/>
      <c r="T24" s="87"/>
      <c r="U24" s="93">
        <f t="shared" si="8"/>
        <v>0</v>
      </c>
      <c r="V24" s="92" t="s">
        <v>0</v>
      </c>
    </row>
    <row r="25" s="71" customFormat="1" ht="33" customHeight="1" spans="1:22">
      <c r="A25" s="86" t="s">
        <v>2025</v>
      </c>
      <c r="B25" s="86" t="s">
        <v>2026</v>
      </c>
      <c r="C25" s="85">
        <f t="shared" si="0"/>
        <v>0</v>
      </c>
      <c r="D25" s="85">
        <f t="shared" si="1"/>
        <v>0</v>
      </c>
      <c r="E25" s="85">
        <f t="shared" si="2"/>
        <v>0</v>
      </c>
      <c r="F25" s="87"/>
      <c r="G25" s="87"/>
      <c r="H25" s="87"/>
      <c r="I25" s="87"/>
      <c r="J25" s="87"/>
      <c r="K25" s="87"/>
      <c r="L25" s="85">
        <f t="shared" si="4"/>
        <v>0</v>
      </c>
      <c r="M25" s="85">
        <f t="shared" si="5"/>
        <v>0</v>
      </c>
      <c r="N25" s="85">
        <f t="shared" si="6"/>
        <v>0</v>
      </c>
      <c r="O25" s="87"/>
      <c r="P25" s="87"/>
      <c r="Q25" s="87"/>
      <c r="R25" s="87"/>
      <c r="S25" s="87"/>
      <c r="T25" s="87"/>
      <c r="U25" s="93">
        <f t="shared" si="8"/>
        <v>0</v>
      </c>
      <c r="V25" s="92" t="s">
        <v>0</v>
      </c>
    </row>
    <row r="26" s="71" customFormat="1" ht="33" customHeight="1" spans="1:22">
      <c r="A26" s="86" t="s">
        <v>2027</v>
      </c>
      <c r="B26" s="86" t="s">
        <v>2028</v>
      </c>
      <c r="C26" s="85">
        <f t="shared" si="0"/>
        <v>0</v>
      </c>
      <c r="D26" s="85">
        <f t="shared" si="1"/>
        <v>0</v>
      </c>
      <c r="E26" s="85">
        <f t="shared" si="2"/>
        <v>0</v>
      </c>
      <c r="F26" s="87"/>
      <c r="G26" s="87"/>
      <c r="H26" s="87"/>
      <c r="I26" s="87"/>
      <c r="J26" s="87"/>
      <c r="K26" s="87"/>
      <c r="L26" s="85">
        <f t="shared" si="4"/>
        <v>0</v>
      </c>
      <c r="M26" s="85">
        <f t="shared" si="5"/>
        <v>0</v>
      </c>
      <c r="N26" s="85">
        <f t="shared" si="6"/>
        <v>0</v>
      </c>
      <c r="O26" s="87"/>
      <c r="P26" s="87"/>
      <c r="Q26" s="87"/>
      <c r="R26" s="87"/>
      <c r="S26" s="87"/>
      <c r="T26" s="87"/>
      <c r="U26" s="93">
        <f t="shared" si="8"/>
        <v>0</v>
      </c>
      <c r="V26" s="92" t="s">
        <v>0</v>
      </c>
    </row>
    <row r="27" s="71" customFormat="1" ht="33" customHeight="1" spans="1:22">
      <c r="A27" s="86" t="s">
        <v>2029</v>
      </c>
      <c r="B27" s="86" t="s">
        <v>2030</v>
      </c>
      <c r="C27" s="85">
        <f t="shared" si="0"/>
        <v>0</v>
      </c>
      <c r="D27" s="85">
        <f t="shared" si="1"/>
        <v>0</v>
      </c>
      <c r="E27" s="85">
        <f t="shared" si="2"/>
        <v>0</v>
      </c>
      <c r="F27" s="87"/>
      <c r="G27" s="87"/>
      <c r="H27" s="87"/>
      <c r="I27" s="87"/>
      <c r="J27" s="87"/>
      <c r="K27" s="87"/>
      <c r="L27" s="85">
        <f t="shared" si="4"/>
        <v>0</v>
      </c>
      <c r="M27" s="85">
        <f t="shared" si="5"/>
        <v>0</v>
      </c>
      <c r="N27" s="85">
        <f t="shared" si="6"/>
        <v>0</v>
      </c>
      <c r="O27" s="87"/>
      <c r="P27" s="87"/>
      <c r="Q27" s="87"/>
      <c r="R27" s="87"/>
      <c r="S27" s="87"/>
      <c r="T27" s="87"/>
      <c r="U27" s="93">
        <f t="shared" si="8"/>
        <v>0</v>
      </c>
      <c r="V27" s="92" t="s">
        <v>0</v>
      </c>
    </row>
    <row r="28" s="71" customFormat="1" ht="33" customHeight="1" spans="1:22">
      <c r="A28" s="86" t="s">
        <v>2031</v>
      </c>
      <c r="B28" s="86" t="s">
        <v>2032</v>
      </c>
      <c r="C28" s="85">
        <f t="shared" si="0"/>
        <v>4503</v>
      </c>
      <c r="D28" s="85">
        <f t="shared" si="1"/>
        <v>0</v>
      </c>
      <c r="E28" s="85">
        <f t="shared" si="2"/>
        <v>4503</v>
      </c>
      <c r="F28" s="87"/>
      <c r="G28" s="88">
        <v>4503</v>
      </c>
      <c r="H28" s="87"/>
      <c r="I28" s="87"/>
      <c r="J28" s="87"/>
      <c r="K28" s="87"/>
      <c r="L28" s="85">
        <f t="shared" si="4"/>
        <v>8000</v>
      </c>
      <c r="M28" s="85">
        <f t="shared" si="5"/>
        <v>0</v>
      </c>
      <c r="N28" s="85">
        <f t="shared" si="6"/>
        <v>8000</v>
      </c>
      <c r="O28" s="88"/>
      <c r="P28" s="87">
        <v>8000</v>
      </c>
      <c r="Q28" s="87"/>
      <c r="R28" s="87"/>
      <c r="S28" s="87"/>
      <c r="T28" s="87"/>
      <c r="U28" s="93">
        <f t="shared" si="8"/>
        <v>1.77659338218965</v>
      </c>
      <c r="V28" s="92" t="s">
        <v>0</v>
      </c>
    </row>
    <row r="29" s="71" customFormat="1" ht="33" customHeight="1" spans="1:22">
      <c r="A29" s="83" t="s">
        <v>2033</v>
      </c>
      <c r="B29" s="83" t="s">
        <v>2034</v>
      </c>
      <c r="C29" s="85">
        <f t="shared" si="0"/>
        <v>0</v>
      </c>
      <c r="D29" s="85">
        <f t="shared" si="1"/>
        <v>0</v>
      </c>
      <c r="E29" s="85">
        <f t="shared" si="2"/>
        <v>0</v>
      </c>
      <c r="F29" s="85">
        <f t="shared" ref="F29:K29" si="11">SUM(F30)</f>
        <v>0</v>
      </c>
      <c r="G29" s="85">
        <f t="shared" si="11"/>
        <v>0</v>
      </c>
      <c r="H29" s="85">
        <f t="shared" si="11"/>
        <v>0</v>
      </c>
      <c r="I29" s="85">
        <f t="shared" si="11"/>
        <v>0</v>
      </c>
      <c r="J29" s="85">
        <f t="shared" si="11"/>
        <v>0</v>
      </c>
      <c r="K29" s="85">
        <f t="shared" si="11"/>
        <v>0</v>
      </c>
      <c r="L29" s="85">
        <f t="shared" si="4"/>
        <v>0</v>
      </c>
      <c r="M29" s="85">
        <f t="shared" si="5"/>
        <v>0</v>
      </c>
      <c r="N29" s="85">
        <f t="shared" si="6"/>
        <v>0</v>
      </c>
      <c r="O29" s="85">
        <f t="shared" ref="O29:T29" si="12">SUM(O30)</f>
        <v>0</v>
      </c>
      <c r="P29" s="85">
        <f t="shared" si="12"/>
        <v>0</v>
      </c>
      <c r="Q29" s="85">
        <f t="shared" si="12"/>
        <v>0</v>
      </c>
      <c r="R29" s="85">
        <f t="shared" si="12"/>
        <v>0</v>
      </c>
      <c r="S29" s="85">
        <f t="shared" si="12"/>
        <v>0</v>
      </c>
      <c r="T29" s="85">
        <f t="shared" si="12"/>
        <v>0</v>
      </c>
      <c r="U29" s="93">
        <f t="shared" si="8"/>
        <v>0</v>
      </c>
      <c r="V29" s="92" t="s">
        <v>0</v>
      </c>
    </row>
    <row r="30" s="71" customFormat="1" ht="33" customHeight="1" spans="1:22">
      <c r="A30" s="86" t="s">
        <v>2035</v>
      </c>
      <c r="B30" s="86" t="s">
        <v>2034</v>
      </c>
      <c r="C30" s="85">
        <f t="shared" si="0"/>
        <v>0</v>
      </c>
      <c r="D30" s="85">
        <f t="shared" si="1"/>
        <v>0</v>
      </c>
      <c r="E30" s="85">
        <f t="shared" si="2"/>
        <v>0</v>
      </c>
      <c r="F30" s="87">
        <v>0</v>
      </c>
      <c r="G30" s="87">
        <v>0</v>
      </c>
      <c r="H30" s="87">
        <v>0</v>
      </c>
      <c r="I30" s="87">
        <v>0</v>
      </c>
      <c r="J30" s="87">
        <v>0</v>
      </c>
      <c r="K30" s="87">
        <v>0</v>
      </c>
      <c r="L30" s="85">
        <f t="shared" si="4"/>
        <v>0</v>
      </c>
      <c r="M30" s="85">
        <f t="shared" si="5"/>
        <v>0</v>
      </c>
      <c r="N30" s="85">
        <f t="shared" si="6"/>
        <v>0</v>
      </c>
      <c r="O30" s="87">
        <v>0</v>
      </c>
      <c r="P30" s="87">
        <v>0</v>
      </c>
      <c r="Q30" s="87">
        <v>0</v>
      </c>
      <c r="R30" s="87">
        <v>0</v>
      </c>
      <c r="S30" s="87">
        <v>0</v>
      </c>
      <c r="T30" s="87">
        <v>0</v>
      </c>
      <c r="U30" s="93">
        <f t="shared" si="8"/>
        <v>0</v>
      </c>
      <c r="V30" s="92" t="s">
        <v>0</v>
      </c>
    </row>
    <row r="31" s="71" customFormat="1" ht="33" customHeight="1" spans="1:22">
      <c r="A31" s="83" t="s">
        <v>2036</v>
      </c>
      <c r="B31" s="83" t="s">
        <v>2037</v>
      </c>
      <c r="C31" s="85">
        <f t="shared" si="0"/>
        <v>230</v>
      </c>
      <c r="D31" s="85">
        <f t="shared" si="1"/>
        <v>0</v>
      </c>
      <c r="E31" s="85">
        <f t="shared" si="2"/>
        <v>230</v>
      </c>
      <c r="F31" s="85">
        <f t="shared" ref="F31:K31" si="13">SUM(F32)</f>
        <v>0</v>
      </c>
      <c r="G31" s="85">
        <f t="shared" si="13"/>
        <v>0</v>
      </c>
      <c r="H31" s="85">
        <f t="shared" si="13"/>
        <v>0</v>
      </c>
      <c r="I31" s="85">
        <f t="shared" si="13"/>
        <v>230</v>
      </c>
      <c r="J31" s="85">
        <f t="shared" si="13"/>
        <v>0</v>
      </c>
      <c r="K31" s="85">
        <f t="shared" si="13"/>
        <v>0</v>
      </c>
      <c r="L31" s="85">
        <f t="shared" si="4"/>
        <v>480</v>
      </c>
      <c r="M31" s="85">
        <f t="shared" si="5"/>
        <v>0</v>
      </c>
      <c r="N31" s="85">
        <f t="shared" si="6"/>
        <v>480</v>
      </c>
      <c r="O31" s="85">
        <f t="shared" ref="O31:T31" si="14">SUM(O32)</f>
        <v>0</v>
      </c>
      <c r="P31" s="85">
        <f t="shared" si="14"/>
        <v>0</v>
      </c>
      <c r="Q31" s="85">
        <f t="shared" si="14"/>
        <v>0</v>
      </c>
      <c r="R31" s="85">
        <f t="shared" si="14"/>
        <v>480</v>
      </c>
      <c r="S31" s="85">
        <f t="shared" si="14"/>
        <v>0</v>
      </c>
      <c r="T31" s="85">
        <f t="shared" si="14"/>
        <v>0</v>
      </c>
      <c r="U31" s="93">
        <f t="shared" si="8"/>
        <v>2.08695652173913</v>
      </c>
      <c r="V31" s="92" t="s">
        <v>0</v>
      </c>
    </row>
    <row r="32" s="71" customFormat="1" ht="33" customHeight="1" spans="1:22">
      <c r="A32" s="86" t="s">
        <v>2038</v>
      </c>
      <c r="B32" s="86" t="s">
        <v>2037</v>
      </c>
      <c r="C32" s="85">
        <f t="shared" si="0"/>
        <v>230</v>
      </c>
      <c r="D32" s="85">
        <f t="shared" si="1"/>
        <v>0</v>
      </c>
      <c r="E32" s="85">
        <f t="shared" si="2"/>
        <v>230</v>
      </c>
      <c r="F32" s="87">
        <v>0</v>
      </c>
      <c r="G32" s="87">
        <v>0</v>
      </c>
      <c r="H32" s="87">
        <v>0</v>
      </c>
      <c r="I32" s="87">
        <v>230</v>
      </c>
      <c r="J32" s="87">
        <v>0</v>
      </c>
      <c r="K32" s="87"/>
      <c r="L32" s="85">
        <f t="shared" si="4"/>
        <v>480</v>
      </c>
      <c r="M32" s="85">
        <f t="shared" si="5"/>
        <v>0</v>
      </c>
      <c r="N32" s="85">
        <f t="shared" si="6"/>
        <v>480</v>
      </c>
      <c r="O32" s="87">
        <v>0</v>
      </c>
      <c r="P32" s="87">
        <v>0</v>
      </c>
      <c r="Q32" s="87">
        <v>0</v>
      </c>
      <c r="R32" s="87">
        <v>480</v>
      </c>
      <c r="S32" s="87">
        <v>0</v>
      </c>
      <c r="T32" s="87"/>
      <c r="U32" s="93">
        <f t="shared" si="8"/>
        <v>2.08695652173913</v>
      </c>
      <c r="V32" s="92" t="s">
        <v>0</v>
      </c>
    </row>
    <row r="33" s="71" customFormat="1" ht="33" customHeight="1" spans="1:22">
      <c r="A33" s="83" t="s">
        <v>139</v>
      </c>
      <c r="B33" s="83"/>
      <c r="C33" s="85">
        <f t="shared" si="0"/>
        <v>4749</v>
      </c>
      <c r="D33" s="85">
        <f t="shared" si="1"/>
        <v>0</v>
      </c>
      <c r="E33" s="85">
        <f t="shared" si="2"/>
        <v>4749</v>
      </c>
      <c r="F33" s="85">
        <f t="shared" ref="F33:K33" si="15">SUM(F8,F19,F29,F31)</f>
        <v>0</v>
      </c>
      <c r="G33" s="85">
        <f t="shared" si="15"/>
        <v>4503</v>
      </c>
      <c r="H33" s="85">
        <f t="shared" si="15"/>
        <v>0</v>
      </c>
      <c r="I33" s="85">
        <f t="shared" si="15"/>
        <v>246</v>
      </c>
      <c r="J33" s="85">
        <f t="shared" si="15"/>
        <v>0</v>
      </c>
      <c r="K33" s="85">
        <f t="shared" si="15"/>
        <v>0</v>
      </c>
      <c r="L33" s="85">
        <f t="shared" si="4"/>
        <v>8500</v>
      </c>
      <c r="M33" s="85">
        <f t="shared" si="5"/>
        <v>0</v>
      </c>
      <c r="N33" s="85">
        <f t="shared" si="6"/>
        <v>8500</v>
      </c>
      <c r="O33" s="85">
        <f t="shared" ref="O33:T33" si="16">SUM(O8,O19,O29,O31)</f>
        <v>0</v>
      </c>
      <c r="P33" s="85">
        <f t="shared" si="16"/>
        <v>8000</v>
      </c>
      <c r="Q33" s="85">
        <f t="shared" si="16"/>
        <v>0</v>
      </c>
      <c r="R33" s="85">
        <f t="shared" si="16"/>
        <v>500</v>
      </c>
      <c r="S33" s="85">
        <f t="shared" si="16"/>
        <v>0</v>
      </c>
      <c r="T33" s="85">
        <f t="shared" si="16"/>
        <v>0</v>
      </c>
      <c r="U33" s="93">
        <f t="shared" si="8"/>
        <v>1.78985049484102</v>
      </c>
      <c r="V33" s="92" t="s">
        <v>0</v>
      </c>
    </row>
    <row r="34" s="71" customFormat="1" ht="33" customHeight="1" spans="1:22">
      <c r="A34" s="83" t="s">
        <v>1863</v>
      </c>
      <c r="B34" s="83"/>
      <c r="C34" s="85">
        <f t="shared" si="0"/>
        <v>0</v>
      </c>
      <c r="D34" s="85">
        <f t="shared" si="1"/>
        <v>0</v>
      </c>
      <c r="E34" s="85">
        <f t="shared" si="2"/>
        <v>0</v>
      </c>
      <c r="F34" s="87">
        <v>0</v>
      </c>
      <c r="G34" s="87">
        <v>0</v>
      </c>
      <c r="H34" s="87">
        <v>0</v>
      </c>
      <c r="I34" s="87">
        <v>0</v>
      </c>
      <c r="J34" s="87">
        <v>0</v>
      </c>
      <c r="K34" s="87">
        <v>0</v>
      </c>
      <c r="L34" s="85">
        <f t="shared" si="4"/>
        <v>0</v>
      </c>
      <c r="M34" s="85">
        <f t="shared" si="5"/>
        <v>0</v>
      </c>
      <c r="N34" s="85">
        <f t="shared" si="6"/>
        <v>0</v>
      </c>
      <c r="O34" s="87">
        <v>0</v>
      </c>
      <c r="P34" s="87">
        <v>0</v>
      </c>
      <c r="Q34" s="87">
        <v>0</v>
      </c>
      <c r="R34" s="87">
        <v>0</v>
      </c>
      <c r="S34" s="87">
        <v>0</v>
      </c>
      <c r="T34" s="87">
        <v>0</v>
      </c>
      <c r="U34" s="93">
        <f t="shared" si="8"/>
        <v>0</v>
      </c>
      <c r="V34" s="92" t="s">
        <v>0</v>
      </c>
    </row>
    <row r="35" s="71" customFormat="1" ht="33" customHeight="1" spans="1:22">
      <c r="A35" s="83" t="s">
        <v>1866</v>
      </c>
      <c r="B35" s="83"/>
      <c r="C35" s="85">
        <f t="shared" si="0"/>
        <v>0</v>
      </c>
      <c r="D35" s="85">
        <f t="shared" si="1"/>
        <v>0</v>
      </c>
      <c r="E35" s="85">
        <f t="shared" si="2"/>
        <v>0</v>
      </c>
      <c r="F35" s="87">
        <v>0</v>
      </c>
      <c r="G35" s="87">
        <v>0</v>
      </c>
      <c r="H35" s="87">
        <v>0</v>
      </c>
      <c r="I35" s="87">
        <v>0</v>
      </c>
      <c r="J35" s="87">
        <v>0</v>
      </c>
      <c r="K35" s="87">
        <v>0</v>
      </c>
      <c r="L35" s="85">
        <f t="shared" si="4"/>
        <v>0</v>
      </c>
      <c r="M35" s="85">
        <f t="shared" si="5"/>
        <v>0</v>
      </c>
      <c r="N35" s="85">
        <f t="shared" si="6"/>
        <v>0</v>
      </c>
      <c r="O35" s="87">
        <v>0</v>
      </c>
      <c r="P35" s="87">
        <v>0</v>
      </c>
      <c r="Q35" s="87">
        <v>0</v>
      </c>
      <c r="R35" s="87">
        <v>0</v>
      </c>
      <c r="S35" s="87">
        <v>0</v>
      </c>
      <c r="T35" s="87">
        <v>0</v>
      </c>
      <c r="U35" s="93">
        <f t="shared" si="8"/>
        <v>0</v>
      </c>
      <c r="V35" s="92" t="s">
        <v>0</v>
      </c>
    </row>
    <row r="36" s="71" customFormat="1" ht="33" customHeight="1" spans="1:22">
      <c r="A36" s="83" t="s">
        <v>1869</v>
      </c>
      <c r="B36" s="83"/>
      <c r="C36" s="85">
        <f t="shared" si="0"/>
        <v>3258</v>
      </c>
      <c r="D36" s="85">
        <f t="shared" si="1"/>
        <v>0</v>
      </c>
      <c r="E36" s="85">
        <f t="shared" si="2"/>
        <v>3258</v>
      </c>
      <c r="F36" s="87">
        <v>0</v>
      </c>
      <c r="G36" s="87">
        <v>0</v>
      </c>
      <c r="H36" s="87">
        <v>0</v>
      </c>
      <c r="I36" s="87">
        <v>0</v>
      </c>
      <c r="J36" s="87">
        <v>0</v>
      </c>
      <c r="K36" s="87">
        <v>3258</v>
      </c>
      <c r="L36" s="85">
        <f t="shared" si="4"/>
        <v>0</v>
      </c>
      <c r="M36" s="85">
        <f t="shared" si="5"/>
        <v>0</v>
      </c>
      <c r="N36" s="85">
        <f t="shared" si="6"/>
        <v>0</v>
      </c>
      <c r="O36" s="87">
        <v>0</v>
      </c>
      <c r="P36" s="87">
        <v>0</v>
      </c>
      <c r="Q36" s="87">
        <v>0</v>
      </c>
      <c r="R36" s="87">
        <v>0</v>
      </c>
      <c r="S36" s="87">
        <v>0</v>
      </c>
      <c r="T36" s="87">
        <v>0</v>
      </c>
      <c r="U36" s="93">
        <f t="shared" si="8"/>
        <v>0</v>
      </c>
      <c r="V36" s="92" t="s">
        <v>0</v>
      </c>
    </row>
    <row r="37" s="71" customFormat="1" ht="33" customHeight="1" spans="1:22">
      <c r="A37" s="83" t="s">
        <v>1871</v>
      </c>
      <c r="B37" s="83"/>
      <c r="C37" s="85">
        <f t="shared" si="0"/>
        <v>2267.53</v>
      </c>
      <c r="D37" s="85">
        <f t="shared" si="1"/>
        <v>0</v>
      </c>
      <c r="E37" s="85">
        <f t="shared" si="2"/>
        <v>2267.53</v>
      </c>
      <c r="F37" s="87">
        <v>0</v>
      </c>
      <c r="G37" s="87">
        <v>0</v>
      </c>
      <c r="H37" s="87">
        <v>0</v>
      </c>
      <c r="I37" s="87">
        <v>0</v>
      </c>
      <c r="J37" s="87">
        <v>0</v>
      </c>
      <c r="K37" s="87">
        <v>2267.53</v>
      </c>
      <c r="L37" s="85">
        <f t="shared" si="4"/>
        <v>2267.53</v>
      </c>
      <c r="M37" s="85">
        <f t="shared" si="5"/>
        <v>0</v>
      </c>
      <c r="N37" s="85">
        <f t="shared" si="6"/>
        <v>2267.53</v>
      </c>
      <c r="O37" s="87">
        <v>0</v>
      </c>
      <c r="P37" s="87"/>
      <c r="Q37" s="87">
        <v>0</v>
      </c>
      <c r="R37" s="87">
        <v>0</v>
      </c>
      <c r="S37" s="87">
        <v>0</v>
      </c>
      <c r="T37" s="87">
        <v>2267.53</v>
      </c>
      <c r="U37" s="93">
        <f t="shared" si="8"/>
        <v>1</v>
      </c>
      <c r="V37" s="92" t="s">
        <v>0</v>
      </c>
    </row>
    <row r="38" s="71" customFormat="1" ht="46" customHeight="1" spans="1:22">
      <c r="A38" s="89"/>
      <c r="B38" s="83"/>
      <c r="C38" s="90"/>
      <c r="D38" s="90"/>
      <c r="E38" s="91"/>
      <c r="F38" s="91"/>
      <c r="G38" s="91"/>
      <c r="H38" s="91"/>
      <c r="I38" s="91"/>
      <c r="J38" s="91"/>
      <c r="K38" s="91"/>
      <c r="L38" s="91"/>
      <c r="M38" s="91"/>
      <c r="N38" s="91"/>
      <c r="O38" s="91"/>
      <c r="P38" s="91"/>
      <c r="Q38" s="91"/>
      <c r="R38" s="91"/>
      <c r="S38" s="91"/>
      <c r="T38" s="91"/>
      <c r="U38" s="91"/>
      <c r="V38" s="92"/>
    </row>
  </sheetData>
  <mergeCells count="23">
    <mergeCell ref="A2:U2"/>
    <mergeCell ref="A3:U3"/>
    <mergeCell ref="C4:K4"/>
    <mergeCell ref="L4:T4"/>
    <mergeCell ref="D5:E5"/>
    <mergeCell ref="F5:G5"/>
    <mergeCell ref="H5:I5"/>
    <mergeCell ref="J5:K5"/>
    <mergeCell ref="M5:N5"/>
    <mergeCell ref="O5:P5"/>
    <mergeCell ref="Q5:R5"/>
    <mergeCell ref="S5:T5"/>
    <mergeCell ref="A33:B33"/>
    <mergeCell ref="A34:B34"/>
    <mergeCell ref="A35:B35"/>
    <mergeCell ref="A36:B36"/>
    <mergeCell ref="A37:B37"/>
    <mergeCell ref="A38:U38"/>
    <mergeCell ref="A4:A6"/>
    <mergeCell ref="B4:B6"/>
    <mergeCell ref="C5:C6"/>
    <mergeCell ref="L5:L6"/>
    <mergeCell ref="U4:U6"/>
  </mergeCells>
  <pageMargins left="0.859027777777778" right="0.709027777777778" top="0.75" bottom="0.75" header="0.309027777777778" footer="0.309027777777778"/>
  <pageSetup paperSize="9" orientation="landscape" horizontalDpi="600"/>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2:M18"/>
  <sheetViews>
    <sheetView workbookViewId="0">
      <selection activeCell="A12" sqref="A12:M15"/>
    </sheetView>
  </sheetViews>
  <sheetFormatPr defaultColWidth="9" defaultRowHeight="14.25"/>
  <cols>
    <col min="1" max="16384" width="9" style="1"/>
  </cols>
  <sheetData>
    <row r="12" customHeight="1" spans="1:13">
      <c r="A12" s="10" t="s">
        <v>2039</v>
      </c>
      <c r="B12" s="10"/>
      <c r="C12" s="10"/>
      <c r="D12" s="10"/>
      <c r="E12" s="10"/>
      <c r="F12" s="10"/>
      <c r="G12" s="10"/>
      <c r="H12" s="10"/>
      <c r="I12" s="10"/>
      <c r="J12" s="10"/>
      <c r="K12" s="10"/>
      <c r="L12" s="10"/>
      <c r="M12" s="10"/>
    </row>
    <row r="13" customHeight="1" spans="1:13">
      <c r="A13" s="10"/>
      <c r="B13" s="10"/>
      <c r="C13" s="10"/>
      <c r="D13" s="10"/>
      <c r="E13" s="10"/>
      <c r="F13" s="10"/>
      <c r="G13" s="10"/>
      <c r="H13" s="10"/>
      <c r="I13" s="10"/>
      <c r="J13" s="10"/>
      <c r="K13" s="10"/>
      <c r="L13" s="10"/>
      <c r="M13" s="10"/>
    </row>
    <row r="14" customHeight="1" spans="1:13">
      <c r="A14" s="10"/>
      <c r="B14" s="10"/>
      <c r="C14" s="10"/>
      <c r="D14" s="10"/>
      <c r="E14" s="10"/>
      <c r="F14" s="10"/>
      <c r="G14" s="10"/>
      <c r="H14" s="10"/>
      <c r="I14" s="10"/>
      <c r="J14" s="10"/>
      <c r="K14" s="10"/>
      <c r="L14" s="10"/>
      <c r="M14" s="10"/>
    </row>
    <row r="15" customHeight="1" spans="1:13">
      <c r="A15" s="10"/>
      <c r="B15" s="10"/>
      <c r="C15" s="10"/>
      <c r="D15" s="10"/>
      <c r="E15" s="10"/>
      <c r="F15" s="10"/>
      <c r="G15" s="10"/>
      <c r="H15" s="10"/>
      <c r="I15" s="10"/>
      <c r="J15" s="10"/>
      <c r="K15" s="10"/>
      <c r="L15" s="10"/>
      <c r="M15" s="10"/>
    </row>
    <row r="17" customHeight="1" spans="1:13">
      <c r="A17" s="70" t="s">
        <v>2040</v>
      </c>
      <c r="B17" s="70"/>
      <c r="C17" s="70"/>
      <c r="D17" s="70"/>
      <c r="E17" s="70"/>
      <c r="F17" s="70"/>
      <c r="G17" s="70"/>
      <c r="H17" s="70"/>
      <c r="I17" s="70"/>
      <c r="J17" s="70"/>
      <c r="K17" s="70"/>
      <c r="L17" s="70"/>
      <c r="M17" s="70"/>
    </row>
    <row r="18" customHeight="1" spans="1:13">
      <c r="A18" s="70"/>
      <c r="B18" s="70"/>
      <c r="C18" s="70"/>
      <c r="D18" s="70"/>
      <c r="E18" s="70"/>
      <c r="F18" s="70"/>
      <c r="G18" s="70"/>
      <c r="H18" s="70"/>
      <c r="I18" s="70"/>
      <c r="J18" s="70"/>
      <c r="K18" s="70"/>
      <c r="L18" s="70"/>
      <c r="M18" s="70"/>
    </row>
  </sheetData>
  <mergeCells count="2">
    <mergeCell ref="A12:M15"/>
    <mergeCell ref="A17:M18"/>
  </mergeCells>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2:M15"/>
  <sheetViews>
    <sheetView workbookViewId="0">
      <selection activeCell="E38" sqref="E38"/>
    </sheetView>
  </sheetViews>
  <sheetFormatPr defaultColWidth="9" defaultRowHeight="14.25"/>
  <cols>
    <col min="1" max="16384" width="9" style="1"/>
  </cols>
  <sheetData>
    <row r="12" customHeight="1" spans="1:13">
      <c r="A12" s="10" t="s">
        <v>35</v>
      </c>
      <c r="B12" s="10"/>
      <c r="C12" s="10"/>
      <c r="D12" s="10"/>
      <c r="E12" s="10"/>
      <c r="F12" s="10"/>
      <c r="G12" s="10"/>
      <c r="H12" s="10"/>
      <c r="I12" s="10"/>
      <c r="J12" s="10"/>
      <c r="K12" s="10"/>
      <c r="L12" s="10"/>
      <c r="M12" s="10"/>
    </row>
    <row r="13" customHeight="1" spans="1:13">
      <c r="A13" s="10"/>
      <c r="B13" s="10"/>
      <c r="C13" s="10"/>
      <c r="D13" s="10"/>
      <c r="E13" s="10"/>
      <c r="F13" s="10"/>
      <c r="G13" s="10"/>
      <c r="H13" s="10"/>
      <c r="I13" s="10"/>
      <c r="J13" s="10"/>
      <c r="K13" s="10"/>
      <c r="L13" s="10"/>
      <c r="M13" s="10"/>
    </row>
    <row r="14" customHeight="1" spans="1:13">
      <c r="A14" s="10"/>
      <c r="B14" s="10"/>
      <c r="C14" s="10"/>
      <c r="D14" s="10"/>
      <c r="E14" s="10"/>
      <c r="F14" s="10"/>
      <c r="G14" s="10"/>
      <c r="H14" s="10"/>
      <c r="I14" s="10"/>
      <c r="J14" s="10"/>
      <c r="K14" s="10"/>
      <c r="L14" s="10"/>
      <c r="M14" s="10"/>
    </row>
    <row r="15" customHeight="1" spans="1:13">
      <c r="A15" s="10"/>
      <c r="B15" s="10"/>
      <c r="C15" s="10"/>
      <c r="D15" s="10"/>
      <c r="E15" s="10"/>
      <c r="F15" s="10"/>
      <c r="G15" s="10"/>
      <c r="H15" s="10"/>
      <c r="I15" s="10"/>
      <c r="J15" s="10"/>
      <c r="K15" s="10"/>
      <c r="L15" s="10"/>
      <c r="M15" s="10"/>
    </row>
  </sheetData>
  <mergeCells count="1">
    <mergeCell ref="A12:M15"/>
  </mergeCells>
  <pageMargins left="0.709027777777778" right="0.709027777777778" top="0.75" bottom="0.75" header="0.309027777777778" footer="0.309027777777778"/>
  <pageSetup paperSize="9" orientation="landscape" horizontalDpi="600"/>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tint="0.8"/>
  </sheetPr>
  <dimension ref="A1:F48"/>
  <sheetViews>
    <sheetView tabSelected="1" workbookViewId="0">
      <selection activeCell="C4" sqref="C4:C5"/>
    </sheetView>
  </sheetViews>
  <sheetFormatPr defaultColWidth="9" defaultRowHeight="14.25" outlineLevelCol="5"/>
  <cols>
    <col min="1" max="1" width="54.625" style="1"/>
    <col min="2" max="5" width="12" style="1" customWidth="1"/>
    <col min="6" max="6" width="17.875" style="1" customWidth="1"/>
    <col min="7" max="16384" width="9" style="1"/>
  </cols>
  <sheetData>
    <row r="1" ht="26.25" customHeight="1" spans="1:6">
      <c r="A1" s="47" t="s">
        <v>2041</v>
      </c>
      <c r="B1" s="48"/>
      <c r="C1" s="48"/>
      <c r="D1" s="48"/>
      <c r="E1" s="48"/>
      <c r="F1" s="48"/>
    </row>
    <row r="2" ht="25.5" spans="1:6">
      <c r="A2" s="49" t="s">
        <v>2042</v>
      </c>
      <c r="B2" s="49"/>
      <c r="C2" s="49"/>
      <c r="D2" s="49"/>
      <c r="E2" s="49"/>
      <c r="F2" s="49"/>
    </row>
    <row r="3" spans="1:6">
      <c r="A3" s="50"/>
      <c r="B3" s="48"/>
      <c r="C3" s="48"/>
      <c r="D3" s="48"/>
      <c r="E3" s="51" t="s">
        <v>40</v>
      </c>
      <c r="F3" s="51"/>
    </row>
    <row r="4" ht="24" customHeight="1" spans="1:6">
      <c r="A4" s="52" t="s">
        <v>2043</v>
      </c>
      <c r="B4" s="19" t="s">
        <v>2044</v>
      </c>
      <c r="C4" s="19" t="s">
        <v>2045</v>
      </c>
      <c r="D4" s="20" t="s">
        <v>2046</v>
      </c>
      <c r="E4" s="21" t="s">
        <v>2047</v>
      </c>
      <c r="F4" s="53" t="s">
        <v>109</v>
      </c>
    </row>
    <row r="5" ht="31.5" customHeight="1" spans="1:6">
      <c r="A5" s="52"/>
      <c r="B5" s="23"/>
      <c r="C5" s="23"/>
      <c r="D5" s="24"/>
      <c r="E5" s="25"/>
      <c r="F5" s="53"/>
    </row>
    <row r="6" ht="15" spans="1:6">
      <c r="A6" s="54" t="s">
        <v>2048</v>
      </c>
      <c r="B6" s="55"/>
      <c r="C6" s="55"/>
      <c r="D6" s="56"/>
      <c r="E6" s="55"/>
      <c r="F6" s="57" t="s">
        <v>2049</v>
      </c>
    </row>
    <row r="7" ht="15" spans="1:6">
      <c r="A7" s="58" t="s">
        <v>2050</v>
      </c>
      <c r="B7" s="55"/>
      <c r="C7" s="55"/>
      <c r="D7" s="56"/>
      <c r="E7" s="55"/>
      <c r="F7" s="59"/>
    </row>
    <row r="8" ht="15" spans="1:6">
      <c r="A8" s="58" t="s">
        <v>2051</v>
      </c>
      <c r="B8" s="55"/>
      <c r="C8" s="55"/>
      <c r="D8" s="56"/>
      <c r="E8" s="55"/>
      <c r="F8" s="59"/>
    </row>
    <row r="9" ht="15" spans="1:6">
      <c r="A9" s="58" t="s">
        <v>2052</v>
      </c>
      <c r="B9" s="55"/>
      <c r="C9" s="55"/>
      <c r="D9" s="56"/>
      <c r="E9" s="55"/>
      <c r="F9" s="59"/>
    </row>
    <row r="10" ht="15" spans="1:6">
      <c r="A10" s="54" t="s">
        <v>2053</v>
      </c>
      <c r="B10" s="55"/>
      <c r="C10" s="55"/>
      <c r="D10" s="56"/>
      <c r="E10" s="55"/>
      <c r="F10" s="59"/>
    </row>
    <row r="11" ht="15" spans="1:6">
      <c r="A11" s="58" t="s">
        <v>2050</v>
      </c>
      <c r="B11" s="55"/>
      <c r="C11" s="55"/>
      <c r="D11" s="56"/>
      <c r="E11" s="55"/>
      <c r="F11" s="60"/>
    </row>
    <row r="12" ht="15" spans="1:6">
      <c r="A12" s="58" t="s">
        <v>2051</v>
      </c>
      <c r="B12" s="55"/>
      <c r="C12" s="55"/>
      <c r="D12" s="56"/>
      <c r="E12" s="55"/>
      <c r="F12" s="61"/>
    </row>
    <row r="13" ht="15" spans="1:6">
      <c r="A13" s="58" t="s">
        <v>2054</v>
      </c>
      <c r="B13" s="55"/>
      <c r="C13" s="55"/>
      <c r="D13" s="56"/>
      <c r="E13" s="55"/>
      <c r="F13" s="61"/>
    </row>
    <row r="14" ht="15" spans="1:6">
      <c r="A14" s="62" t="s">
        <v>2055</v>
      </c>
      <c r="B14" s="55"/>
      <c r="C14" s="55"/>
      <c r="D14" s="56"/>
      <c r="E14" s="55"/>
      <c r="F14" s="61"/>
    </row>
    <row r="15" ht="15" spans="1:6">
      <c r="A15" s="58" t="s">
        <v>2050</v>
      </c>
      <c r="B15" s="55"/>
      <c r="C15" s="55"/>
      <c r="D15" s="56"/>
      <c r="E15" s="55"/>
      <c r="F15" s="61"/>
    </row>
    <row r="16" ht="15" spans="1:6">
      <c r="A16" s="58" t="s">
        <v>2056</v>
      </c>
      <c r="B16" s="55"/>
      <c r="C16" s="55"/>
      <c r="D16" s="56"/>
      <c r="E16" s="55"/>
      <c r="F16" s="61"/>
    </row>
    <row r="17" ht="15" spans="1:6">
      <c r="A17" s="58" t="s">
        <v>2051</v>
      </c>
      <c r="B17" s="55"/>
      <c r="C17" s="55"/>
      <c r="D17" s="56"/>
      <c r="E17" s="55"/>
      <c r="F17" s="61"/>
    </row>
    <row r="18" ht="15" spans="1:6">
      <c r="A18" s="58" t="s">
        <v>2057</v>
      </c>
      <c r="B18" s="55"/>
      <c r="C18" s="55"/>
      <c r="D18" s="56"/>
      <c r="E18" s="55"/>
      <c r="F18" s="61"/>
    </row>
    <row r="19" ht="15" spans="1:6">
      <c r="A19" s="62" t="s">
        <v>2058</v>
      </c>
      <c r="B19" s="55"/>
      <c r="C19" s="55"/>
      <c r="D19" s="56"/>
      <c r="E19" s="55"/>
      <c r="F19" s="61"/>
    </row>
    <row r="20" ht="15" spans="1:6">
      <c r="A20" s="58" t="s">
        <v>2050</v>
      </c>
      <c r="B20" s="55"/>
      <c r="C20" s="55"/>
      <c r="D20" s="56"/>
      <c r="E20" s="55"/>
      <c r="F20" s="61"/>
    </row>
    <row r="21" ht="15" spans="1:6">
      <c r="A21" s="58" t="s">
        <v>2051</v>
      </c>
      <c r="B21" s="55"/>
      <c r="C21" s="55"/>
      <c r="D21" s="56"/>
      <c r="E21" s="55"/>
      <c r="F21" s="61"/>
    </row>
    <row r="22" ht="15" spans="1:6">
      <c r="A22" s="58" t="s">
        <v>2059</v>
      </c>
      <c r="B22" s="55"/>
      <c r="C22" s="55"/>
      <c r="D22" s="56"/>
      <c r="E22" s="55"/>
      <c r="F22" s="63"/>
    </row>
    <row r="23" ht="15" spans="1:6">
      <c r="A23" s="62" t="s">
        <v>2060</v>
      </c>
      <c r="B23" s="55"/>
      <c r="C23" s="55"/>
      <c r="D23" s="56"/>
      <c r="E23" s="55"/>
      <c r="F23" s="61"/>
    </row>
    <row r="24" ht="15" spans="1:6">
      <c r="A24" s="58" t="s">
        <v>2061</v>
      </c>
      <c r="B24" s="55"/>
      <c r="C24" s="55"/>
      <c r="D24" s="56"/>
      <c r="E24" s="55"/>
      <c r="F24" s="61"/>
    </row>
    <row r="25" ht="15" spans="1:6">
      <c r="A25" s="58" t="s">
        <v>2056</v>
      </c>
      <c r="B25" s="55"/>
      <c r="C25" s="55"/>
      <c r="D25" s="56"/>
      <c r="E25" s="55"/>
      <c r="F25" s="61"/>
    </row>
    <row r="26" ht="15" spans="1:6">
      <c r="A26" s="58" t="s">
        <v>2051</v>
      </c>
      <c r="B26" s="55"/>
      <c r="C26" s="55"/>
      <c r="D26" s="56"/>
      <c r="E26" s="55"/>
      <c r="F26" s="61"/>
    </row>
    <row r="27" ht="15" spans="1:6">
      <c r="A27" s="58" t="s">
        <v>2062</v>
      </c>
      <c r="B27" s="55"/>
      <c r="C27" s="55"/>
      <c r="D27" s="56"/>
      <c r="E27" s="55"/>
      <c r="F27" s="61"/>
    </row>
    <row r="28" ht="15" spans="1:6">
      <c r="A28" s="63" t="s">
        <v>2063</v>
      </c>
      <c r="B28" s="55"/>
      <c r="C28" s="55"/>
      <c r="D28" s="56"/>
      <c r="E28" s="55"/>
      <c r="F28" s="61"/>
    </row>
    <row r="29" ht="15" spans="1:6">
      <c r="A29" s="58" t="s">
        <v>2064</v>
      </c>
      <c r="B29" s="55"/>
      <c r="C29" s="55"/>
      <c r="D29" s="56"/>
      <c r="E29" s="55"/>
      <c r="F29" s="61"/>
    </row>
    <row r="30" ht="15" spans="1:6">
      <c r="A30" s="58" t="s">
        <v>2056</v>
      </c>
      <c r="B30" s="55"/>
      <c r="C30" s="55"/>
      <c r="D30" s="56"/>
      <c r="E30" s="55"/>
      <c r="F30" s="64"/>
    </row>
    <row r="31" ht="15" spans="1:6">
      <c r="A31" s="58" t="s">
        <v>2051</v>
      </c>
      <c r="B31" s="55"/>
      <c r="C31" s="55"/>
      <c r="D31" s="56"/>
      <c r="E31" s="65"/>
      <c r="F31" s="61"/>
    </row>
    <row r="32" ht="15" spans="1:6">
      <c r="A32" s="58" t="s">
        <v>2065</v>
      </c>
      <c r="B32" s="55"/>
      <c r="C32" s="55"/>
      <c r="D32" s="56"/>
      <c r="E32" s="65"/>
      <c r="F32" s="61"/>
    </row>
    <row r="33" ht="15" spans="1:6">
      <c r="A33" s="63" t="s">
        <v>2066</v>
      </c>
      <c r="B33" s="55"/>
      <c r="C33" s="55"/>
      <c r="D33" s="56"/>
      <c r="E33" s="65"/>
      <c r="F33" s="61"/>
    </row>
    <row r="34" ht="15" spans="1:6">
      <c r="A34" s="58" t="s">
        <v>2050</v>
      </c>
      <c r="B34" s="55"/>
      <c r="C34" s="55"/>
      <c r="D34" s="56"/>
      <c r="E34" s="65"/>
      <c r="F34" s="61"/>
    </row>
    <row r="35" ht="15" spans="1:6">
      <c r="A35" s="58" t="s">
        <v>2056</v>
      </c>
      <c r="B35" s="55"/>
      <c r="C35" s="55"/>
      <c r="D35" s="56"/>
      <c r="E35" s="65"/>
      <c r="F35" s="61"/>
    </row>
    <row r="36" ht="15" spans="1:6">
      <c r="A36" s="58" t="s">
        <v>2051</v>
      </c>
      <c r="B36" s="55"/>
      <c r="C36" s="55"/>
      <c r="D36" s="56"/>
      <c r="E36" s="65"/>
      <c r="F36" s="61"/>
    </row>
    <row r="37" ht="15" spans="1:6">
      <c r="A37" s="58" t="s">
        <v>2067</v>
      </c>
      <c r="B37" s="55"/>
      <c r="C37" s="55"/>
      <c r="D37" s="56"/>
      <c r="E37" s="65"/>
      <c r="F37" s="61"/>
    </row>
    <row r="38" ht="15" spans="1:6">
      <c r="A38" s="63" t="s">
        <v>2068</v>
      </c>
      <c r="B38" s="55"/>
      <c r="C38" s="55"/>
      <c r="D38" s="56"/>
      <c r="E38" s="65"/>
      <c r="F38" s="61"/>
    </row>
    <row r="39" ht="15" spans="1:6">
      <c r="A39" s="58" t="s">
        <v>2050</v>
      </c>
      <c r="B39" s="55"/>
      <c r="C39" s="55"/>
      <c r="D39" s="56"/>
      <c r="E39" s="65"/>
      <c r="F39" s="61"/>
    </row>
    <row r="40" ht="15" spans="1:6">
      <c r="A40" s="58" t="s">
        <v>2056</v>
      </c>
      <c r="B40" s="55"/>
      <c r="C40" s="55"/>
      <c r="D40" s="56"/>
      <c r="E40" s="55"/>
      <c r="F40" s="66"/>
    </row>
    <row r="41" ht="15" spans="1:6">
      <c r="A41" s="58" t="s">
        <v>2051</v>
      </c>
      <c r="B41" s="55"/>
      <c r="C41" s="55"/>
      <c r="D41" s="56"/>
      <c r="E41" s="55"/>
      <c r="F41" s="61"/>
    </row>
    <row r="42" ht="15" spans="1:6">
      <c r="A42" s="58" t="s">
        <v>2069</v>
      </c>
      <c r="B42" s="55"/>
      <c r="C42" s="55"/>
      <c r="D42" s="56"/>
      <c r="E42" s="55"/>
      <c r="F42" s="61"/>
    </row>
    <row r="43" ht="15" spans="1:6">
      <c r="A43" s="63" t="s">
        <v>2070</v>
      </c>
      <c r="B43" s="55"/>
      <c r="C43" s="55"/>
      <c r="D43" s="56"/>
      <c r="E43" s="55"/>
      <c r="F43" s="61"/>
    </row>
    <row r="44" ht="15" spans="1:6">
      <c r="A44" s="58" t="s">
        <v>2050</v>
      </c>
      <c r="B44" s="55"/>
      <c r="C44" s="55"/>
      <c r="D44" s="56"/>
      <c r="E44" s="55"/>
      <c r="F44" s="61"/>
    </row>
    <row r="45" ht="15" spans="1:6">
      <c r="A45" s="58" t="s">
        <v>2071</v>
      </c>
      <c r="B45" s="55"/>
      <c r="C45" s="55"/>
      <c r="D45" s="56"/>
      <c r="E45" s="55"/>
      <c r="F45" s="61"/>
    </row>
    <row r="46" ht="15" spans="1:6">
      <c r="A46" s="58" t="s">
        <v>2051</v>
      </c>
      <c r="B46" s="55"/>
      <c r="C46" s="55"/>
      <c r="D46" s="56"/>
      <c r="E46" s="55"/>
      <c r="F46" s="61"/>
    </row>
    <row r="47" ht="15" spans="1:6">
      <c r="A47" s="67" t="s">
        <v>2072</v>
      </c>
      <c r="B47" s="55"/>
      <c r="C47" s="55"/>
      <c r="D47" s="56"/>
      <c r="E47" s="55"/>
      <c r="F47" s="61"/>
    </row>
    <row r="48" ht="15.75" spans="1:6">
      <c r="A48" s="53" t="s">
        <v>2073</v>
      </c>
      <c r="B48" s="68">
        <v>0</v>
      </c>
      <c r="C48" s="68">
        <v>0</v>
      </c>
      <c r="D48" s="68">
        <v>0</v>
      </c>
      <c r="E48" s="68">
        <v>0</v>
      </c>
      <c r="F48" s="69"/>
    </row>
  </sheetData>
  <mergeCells count="9">
    <mergeCell ref="A2:F2"/>
    <mergeCell ref="E3:F3"/>
    <mergeCell ref="A4:A5"/>
    <mergeCell ref="B4:B5"/>
    <mergeCell ref="C4:C5"/>
    <mergeCell ref="D4:D5"/>
    <mergeCell ref="E4:E5"/>
    <mergeCell ref="F4:F5"/>
    <mergeCell ref="F6:F11"/>
  </mergeCells>
  <pageMargins left="0.919444444444445" right="0.709027777777778" top="0.75" bottom="0.75" header="0.309027777777778" footer="0.309027777777778"/>
  <pageSetup paperSize="9" orientation="landscape" horizontalDpi="600"/>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tint="0.8"/>
  </sheetPr>
  <dimension ref="A1:IV39"/>
  <sheetViews>
    <sheetView workbookViewId="0">
      <selection activeCell="F26" sqref="F26"/>
    </sheetView>
  </sheetViews>
  <sheetFormatPr defaultColWidth="9" defaultRowHeight="14.25"/>
  <cols>
    <col min="1" max="1" width="44.5" style="1" customWidth="1"/>
    <col min="2" max="3" width="14" style="1" customWidth="1"/>
    <col min="4" max="5" width="13.75" style="1" customWidth="1"/>
    <col min="6" max="6" width="14.125" style="1" customWidth="1"/>
    <col min="7" max="16384" width="9" style="1"/>
  </cols>
  <sheetData>
    <row r="1" ht="24.75" customHeight="1" spans="1:256">
      <c r="A1" s="11" t="s">
        <v>2074</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c r="GM1" s="12"/>
      <c r="GN1" s="12"/>
      <c r="GO1" s="12"/>
      <c r="GP1" s="12"/>
      <c r="GQ1" s="12"/>
      <c r="GR1" s="12"/>
      <c r="GS1" s="12"/>
      <c r="GT1" s="12"/>
      <c r="GU1" s="12"/>
      <c r="GV1" s="12"/>
      <c r="GW1" s="12"/>
      <c r="GX1" s="12"/>
      <c r="GY1" s="12"/>
      <c r="GZ1" s="12"/>
      <c r="HA1" s="12"/>
      <c r="HB1" s="12"/>
      <c r="HC1" s="12"/>
      <c r="HD1" s="12"/>
      <c r="HE1" s="12"/>
      <c r="HF1" s="12"/>
      <c r="HG1" s="12"/>
      <c r="HH1" s="12"/>
      <c r="HI1" s="12"/>
      <c r="HJ1" s="12"/>
      <c r="HK1" s="12"/>
      <c r="HL1" s="12"/>
      <c r="HM1" s="12"/>
      <c r="HN1" s="12"/>
      <c r="HO1" s="12"/>
      <c r="HP1" s="12"/>
      <c r="HQ1" s="12"/>
      <c r="HR1" s="12"/>
      <c r="HS1" s="12"/>
      <c r="HT1" s="12"/>
      <c r="HU1" s="12"/>
      <c r="HV1" s="12"/>
      <c r="HW1" s="12"/>
      <c r="HX1" s="12"/>
      <c r="HY1" s="12"/>
      <c r="HZ1" s="12"/>
      <c r="IA1" s="12"/>
      <c r="IB1" s="12"/>
      <c r="IC1" s="12"/>
      <c r="ID1" s="12"/>
      <c r="IE1" s="12"/>
      <c r="IF1" s="12"/>
      <c r="IG1" s="12"/>
      <c r="IH1" s="12"/>
      <c r="II1" s="12"/>
      <c r="IJ1" s="12"/>
      <c r="IK1" s="12"/>
      <c r="IL1" s="12"/>
      <c r="IM1" s="12"/>
      <c r="IN1" s="12"/>
      <c r="IO1" s="12"/>
      <c r="IP1" s="12"/>
      <c r="IQ1" s="12"/>
      <c r="IR1" s="12"/>
      <c r="IS1" s="12"/>
      <c r="IT1" s="12"/>
      <c r="IU1" s="12"/>
      <c r="IV1" s="12"/>
    </row>
    <row r="2" ht="23.25" customHeight="1" spans="1:256">
      <c r="A2" s="13" t="s">
        <v>2075</v>
      </c>
      <c r="B2" s="13"/>
      <c r="C2" s="13"/>
      <c r="D2" s="13"/>
      <c r="E2" s="13"/>
      <c r="F2" s="13"/>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c r="CS2" s="12"/>
      <c r="CT2" s="12"/>
      <c r="CU2" s="12"/>
      <c r="CV2" s="12"/>
      <c r="CW2" s="12"/>
      <c r="CX2" s="12"/>
      <c r="CY2" s="12"/>
      <c r="CZ2" s="12"/>
      <c r="DA2" s="12"/>
      <c r="DB2" s="12"/>
      <c r="DC2" s="12"/>
      <c r="DD2" s="12"/>
      <c r="DE2" s="12"/>
      <c r="DF2" s="12"/>
      <c r="DG2" s="12"/>
      <c r="DH2" s="12"/>
      <c r="DI2" s="12"/>
      <c r="DJ2" s="12"/>
      <c r="DK2" s="12"/>
      <c r="DL2" s="12"/>
      <c r="DM2" s="12"/>
      <c r="DN2" s="12"/>
      <c r="DO2" s="12"/>
      <c r="DP2" s="12"/>
      <c r="DQ2" s="12"/>
      <c r="DR2" s="12"/>
      <c r="DS2" s="12"/>
      <c r="DT2" s="12"/>
      <c r="DU2" s="12"/>
      <c r="DV2" s="12"/>
      <c r="DW2" s="12"/>
      <c r="DX2" s="12"/>
      <c r="DY2" s="12"/>
      <c r="DZ2" s="12"/>
      <c r="EA2" s="12"/>
      <c r="EB2" s="12"/>
      <c r="EC2" s="12"/>
      <c r="ED2" s="12"/>
      <c r="EE2" s="12"/>
      <c r="EF2" s="12"/>
      <c r="EG2" s="12"/>
      <c r="EH2" s="12"/>
      <c r="EI2" s="12"/>
      <c r="EJ2" s="12"/>
      <c r="EK2" s="12"/>
      <c r="EL2" s="12"/>
      <c r="EM2" s="12"/>
      <c r="EN2" s="12"/>
      <c r="EO2" s="12"/>
      <c r="EP2" s="12"/>
      <c r="EQ2" s="12"/>
      <c r="ER2" s="12"/>
      <c r="ES2" s="12"/>
      <c r="ET2" s="12"/>
      <c r="EU2" s="12"/>
      <c r="EV2" s="12"/>
      <c r="EW2" s="12"/>
      <c r="EX2" s="12"/>
      <c r="EY2" s="12"/>
      <c r="EZ2" s="12"/>
      <c r="FA2" s="12"/>
      <c r="FB2" s="12"/>
      <c r="FC2" s="12"/>
      <c r="FD2" s="12"/>
      <c r="FE2" s="12"/>
      <c r="FF2" s="12"/>
      <c r="FG2" s="12"/>
      <c r="FH2" s="12"/>
      <c r="FI2" s="12"/>
      <c r="FJ2" s="12"/>
      <c r="FK2" s="12"/>
      <c r="FL2" s="12"/>
      <c r="FM2" s="12"/>
      <c r="FN2" s="12"/>
      <c r="FO2" s="12"/>
      <c r="FP2" s="12"/>
      <c r="FQ2" s="12"/>
      <c r="FR2" s="12"/>
      <c r="FS2" s="12"/>
      <c r="FT2" s="12"/>
      <c r="FU2" s="12"/>
      <c r="FV2" s="12"/>
      <c r="FW2" s="12"/>
      <c r="FX2" s="12"/>
      <c r="FY2" s="12"/>
      <c r="FZ2" s="12"/>
      <c r="GA2" s="12"/>
      <c r="GB2" s="12"/>
      <c r="GC2" s="12"/>
      <c r="GD2" s="12"/>
      <c r="GE2" s="12"/>
      <c r="GF2" s="12"/>
      <c r="GG2" s="12"/>
      <c r="GH2" s="12"/>
      <c r="GI2" s="12"/>
      <c r="GJ2" s="12"/>
      <c r="GK2" s="12"/>
      <c r="GL2" s="12"/>
      <c r="GM2" s="12"/>
      <c r="GN2" s="12"/>
      <c r="GO2" s="12"/>
      <c r="GP2" s="12"/>
      <c r="GQ2" s="12"/>
      <c r="GR2" s="12"/>
      <c r="GS2" s="12"/>
      <c r="GT2" s="12"/>
      <c r="GU2" s="12"/>
      <c r="GV2" s="12"/>
      <c r="GW2" s="12"/>
      <c r="GX2" s="12"/>
      <c r="GY2" s="12"/>
      <c r="GZ2" s="12"/>
      <c r="HA2" s="12"/>
      <c r="HB2" s="12"/>
      <c r="HC2" s="12"/>
      <c r="HD2" s="12"/>
      <c r="HE2" s="12"/>
      <c r="HF2" s="12"/>
      <c r="HG2" s="12"/>
      <c r="HH2" s="12"/>
      <c r="HI2" s="12"/>
      <c r="HJ2" s="12"/>
      <c r="HK2" s="12"/>
      <c r="HL2" s="12"/>
      <c r="HM2" s="12"/>
      <c r="HN2" s="12"/>
      <c r="HO2" s="12"/>
      <c r="HP2" s="12"/>
      <c r="HQ2" s="12"/>
      <c r="HR2" s="12"/>
      <c r="HS2" s="12"/>
      <c r="HT2" s="12"/>
      <c r="HU2" s="12"/>
      <c r="HV2" s="12"/>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row>
    <row r="3" ht="25.5" customHeight="1" spans="1:256">
      <c r="A3" s="14"/>
      <c r="B3" s="15"/>
      <c r="C3" s="15"/>
      <c r="D3" s="16"/>
      <c r="E3" s="15"/>
      <c r="F3" s="17" t="s">
        <v>40</v>
      </c>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c r="CQ3" s="12"/>
      <c r="CR3" s="12"/>
      <c r="CS3" s="12"/>
      <c r="CT3" s="12"/>
      <c r="CU3" s="12"/>
      <c r="CV3" s="12"/>
      <c r="CW3" s="12"/>
      <c r="CX3" s="12"/>
      <c r="CY3" s="12"/>
      <c r="CZ3" s="12"/>
      <c r="DA3" s="12"/>
      <c r="DB3" s="12"/>
      <c r="DC3" s="12"/>
      <c r="DD3" s="12"/>
      <c r="DE3" s="12"/>
      <c r="DF3" s="12"/>
      <c r="DG3" s="12"/>
      <c r="DH3" s="12"/>
      <c r="DI3" s="12"/>
      <c r="DJ3" s="12"/>
      <c r="DK3" s="12"/>
      <c r="DL3" s="12"/>
      <c r="DM3" s="12"/>
      <c r="DN3" s="12"/>
      <c r="DO3" s="12"/>
      <c r="DP3" s="12"/>
      <c r="DQ3" s="12"/>
      <c r="DR3" s="12"/>
      <c r="DS3" s="12"/>
      <c r="DT3" s="12"/>
      <c r="DU3" s="12"/>
      <c r="DV3" s="12"/>
      <c r="DW3" s="12"/>
      <c r="DX3" s="12"/>
      <c r="DY3" s="12"/>
      <c r="DZ3" s="12"/>
      <c r="EA3" s="12"/>
      <c r="EB3" s="12"/>
      <c r="EC3" s="12"/>
      <c r="ED3" s="12"/>
      <c r="EE3" s="12"/>
      <c r="EF3" s="12"/>
      <c r="EG3" s="12"/>
      <c r="EH3" s="12"/>
      <c r="EI3" s="12"/>
      <c r="EJ3" s="12"/>
      <c r="EK3" s="12"/>
      <c r="EL3" s="12"/>
      <c r="EM3" s="12"/>
      <c r="EN3" s="12"/>
      <c r="EO3" s="12"/>
      <c r="EP3" s="12"/>
      <c r="EQ3" s="12"/>
      <c r="ER3" s="12"/>
      <c r="ES3" s="12"/>
      <c r="ET3" s="12"/>
      <c r="EU3" s="12"/>
      <c r="EV3" s="12"/>
      <c r="EW3" s="12"/>
      <c r="EX3" s="12"/>
      <c r="EY3" s="12"/>
      <c r="EZ3" s="12"/>
      <c r="FA3" s="12"/>
      <c r="FB3" s="12"/>
      <c r="FC3" s="12"/>
      <c r="FD3" s="12"/>
      <c r="FE3" s="12"/>
      <c r="FF3" s="12"/>
      <c r="FG3" s="12"/>
      <c r="FH3" s="12"/>
      <c r="FI3" s="12"/>
      <c r="FJ3" s="12"/>
      <c r="FK3" s="12"/>
      <c r="FL3" s="12"/>
      <c r="FM3" s="12"/>
      <c r="FN3" s="12"/>
      <c r="FO3" s="12"/>
      <c r="FP3" s="12"/>
      <c r="FQ3" s="12"/>
      <c r="FR3" s="12"/>
      <c r="FS3" s="12"/>
      <c r="FT3" s="12"/>
      <c r="FU3" s="12"/>
      <c r="FV3" s="12"/>
      <c r="FW3" s="12"/>
      <c r="FX3" s="12"/>
      <c r="FY3" s="12"/>
      <c r="FZ3" s="12"/>
      <c r="GA3" s="12"/>
      <c r="GB3" s="12"/>
      <c r="GC3" s="12"/>
      <c r="GD3" s="12"/>
      <c r="GE3" s="12"/>
      <c r="GF3" s="12"/>
      <c r="GG3" s="12"/>
      <c r="GH3" s="12"/>
      <c r="GI3" s="12"/>
      <c r="GJ3" s="12"/>
      <c r="GK3" s="12"/>
      <c r="GL3" s="12"/>
      <c r="GM3" s="12"/>
      <c r="GN3" s="12"/>
      <c r="GO3" s="12"/>
      <c r="GP3" s="12"/>
      <c r="GQ3" s="12"/>
      <c r="GR3" s="12"/>
      <c r="GS3" s="12"/>
      <c r="GT3" s="12"/>
      <c r="GU3" s="12"/>
      <c r="GV3" s="12"/>
      <c r="GW3" s="12"/>
      <c r="GX3" s="12"/>
      <c r="GY3" s="12"/>
      <c r="GZ3" s="12"/>
      <c r="HA3" s="12"/>
      <c r="HB3" s="12"/>
      <c r="HC3" s="12"/>
      <c r="HD3" s="12"/>
      <c r="HE3" s="12"/>
      <c r="HF3" s="12"/>
      <c r="HG3" s="12"/>
      <c r="HH3" s="12"/>
      <c r="HI3" s="12"/>
      <c r="HJ3" s="12"/>
      <c r="HK3" s="12"/>
      <c r="HL3" s="12"/>
      <c r="HM3" s="12"/>
      <c r="HN3" s="12"/>
      <c r="HO3" s="12"/>
      <c r="HP3" s="12"/>
      <c r="HQ3" s="12"/>
      <c r="HR3" s="12"/>
      <c r="HS3" s="12"/>
      <c r="HT3" s="12"/>
      <c r="HU3" s="12"/>
      <c r="HV3" s="12"/>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row>
    <row r="4" ht="30" customHeight="1" spans="1:256">
      <c r="A4" s="18" t="s">
        <v>2043</v>
      </c>
      <c r="B4" s="19" t="s">
        <v>2044</v>
      </c>
      <c r="C4" s="19" t="s">
        <v>2045</v>
      </c>
      <c r="D4" s="20" t="s">
        <v>2046</v>
      </c>
      <c r="E4" s="21" t="s">
        <v>2047</v>
      </c>
      <c r="F4" s="22" t="s">
        <v>109</v>
      </c>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c r="EN4" s="12"/>
      <c r="EO4" s="12"/>
      <c r="EP4" s="12"/>
      <c r="EQ4" s="12"/>
      <c r="ER4" s="12"/>
      <c r="ES4" s="12"/>
      <c r="ET4" s="12"/>
      <c r="EU4" s="12"/>
      <c r="EV4" s="12"/>
      <c r="EW4" s="12"/>
      <c r="EX4" s="12"/>
      <c r="EY4" s="12"/>
      <c r="EZ4" s="12"/>
      <c r="FA4" s="12"/>
      <c r="FB4" s="12"/>
      <c r="FC4" s="12"/>
      <c r="FD4" s="12"/>
      <c r="FE4" s="12"/>
      <c r="FF4" s="12"/>
      <c r="FG4" s="12"/>
      <c r="FH4" s="12"/>
      <c r="FI4" s="12"/>
      <c r="FJ4" s="12"/>
      <c r="FK4" s="12"/>
      <c r="FL4" s="12"/>
      <c r="FM4" s="12"/>
      <c r="FN4" s="12"/>
      <c r="FO4" s="12"/>
      <c r="FP4" s="12"/>
      <c r="FQ4" s="12"/>
      <c r="FR4" s="12"/>
      <c r="FS4" s="12"/>
      <c r="FT4" s="12"/>
      <c r="FU4" s="12"/>
      <c r="FV4" s="12"/>
      <c r="FW4" s="12"/>
      <c r="FX4" s="12"/>
      <c r="FY4" s="12"/>
      <c r="FZ4" s="12"/>
      <c r="GA4" s="12"/>
      <c r="GB4" s="12"/>
      <c r="GC4" s="12"/>
      <c r="GD4" s="12"/>
      <c r="GE4" s="12"/>
      <c r="GF4" s="12"/>
      <c r="GG4" s="12"/>
      <c r="GH4" s="12"/>
      <c r="GI4" s="12"/>
      <c r="GJ4" s="12"/>
      <c r="GK4" s="12"/>
      <c r="GL4" s="12"/>
      <c r="GM4" s="12"/>
      <c r="GN4" s="12"/>
      <c r="GO4" s="12"/>
      <c r="GP4" s="12"/>
      <c r="GQ4" s="12"/>
      <c r="GR4" s="12"/>
      <c r="GS4" s="12"/>
      <c r="GT4" s="12"/>
      <c r="GU4" s="12"/>
      <c r="GV4" s="12"/>
      <c r="GW4" s="12"/>
      <c r="GX4" s="12"/>
      <c r="GY4" s="12"/>
      <c r="GZ4" s="12"/>
      <c r="HA4" s="12"/>
      <c r="HB4" s="12"/>
      <c r="HC4" s="12"/>
      <c r="HD4" s="12"/>
      <c r="HE4" s="12"/>
      <c r="HF4" s="12"/>
      <c r="HG4" s="12"/>
      <c r="HH4" s="12"/>
      <c r="HI4" s="12"/>
      <c r="HJ4" s="12"/>
      <c r="HK4" s="12"/>
      <c r="HL4" s="12"/>
      <c r="HM4" s="12"/>
      <c r="HN4" s="12"/>
      <c r="HO4" s="12"/>
      <c r="HP4" s="12"/>
      <c r="HQ4" s="12"/>
      <c r="HR4" s="12"/>
      <c r="HS4" s="12"/>
      <c r="HT4" s="12"/>
      <c r="HU4" s="12"/>
      <c r="HV4" s="12"/>
      <c r="HW4" s="12"/>
      <c r="HX4" s="12"/>
      <c r="HY4" s="12"/>
      <c r="HZ4" s="12"/>
      <c r="IA4" s="12"/>
      <c r="IB4" s="12"/>
      <c r="IC4" s="12"/>
      <c r="ID4" s="12"/>
      <c r="IE4" s="12"/>
      <c r="IF4" s="12"/>
      <c r="IG4" s="12"/>
      <c r="IH4" s="12"/>
      <c r="II4" s="12"/>
      <c r="IJ4" s="12"/>
      <c r="IK4" s="12"/>
      <c r="IL4" s="12"/>
      <c r="IM4" s="12"/>
      <c r="IN4" s="12"/>
      <c r="IO4" s="12"/>
      <c r="IP4" s="12"/>
      <c r="IQ4" s="12"/>
      <c r="IR4" s="12"/>
      <c r="IS4" s="12"/>
      <c r="IT4" s="12"/>
      <c r="IU4" s="12"/>
      <c r="IV4" s="12"/>
    </row>
    <row r="5" ht="30" customHeight="1" spans="1:256">
      <c r="A5" s="18"/>
      <c r="B5" s="23"/>
      <c r="C5" s="23"/>
      <c r="D5" s="24"/>
      <c r="E5" s="25"/>
      <c r="F5" s="22"/>
      <c r="G5" s="12"/>
      <c r="H5" s="26"/>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2"/>
      <c r="CX5" s="12"/>
      <c r="CY5" s="12"/>
      <c r="CZ5" s="12"/>
      <c r="DA5" s="12"/>
      <c r="DB5" s="12"/>
      <c r="DC5" s="12"/>
      <c r="DD5" s="12"/>
      <c r="DE5" s="12"/>
      <c r="DF5" s="12"/>
      <c r="DG5" s="12"/>
      <c r="DH5" s="12"/>
      <c r="DI5" s="12"/>
      <c r="DJ5" s="12"/>
      <c r="DK5" s="12"/>
      <c r="DL5" s="12"/>
      <c r="DM5" s="12"/>
      <c r="DN5" s="12"/>
      <c r="DO5" s="12"/>
      <c r="DP5" s="12"/>
      <c r="DQ5" s="12"/>
      <c r="DR5" s="12"/>
      <c r="DS5" s="12"/>
      <c r="DT5" s="12"/>
      <c r="DU5" s="12"/>
      <c r="DV5" s="12"/>
      <c r="DW5" s="12"/>
      <c r="DX5" s="12"/>
      <c r="DY5" s="12"/>
      <c r="DZ5" s="12"/>
      <c r="EA5" s="12"/>
      <c r="EB5" s="12"/>
      <c r="EC5" s="12"/>
      <c r="ED5" s="12"/>
      <c r="EE5" s="12"/>
      <c r="EF5" s="12"/>
      <c r="EG5" s="12"/>
      <c r="EH5" s="12"/>
      <c r="EI5" s="12"/>
      <c r="EJ5" s="12"/>
      <c r="EK5" s="12"/>
      <c r="EL5" s="12"/>
      <c r="EM5" s="12"/>
      <c r="EN5" s="12"/>
      <c r="EO5" s="12"/>
      <c r="EP5" s="12"/>
      <c r="EQ5" s="12"/>
      <c r="ER5" s="12"/>
      <c r="ES5" s="12"/>
      <c r="ET5" s="12"/>
      <c r="EU5" s="12"/>
      <c r="EV5" s="12"/>
      <c r="EW5" s="12"/>
      <c r="EX5" s="12"/>
      <c r="EY5" s="12"/>
      <c r="EZ5" s="12"/>
      <c r="FA5" s="12"/>
      <c r="FB5" s="12"/>
      <c r="FC5" s="12"/>
      <c r="FD5" s="12"/>
      <c r="FE5" s="12"/>
      <c r="FF5" s="12"/>
      <c r="FG5" s="12"/>
      <c r="FH5" s="12"/>
      <c r="FI5" s="12"/>
      <c r="FJ5" s="12"/>
      <c r="FK5" s="12"/>
      <c r="FL5" s="12"/>
      <c r="FM5" s="12"/>
      <c r="FN5" s="12"/>
      <c r="FO5" s="12"/>
      <c r="FP5" s="12"/>
      <c r="FQ5" s="12"/>
      <c r="FR5" s="12"/>
      <c r="FS5" s="12"/>
      <c r="FT5" s="12"/>
      <c r="FU5" s="12"/>
      <c r="FV5" s="12"/>
      <c r="FW5" s="12"/>
      <c r="FX5" s="12"/>
      <c r="FY5" s="12"/>
      <c r="FZ5" s="12"/>
      <c r="GA5" s="12"/>
      <c r="GB5" s="12"/>
      <c r="GC5" s="12"/>
      <c r="GD5" s="12"/>
      <c r="GE5" s="12"/>
      <c r="GF5" s="12"/>
      <c r="GG5" s="12"/>
      <c r="GH5" s="12"/>
      <c r="GI5" s="12"/>
      <c r="GJ5" s="12"/>
      <c r="GK5" s="12"/>
      <c r="GL5" s="12"/>
      <c r="GM5" s="12"/>
      <c r="GN5" s="12"/>
      <c r="GO5" s="12"/>
      <c r="GP5" s="12"/>
      <c r="GQ5" s="12"/>
      <c r="GR5" s="12"/>
      <c r="GS5" s="12"/>
      <c r="GT5" s="12"/>
      <c r="GU5" s="12"/>
      <c r="GV5" s="12"/>
      <c r="GW5" s="12"/>
      <c r="GX5" s="12"/>
      <c r="GY5" s="12"/>
      <c r="GZ5" s="12"/>
      <c r="HA5" s="12"/>
      <c r="HB5" s="12"/>
      <c r="HC5" s="12"/>
      <c r="HD5" s="12"/>
      <c r="HE5" s="12"/>
      <c r="HF5" s="12"/>
      <c r="HG5" s="12"/>
      <c r="HH5" s="12"/>
      <c r="HI5" s="12"/>
      <c r="HJ5" s="12"/>
      <c r="HK5" s="12"/>
      <c r="HL5" s="12"/>
      <c r="HM5" s="12"/>
      <c r="HN5" s="12"/>
      <c r="HO5" s="12"/>
      <c r="HP5" s="12"/>
      <c r="HQ5" s="12"/>
      <c r="HR5" s="12"/>
      <c r="HS5" s="12"/>
      <c r="HT5" s="12"/>
      <c r="HU5" s="12"/>
      <c r="HV5" s="12"/>
      <c r="HW5" s="12"/>
      <c r="HX5" s="12"/>
      <c r="HY5" s="12"/>
      <c r="HZ5" s="12"/>
      <c r="IA5" s="12"/>
      <c r="IB5" s="12"/>
      <c r="IC5" s="12"/>
      <c r="ID5" s="12"/>
      <c r="IE5" s="12"/>
      <c r="IF5" s="12"/>
      <c r="IG5" s="12"/>
      <c r="IH5" s="12"/>
      <c r="II5" s="12"/>
      <c r="IJ5" s="12"/>
      <c r="IK5" s="12"/>
      <c r="IL5" s="12"/>
      <c r="IM5" s="12"/>
      <c r="IN5" s="12"/>
      <c r="IO5" s="12"/>
      <c r="IP5" s="12"/>
      <c r="IQ5" s="12"/>
      <c r="IR5" s="12"/>
      <c r="IS5" s="12"/>
      <c r="IT5" s="12"/>
      <c r="IU5" s="12"/>
      <c r="IV5" s="12"/>
    </row>
    <row r="6" ht="19.5" customHeight="1" spans="1:256">
      <c r="A6" s="27" t="s">
        <v>2076</v>
      </c>
      <c r="B6" s="28"/>
      <c r="C6" s="29"/>
      <c r="D6" s="30"/>
      <c r="E6" s="28"/>
      <c r="F6" s="31" t="s">
        <v>2049</v>
      </c>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c r="DX6" s="32"/>
      <c r="DY6" s="32"/>
      <c r="DZ6" s="32"/>
      <c r="EA6" s="32"/>
      <c r="EB6" s="32"/>
      <c r="EC6" s="32"/>
      <c r="ED6" s="32"/>
      <c r="EE6" s="32"/>
      <c r="EF6" s="32"/>
      <c r="EG6" s="32"/>
      <c r="EH6" s="32"/>
      <c r="EI6" s="32"/>
      <c r="EJ6" s="32"/>
      <c r="EK6" s="32"/>
      <c r="EL6" s="32"/>
      <c r="EM6" s="32"/>
      <c r="EN6" s="32"/>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c r="FQ6" s="32"/>
      <c r="FR6" s="32"/>
      <c r="FS6" s="32"/>
      <c r="FT6" s="32"/>
      <c r="FU6" s="32"/>
      <c r="FV6" s="32"/>
      <c r="FW6" s="32"/>
      <c r="FX6" s="32"/>
      <c r="FY6" s="32"/>
      <c r="FZ6" s="32"/>
      <c r="GA6" s="32"/>
      <c r="GB6" s="32"/>
      <c r="GC6" s="32"/>
      <c r="GD6" s="32"/>
      <c r="GE6" s="32"/>
      <c r="GF6" s="32"/>
      <c r="GG6" s="32"/>
      <c r="GH6" s="32"/>
      <c r="GI6" s="32"/>
      <c r="GJ6" s="32"/>
      <c r="GK6" s="32"/>
      <c r="GL6" s="32"/>
      <c r="GM6" s="32"/>
      <c r="GN6" s="32"/>
      <c r="GO6" s="32"/>
      <c r="GP6" s="32"/>
      <c r="GQ6" s="32"/>
      <c r="GR6" s="32"/>
      <c r="GS6" s="32"/>
      <c r="GT6" s="32"/>
      <c r="GU6" s="32"/>
      <c r="GV6" s="32"/>
      <c r="GW6" s="32"/>
      <c r="GX6" s="32"/>
      <c r="GY6" s="32"/>
      <c r="GZ6" s="32"/>
      <c r="HA6" s="32"/>
      <c r="HB6" s="32"/>
      <c r="HC6" s="32"/>
      <c r="HD6" s="32"/>
      <c r="HE6" s="32"/>
      <c r="HF6" s="32"/>
      <c r="HG6" s="32"/>
      <c r="HH6" s="32"/>
      <c r="HI6" s="32"/>
      <c r="HJ6" s="32"/>
      <c r="HK6" s="32"/>
      <c r="HL6" s="32"/>
      <c r="HM6" s="32"/>
      <c r="HN6" s="32"/>
      <c r="HO6" s="32"/>
      <c r="HP6" s="32"/>
      <c r="HQ6" s="32"/>
      <c r="HR6" s="32"/>
      <c r="HS6" s="32"/>
      <c r="HT6" s="32"/>
      <c r="HU6" s="32"/>
      <c r="HV6" s="32"/>
      <c r="HW6" s="32"/>
      <c r="HX6" s="32"/>
      <c r="HY6" s="32"/>
      <c r="HZ6" s="32"/>
      <c r="IA6" s="32"/>
      <c r="IB6" s="32"/>
      <c r="IC6" s="32"/>
      <c r="ID6" s="32"/>
      <c r="IE6" s="32"/>
      <c r="IF6" s="32"/>
      <c r="IG6" s="32"/>
      <c r="IH6" s="32"/>
      <c r="II6" s="32"/>
      <c r="IJ6" s="32"/>
      <c r="IK6" s="32"/>
      <c r="IL6" s="32"/>
      <c r="IM6" s="32"/>
      <c r="IN6" s="32"/>
      <c r="IO6" s="32"/>
      <c r="IP6" s="32"/>
      <c r="IQ6" s="32"/>
      <c r="IR6" s="32"/>
      <c r="IS6" s="32"/>
      <c r="IT6" s="32"/>
      <c r="IU6" s="32"/>
      <c r="IV6" s="32"/>
    </row>
    <row r="7" ht="19.5" customHeight="1" spans="1:256">
      <c r="A7" s="33" t="s">
        <v>2077</v>
      </c>
      <c r="B7" s="28"/>
      <c r="C7" s="29"/>
      <c r="D7" s="30"/>
      <c r="E7" s="28"/>
      <c r="F7" s="34"/>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c r="DL7" s="32"/>
      <c r="DM7" s="32"/>
      <c r="DN7" s="32"/>
      <c r="DO7" s="32"/>
      <c r="DP7" s="32"/>
      <c r="DQ7" s="32"/>
      <c r="DR7" s="32"/>
      <c r="DS7" s="32"/>
      <c r="DT7" s="32"/>
      <c r="DU7" s="32"/>
      <c r="DV7" s="32"/>
      <c r="DW7" s="32"/>
      <c r="DX7" s="32"/>
      <c r="DY7" s="32"/>
      <c r="DZ7" s="32"/>
      <c r="EA7" s="32"/>
      <c r="EB7" s="32"/>
      <c r="EC7" s="32"/>
      <c r="ED7" s="32"/>
      <c r="EE7" s="32"/>
      <c r="EF7" s="32"/>
      <c r="EG7" s="32"/>
      <c r="EH7" s="32"/>
      <c r="EI7" s="32"/>
      <c r="EJ7" s="32"/>
      <c r="EK7" s="32"/>
      <c r="EL7" s="32"/>
      <c r="EM7" s="32"/>
      <c r="EN7" s="32"/>
      <c r="EO7" s="32"/>
      <c r="EP7" s="32"/>
      <c r="EQ7" s="32"/>
      <c r="ER7" s="32"/>
      <c r="ES7" s="32"/>
      <c r="ET7" s="32"/>
      <c r="EU7" s="32"/>
      <c r="EV7" s="32"/>
      <c r="EW7" s="32"/>
      <c r="EX7" s="32"/>
      <c r="EY7" s="32"/>
      <c r="EZ7" s="32"/>
      <c r="FA7" s="32"/>
      <c r="FB7" s="32"/>
      <c r="FC7" s="32"/>
      <c r="FD7" s="32"/>
      <c r="FE7" s="32"/>
      <c r="FF7" s="32"/>
      <c r="FG7" s="32"/>
      <c r="FH7" s="32"/>
      <c r="FI7" s="32"/>
      <c r="FJ7" s="32"/>
      <c r="FK7" s="32"/>
      <c r="FL7" s="32"/>
      <c r="FM7" s="32"/>
      <c r="FN7" s="32"/>
      <c r="FO7" s="32"/>
      <c r="FP7" s="32"/>
      <c r="FQ7" s="32"/>
      <c r="FR7" s="32"/>
      <c r="FS7" s="32"/>
      <c r="FT7" s="32"/>
      <c r="FU7" s="32"/>
      <c r="FV7" s="32"/>
      <c r="FW7" s="32"/>
      <c r="FX7" s="32"/>
      <c r="FY7" s="32"/>
      <c r="FZ7" s="32"/>
      <c r="GA7" s="32"/>
      <c r="GB7" s="32"/>
      <c r="GC7" s="32"/>
      <c r="GD7" s="32"/>
      <c r="GE7" s="32"/>
      <c r="GF7" s="32"/>
      <c r="GG7" s="32"/>
      <c r="GH7" s="32"/>
      <c r="GI7" s="32"/>
      <c r="GJ7" s="32"/>
      <c r="GK7" s="32"/>
      <c r="GL7" s="32"/>
      <c r="GM7" s="32"/>
      <c r="GN7" s="32"/>
      <c r="GO7" s="32"/>
      <c r="GP7" s="32"/>
      <c r="GQ7" s="32"/>
      <c r="GR7" s="32"/>
      <c r="GS7" s="32"/>
      <c r="GT7" s="32"/>
      <c r="GU7" s="32"/>
      <c r="GV7" s="32"/>
      <c r="GW7" s="32"/>
      <c r="GX7" s="32"/>
      <c r="GY7" s="32"/>
      <c r="GZ7" s="32"/>
      <c r="HA7" s="32"/>
      <c r="HB7" s="32"/>
      <c r="HC7" s="32"/>
      <c r="HD7" s="32"/>
      <c r="HE7" s="32"/>
      <c r="HF7" s="32"/>
      <c r="HG7" s="32"/>
      <c r="HH7" s="32"/>
      <c r="HI7" s="32"/>
      <c r="HJ7" s="32"/>
      <c r="HK7" s="32"/>
      <c r="HL7" s="32"/>
      <c r="HM7" s="32"/>
      <c r="HN7" s="32"/>
      <c r="HO7" s="32"/>
      <c r="HP7" s="32"/>
      <c r="HQ7" s="32"/>
      <c r="HR7" s="32"/>
      <c r="HS7" s="32"/>
      <c r="HT7" s="32"/>
      <c r="HU7" s="32"/>
      <c r="HV7" s="32"/>
      <c r="HW7" s="32"/>
      <c r="HX7" s="32"/>
      <c r="HY7" s="32"/>
      <c r="HZ7" s="32"/>
      <c r="IA7" s="32"/>
      <c r="IB7" s="32"/>
      <c r="IC7" s="32"/>
      <c r="ID7" s="32"/>
      <c r="IE7" s="32"/>
      <c r="IF7" s="32"/>
      <c r="IG7" s="32"/>
      <c r="IH7" s="32"/>
      <c r="II7" s="32"/>
      <c r="IJ7" s="32"/>
      <c r="IK7" s="32"/>
      <c r="IL7" s="32"/>
      <c r="IM7" s="32"/>
      <c r="IN7" s="32"/>
      <c r="IO7" s="32"/>
      <c r="IP7" s="32"/>
      <c r="IQ7" s="32"/>
      <c r="IR7" s="32"/>
      <c r="IS7" s="32"/>
      <c r="IT7" s="32"/>
      <c r="IU7" s="32"/>
      <c r="IV7" s="32"/>
    </row>
    <row r="8" ht="19.5" customHeight="1" spans="1:256">
      <c r="A8" s="33" t="s">
        <v>2078</v>
      </c>
      <c r="B8" s="28"/>
      <c r="C8" s="29"/>
      <c r="D8" s="30"/>
      <c r="E8" s="28"/>
      <c r="F8" s="35"/>
      <c r="G8" s="32"/>
      <c r="H8" s="32"/>
      <c r="I8" s="32"/>
      <c r="J8" s="32"/>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c r="EG8" s="32"/>
      <c r="EH8" s="32"/>
      <c r="EI8" s="32"/>
      <c r="EJ8" s="32"/>
      <c r="EK8" s="32"/>
      <c r="EL8" s="32"/>
      <c r="EM8" s="32"/>
      <c r="EN8" s="32"/>
      <c r="EO8" s="32"/>
      <c r="EP8" s="32"/>
      <c r="EQ8" s="32"/>
      <c r="ER8" s="32"/>
      <c r="ES8" s="32"/>
      <c r="ET8" s="32"/>
      <c r="EU8" s="32"/>
      <c r="EV8" s="32"/>
      <c r="EW8" s="32"/>
      <c r="EX8" s="32"/>
      <c r="EY8" s="32"/>
      <c r="EZ8" s="32"/>
      <c r="FA8" s="32"/>
      <c r="FB8" s="32"/>
      <c r="FC8" s="32"/>
      <c r="FD8" s="32"/>
      <c r="FE8" s="32"/>
      <c r="FF8" s="32"/>
      <c r="FG8" s="32"/>
      <c r="FH8" s="32"/>
      <c r="FI8" s="32"/>
      <c r="FJ8" s="32"/>
      <c r="FK8" s="32"/>
      <c r="FL8" s="32"/>
      <c r="FM8" s="32"/>
      <c r="FN8" s="32"/>
      <c r="FO8" s="32"/>
      <c r="FP8" s="32"/>
      <c r="FQ8" s="32"/>
      <c r="FR8" s="32"/>
      <c r="FS8" s="32"/>
      <c r="FT8" s="32"/>
      <c r="FU8" s="32"/>
      <c r="FV8" s="32"/>
      <c r="FW8" s="32"/>
      <c r="FX8" s="32"/>
      <c r="FY8" s="32"/>
      <c r="FZ8" s="32"/>
      <c r="GA8" s="32"/>
      <c r="GB8" s="32"/>
      <c r="GC8" s="32"/>
      <c r="GD8" s="32"/>
      <c r="GE8" s="32"/>
      <c r="GF8" s="32"/>
      <c r="GG8" s="32"/>
      <c r="GH8" s="32"/>
      <c r="GI8" s="32"/>
      <c r="GJ8" s="32"/>
      <c r="GK8" s="32"/>
      <c r="GL8" s="32"/>
      <c r="GM8" s="32"/>
      <c r="GN8" s="32"/>
      <c r="GO8" s="32"/>
      <c r="GP8" s="32"/>
      <c r="GQ8" s="32"/>
      <c r="GR8" s="32"/>
      <c r="GS8" s="32"/>
      <c r="GT8" s="32"/>
      <c r="GU8" s="32"/>
      <c r="GV8" s="32"/>
      <c r="GW8" s="32"/>
      <c r="GX8" s="32"/>
      <c r="GY8" s="32"/>
      <c r="GZ8" s="32"/>
      <c r="HA8" s="32"/>
      <c r="HB8" s="32"/>
      <c r="HC8" s="32"/>
      <c r="HD8" s="32"/>
      <c r="HE8" s="32"/>
      <c r="HF8" s="32"/>
      <c r="HG8" s="32"/>
      <c r="HH8" s="32"/>
      <c r="HI8" s="32"/>
      <c r="HJ8" s="32"/>
      <c r="HK8" s="32"/>
      <c r="HL8" s="32"/>
      <c r="HM8" s="32"/>
      <c r="HN8" s="32"/>
      <c r="HO8" s="32"/>
      <c r="HP8" s="32"/>
      <c r="HQ8" s="32"/>
      <c r="HR8" s="32"/>
      <c r="HS8" s="32"/>
      <c r="HT8" s="32"/>
      <c r="HU8" s="32"/>
      <c r="HV8" s="32"/>
      <c r="HW8" s="32"/>
      <c r="HX8" s="32"/>
      <c r="HY8" s="32"/>
      <c r="HZ8" s="32"/>
      <c r="IA8" s="32"/>
      <c r="IB8" s="32"/>
      <c r="IC8" s="32"/>
      <c r="ID8" s="32"/>
      <c r="IE8" s="32"/>
      <c r="IF8" s="32"/>
      <c r="IG8" s="32"/>
      <c r="IH8" s="32"/>
      <c r="II8" s="32"/>
      <c r="IJ8" s="32"/>
      <c r="IK8" s="32"/>
      <c r="IL8" s="32"/>
      <c r="IM8" s="32"/>
      <c r="IN8" s="32"/>
      <c r="IO8" s="32"/>
      <c r="IP8" s="32"/>
      <c r="IQ8" s="32"/>
      <c r="IR8" s="32"/>
      <c r="IS8" s="32"/>
      <c r="IT8" s="32"/>
      <c r="IU8" s="32"/>
      <c r="IV8" s="32"/>
    </row>
    <row r="9" ht="19.5" customHeight="1" spans="1:256">
      <c r="A9" s="33" t="s">
        <v>2079</v>
      </c>
      <c r="B9" s="28"/>
      <c r="C9" s="28"/>
      <c r="D9" s="30"/>
      <c r="E9" s="28"/>
      <c r="F9" s="36"/>
      <c r="G9" s="32"/>
      <c r="H9" s="32"/>
      <c r="I9" s="32"/>
      <c r="J9" s="32"/>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2"/>
      <c r="CK9" s="32"/>
      <c r="CL9" s="32"/>
      <c r="CM9" s="32"/>
      <c r="CN9" s="32"/>
      <c r="CO9" s="32"/>
      <c r="CP9" s="32"/>
      <c r="CQ9" s="32"/>
      <c r="CR9" s="32"/>
      <c r="CS9" s="32"/>
      <c r="CT9" s="32"/>
      <c r="CU9" s="32"/>
      <c r="CV9" s="32"/>
      <c r="CW9" s="32"/>
      <c r="CX9" s="32"/>
      <c r="CY9" s="32"/>
      <c r="CZ9" s="32"/>
      <c r="DA9" s="32"/>
      <c r="DB9" s="32"/>
      <c r="DC9" s="32"/>
      <c r="DD9" s="32"/>
      <c r="DE9" s="32"/>
      <c r="DF9" s="32"/>
      <c r="DG9" s="32"/>
      <c r="DH9" s="32"/>
      <c r="DI9" s="32"/>
      <c r="DJ9" s="32"/>
      <c r="DK9" s="32"/>
      <c r="DL9" s="32"/>
      <c r="DM9" s="32"/>
      <c r="DN9" s="32"/>
      <c r="DO9" s="32"/>
      <c r="DP9" s="32"/>
      <c r="DQ9" s="32"/>
      <c r="DR9" s="32"/>
      <c r="DS9" s="32"/>
      <c r="DT9" s="32"/>
      <c r="DU9" s="32"/>
      <c r="DV9" s="32"/>
      <c r="DW9" s="32"/>
      <c r="DX9" s="32"/>
      <c r="DY9" s="32"/>
      <c r="DZ9" s="32"/>
      <c r="EA9" s="32"/>
      <c r="EB9" s="32"/>
      <c r="EC9" s="32"/>
      <c r="ED9" s="32"/>
      <c r="EE9" s="32"/>
      <c r="EF9" s="32"/>
      <c r="EG9" s="32"/>
      <c r="EH9" s="32"/>
      <c r="EI9" s="32"/>
      <c r="EJ9" s="32"/>
      <c r="EK9" s="32"/>
      <c r="EL9" s="32"/>
      <c r="EM9" s="32"/>
      <c r="EN9" s="32"/>
      <c r="EO9" s="32"/>
      <c r="EP9" s="32"/>
      <c r="EQ9" s="32"/>
      <c r="ER9" s="32"/>
      <c r="ES9" s="32"/>
      <c r="ET9" s="32"/>
      <c r="EU9" s="32"/>
      <c r="EV9" s="32"/>
      <c r="EW9" s="32"/>
      <c r="EX9" s="32"/>
      <c r="EY9" s="32"/>
      <c r="EZ9" s="32"/>
      <c r="FA9" s="32"/>
      <c r="FB9" s="32"/>
      <c r="FC9" s="32"/>
      <c r="FD9" s="32"/>
      <c r="FE9" s="32"/>
      <c r="FF9" s="32"/>
      <c r="FG9" s="32"/>
      <c r="FH9" s="32"/>
      <c r="FI9" s="32"/>
      <c r="FJ9" s="32"/>
      <c r="FK9" s="32"/>
      <c r="FL9" s="32"/>
      <c r="FM9" s="32"/>
      <c r="FN9" s="32"/>
      <c r="FO9" s="32"/>
      <c r="FP9" s="32"/>
      <c r="FQ9" s="32"/>
      <c r="FR9" s="32"/>
      <c r="FS9" s="32"/>
      <c r="FT9" s="32"/>
      <c r="FU9" s="32"/>
      <c r="FV9" s="32"/>
      <c r="FW9" s="32"/>
      <c r="FX9" s="32"/>
      <c r="FY9" s="32"/>
      <c r="FZ9" s="32"/>
      <c r="GA9" s="32"/>
      <c r="GB9" s="32"/>
      <c r="GC9" s="32"/>
      <c r="GD9" s="32"/>
      <c r="GE9" s="32"/>
      <c r="GF9" s="32"/>
      <c r="GG9" s="32"/>
      <c r="GH9" s="32"/>
      <c r="GI9" s="32"/>
      <c r="GJ9" s="32"/>
      <c r="GK9" s="32"/>
      <c r="GL9" s="32"/>
      <c r="GM9" s="32"/>
      <c r="GN9" s="32"/>
      <c r="GO9" s="32"/>
      <c r="GP9" s="32"/>
      <c r="GQ9" s="32"/>
      <c r="GR9" s="32"/>
      <c r="GS9" s="32"/>
      <c r="GT9" s="32"/>
      <c r="GU9" s="32"/>
      <c r="GV9" s="32"/>
      <c r="GW9" s="32"/>
      <c r="GX9" s="32"/>
      <c r="GY9" s="32"/>
      <c r="GZ9" s="32"/>
      <c r="HA9" s="32"/>
      <c r="HB9" s="32"/>
      <c r="HC9" s="32"/>
      <c r="HD9" s="32"/>
      <c r="HE9" s="32"/>
      <c r="HF9" s="32"/>
      <c r="HG9" s="32"/>
      <c r="HH9" s="32"/>
      <c r="HI9" s="32"/>
      <c r="HJ9" s="32"/>
      <c r="HK9" s="32"/>
      <c r="HL9" s="32"/>
      <c r="HM9" s="32"/>
      <c r="HN9" s="32"/>
      <c r="HO9" s="32"/>
      <c r="HP9" s="32"/>
      <c r="HQ9" s="32"/>
      <c r="HR9" s="32"/>
      <c r="HS9" s="32"/>
      <c r="HT9" s="32"/>
      <c r="HU9" s="32"/>
      <c r="HV9" s="32"/>
      <c r="HW9" s="32"/>
      <c r="HX9" s="32"/>
      <c r="HY9" s="32"/>
      <c r="HZ9" s="32"/>
      <c r="IA9" s="32"/>
      <c r="IB9" s="32"/>
      <c r="IC9" s="32"/>
      <c r="ID9" s="32"/>
      <c r="IE9" s="32"/>
      <c r="IF9" s="32"/>
      <c r="IG9" s="32"/>
      <c r="IH9" s="32"/>
      <c r="II9" s="32"/>
      <c r="IJ9" s="32"/>
      <c r="IK9" s="32"/>
      <c r="IL9" s="32"/>
      <c r="IM9" s="32"/>
      <c r="IN9" s="32"/>
      <c r="IO9" s="32"/>
      <c r="IP9" s="32"/>
      <c r="IQ9" s="32"/>
      <c r="IR9" s="32"/>
      <c r="IS9" s="32"/>
      <c r="IT9" s="32"/>
      <c r="IU9" s="32"/>
      <c r="IV9" s="32"/>
    </row>
    <row r="10" ht="19.5" customHeight="1" spans="1:256">
      <c r="A10" s="27" t="s">
        <v>2080</v>
      </c>
      <c r="B10" s="28"/>
      <c r="C10" s="37"/>
      <c r="D10" s="30"/>
      <c r="E10" s="28"/>
      <c r="F10" s="36"/>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c r="BT10" s="32"/>
      <c r="BU10" s="32"/>
      <c r="BV10" s="32"/>
      <c r="BW10" s="32"/>
      <c r="BX10" s="32"/>
      <c r="BY10" s="32"/>
      <c r="BZ10" s="32"/>
      <c r="CA10" s="32"/>
      <c r="CB10" s="32"/>
      <c r="CC10" s="32"/>
      <c r="CD10" s="32"/>
      <c r="CE10" s="32"/>
      <c r="CF10" s="32"/>
      <c r="CG10" s="32"/>
      <c r="CH10" s="32"/>
      <c r="CI10" s="32"/>
      <c r="CJ10" s="32"/>
      <c r="CK10" s="32"/>
      <c r="CL10" s="32"/>
      <c r="CM10" s="32"/>
      <c r="CN10" s="32"/>
      <c r="CO10" s="32"/>
      <c r="CP10" s="32"/>
      <c r="CQ10" s="32"/>
      <c r="CR10" s="32"/>
      <c r="CS10" s="32"/>
      <c r="CT10" s="32"/>
      <c r="CU10" s="32"/>
      <c r="CV10" s="32"/>
      <c r="CW10" s="32"/>
      <c r="CX10" s="32"/>
      <c r="CY10" s="32"/>
      <c r="CZ10" s="32"/>
      <c r="DA10" s="32"/>
      <c r="DB10" s="32"/>
      <c r="DC10" s="32"/>
      <c r="DD10" s="32"/>
      <c r="DE10" s="32"/>
      <c r="DF10" s="32"/>
      <c r="DG10" s="32"/>
      <c r="DH10" s="32"/>
      <c r="DI10" s="32"/>
      <c r="DJ10" s="32"/>
      <c r="DK10" s="32"/>
      <c r="DL10" s="32"/>
      <c r="DM10" s="32"/>
      <c r="DN10" s="32"/>
      <c r="DO10" s="32"/>
      <c r="DP10" s="32"/>
      <c r="DQ10" s="32"/>
      <c r="DR10" s="32"/>
      <c r="DS10" s="32"/>
      <c r="DT10" s="32"/>
      <c r="DU10" s="32"/>
      <c r="DV10" s="32"/>
      <c r="DW10" s="32"/>
      <c r="DX10" s="32"/>
      <c r="DY10" s="32"/>
      <c r="DZ10" s="32"/>
      <c r="EA10" s="32"/>
      <c r="EB10" s="32"/>
      <c r="EC10" s="32"/>
      <c r="ED10" s="32"/>
      <c r="EE10" s="32"/>
      <c r="EF10" s="32"/>
      <c r="EG10" s="32"/>
      <c r="EH10" s="32"/>
      <c r="EI10" s="32"/>
      <c r="EJ10" s="32"/>
      <c r="EK10" s="32"/>
      <c r="EL10" s="32"/>
      <c r="EM10" s="32"/>
      <c r="EN10" s="32"/>
      <c r="EO10" s="32"/>
      <c r="EP10" s="32"/>
      <c r="EQ10" s="32"/>
      <c r="ER10" s="32"/>
      <c r="ES10" s="32"/>
      <c r="ET10" s="32"/>
      <c r="EU10" s="32"/>
      <c r="EV10" s="32"/>
      <c r="EW10" s="32"/>
      <c r="EX10" s="32"/>
      <c r="EY10" s="32"/>
      <c r="EZ10" s="32"/>
      <c r="FA10" s="32"/>
      <c r="FB10" s="32"/>
      <c r="FC10" s="32"/>
      <c r="FD10" s="32"/>
      <c r="FE10" s="32"/>
      <c r="FF10" s="32"/>
      <c r="FG10" s="32"/>
      <c r="FH10" s="32"/>
      <c r="FI10" s="32"/>
      <c r="FJ10" s="32"/>
      <c r="FK10" s="32"/>
      <c r="FL10" s="32"/>
      <c r="FM10" s="32"/>
      <c r="FN10" s="32"/>
      <c r="FO10" s="32"/>
      <c r="FP10" s="32"/>
      <c r="FQ10" s="32"/>
      <c r="FR10" s="32"/>
      <c r="FS10" s="32"/>
      <c r="FT10" s="32"/>
      <c r="FU10" s="32"/>
      <c r="FV10" s="32"/>
      <c r="FW10" s="32"/>
      <c r="FX10" s="32"/>
      <c r="FY10" s="32"/>
      <c r="FZ10" s="32"/>
      <c r="GA10" s="32"/>
      <c r="GB10" s="32"/>
      <c r="GC10" s="32"/>
      <c r="GD10" s="32"/>
      <c r="GE10" s="32"/>
      <c r="GF10" s="32"/>
      <c r="GG10" s="32"/>
      <c r="GH10" s="32"/>
      <c r="GI10" s="32"/>
      <c r="GJ10" s="32"/>
      <c r="GK10" s="32"/>
      <c r="GL10" s="32"/>
      <c r="GM10" s="32"/>
      <c r="GN10" s="32"/>
      <c r="GO10" s="32"/>
      <c r="GP10" s="32"/>
      <c r="GQ10" s="32"/>
      <c r="GR10" s="32"/>
      <c r="GS10" s="32"/>
      <c r="GT10" s="32"/>
      <c r="GU10" s="32"/>
      <c r="GV10" s="32"/>
      <c r="GW10" s="32"/>
      <c r="GX10" s="32"/>
      <c r="GY10" s="32"/>
      <c r="GZ10" s="32"/>
      <c r="HA10" s="32"/>
      <c r="HB10" s="32"/>
      <c r="HC10" s="32"/>
      <c r="HD10" s="32"/>
      <c r="HE10" s="32"/>
      <c r="HF10" s="32"/>
      <c r="HG10" s="32"/>
      <c r="HH10" s="32"/>
      <c r="HI10" s="32"/>
      <c r="HJ10" s="32"/>
      <c r="HK10" s="32"/>
      <c r="HL10" s="32"/>
      <c r="HM10" s="32"/>
      <c r="HN10" s="32"/>
      <c r="HO10" s="32"/>
      <c r="HP10" s="32"/>
      <c r="HQ10" s="32"/>
      <c r="HR10" s="32"/>
      <c r="HS10" s="32"/>
      <c r="HT10" s="32"/>
      <c r="HU10" s="32"/>
      <c r="HV10" s="32"/>
      <c r="HW10" s="32"/>
      <c r="HX10" s="32"/>
      <c r="HY10" s="32"/>
      <c r="HZ10" s="32"/>
      <c r="IA10" s="32"/>
      <c r="IB10" s="32"/>
      <c r="IC10" s="32"/>
      <c r="ID10" s="32"/>
      <c r="IE10" s="32"/>
      <c r="IF10" s="32"/>
      <c r="IG10" s="32"/>
      <c r="IH10" s="32"/>
      <c r="II10" s="32"/>
      <c r="IJ10" s="32"/>
      <c r="IK10" s="32"/>
      <c r="IL10" s="32"/>
      <c r="IM10" s="32"/>
      <c r="IN10" s="32"/>
      <c r="IO10" s="32"/>
      <c r="IP10" s="32"/>
      <c r="IQ10" s="32"/>
      <c r="IR10" s="32"/>
      <c r="IS10" s="32"/>
      <c r="IT10" s="32"/>
      <c r="IU10" s="32"/>
      <c r="IV10" s="32"/>
    </row>
    <row r="11" ht="19.5" customHeight="1" spans="1:256">
      <c r="A11" s="38" t="s">
        <v>2081</v>
      </c>
      <c r="B11" s="28"/>
      <c r="C11" s="29"/>
      <c r="D11" s="30"/>
      <c r="E11" s="28"/>
      <c r="F11" s="36"/>
      <c r="G11" s="32"/>
      <c r="H11" s="32"/>
      <c r="I11" s="32"/>
      <c r="J11" s="32"/>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c r="BO11" s="32"/>
      <c r="BP11" s="32"/>
      <c r="BQ11" s="32"/>
      <c r="BR11" s="32"/>
      <c r="BS11" s="32"/>
      <c r="BT11" s="32"/>
      <c r="BU11" s="32"/>
      <c r="BV11" s="32"/>
      <c r="BW11" s="32"/>
      <c r="BX11" s="32"/>
      <c r="BY11" s="32"/>
      <c r="BZ11" s="32"/>
      <c r="CA11" s="32"/>
      <c r="CB11" s="32"/>
      <c r="CC11" s="32"/>
      <c r="CD11" s="32"/>
      <c r="CE11" s="32"/>
      <c r="CF11" s="32"/>
      <c r="CG11" s="32"/>
      <c r="CH11" s="32"/>
      <c r="CI11" s="32"/>
      <c r="CJ11" s="32"/>
      <c r="CK11" s="32"/>
      <c r="CL11" s="32"/>
      <c r="CM11" s="32"/>
      <c r="CN11" s="32"/>
      <c r="CO11" s="32"/>
      <c r="CP11" s="32"/>
      <c r="CQ11" s="32"/>
      <c r="CR11" s="32"/>
      <c r="CS11" s="32"/>
      <c r="CT11" s="32"/>
      <c r="CU11" s="32"/>
      <c r="CV11" s="32"/>
      <c r="CW11" s="32"/>
      <c r="CX11" s="32"/>
      <c r="CY11" s="32"/>
      <c r="CZ11" s="32"/>
      <c r="DA11" s="32"/>
      <c r="DB11" s="32"/>
      <c r="DC11" s="32"/>
      <c r="DD11" s="32"/>
      <c r="DE11" s="32"/>
      <c r="DF11" s="32"/>
      <c r="DG11" s="32"/>
      <c r="DH11" s="32"/>
      <c r="DI11" s="32"/>
      <c r="DJ11" s="32"/>
      <c r="DK11" s="32"/>
      <c r="DL11" s="32"/>
      <c r="DM11" s="32"/>
      <c r="DN11" s="32"/>
      <c r="DO11" s="32"/>
      <c r="DP11" s="32"/>
      <c r="DQ11" s="32"/>
      <c r="DR11" s="32"/>
      <c r="DS11" s="32"/>
      <c r="DT11" s="32"/>
      <c r="DU11" s="32"/>
      <c r="DV11" s="32"/>
      <c r="DW11" s="32"/>
      <c r="DX11" s="32"/>
      <c r="DY11" s="32"/>
      <c r="DZ11" s="32"/>
      <c r="EA11" s="32"/>
      <c r="EB11" s="32"/>
      <c r="EC11" s="32"/>
      <c r="ED11" s="32"/>
      <c r="EE11" s="32"/>
      <c r="EF11" s="32"/>
      <c r="EG11" s="32"/>
      <c r="EH11" s="32"/>
      <c r="EI11" s="32"/>
      <c r="EJ11" s="32"/>
      <c r="EK11" s="32"/>
      <c r="EL11" s="32"/>
      <c r="EM11" s="32"/>
      <c r="EN11" s="32"/>
      <c r="EO11" s="32"/>
      <c r="EP11" s="32"/>
      <c r="EQ11" s="32"/>
      <c r="ER11" s="32"/>
      <c r="ES11" s="32"/>
      <c r="ET11" s="32"/>
      <c r="EU11" s="32"/>
      <c r="EV11" s="32"/>
      <c r="EW11" s="32"/>
      <c r="EX11" s="32"/>
      <c r="EY11" s="32"/>
      <c r="EZ11" s="32"/>
      <c r="FA11" s="32"/>
      <c r="FB11" s="32"/>
      <c r="FC11" s="32"/>
      <c r="FD11" s="32"/>
      <c r="FE11" s="32"/>
      <c r="FF11" s="32"/>
      <c r="FG11" s="32"/>
      <c r="FH11" s="32"/>
      <c r="FI11" s="32"/>
      <c r="FJ11" s="32"/>
      <c r="FK11" s="32"/>
      <c r="FL11" s="32"/>
      <c r="FM11" s="32"/>
      <c r="FN11" s="32"/>
      <c r="FO11" s="32"/>
      <c r="FP11" s="32"/>
      <c r="FQ11" s="32"/>
      <c r="FR11" s="32"/>
      <c r="FS11" s="32"/>
      <c r="FT11" s="32"/>
      <c r="FU11" s="32"/>
      <c r="FV11" s="32"/>
      <c r="FW11" s="32"/>
      <c r="FX11" s="32"/>
      <c r="FY11" s="32"/>
      <c r="FZ11" s="32"/>
      <c r="GA11" s="32"/>
      <c r="GB11" s="32"/>
      <c r="GC11" s="32"/>
      <c r="GD11" s="32"/>
      <c r="GE11" s="32"/>
      <c r="GF11" s="32"/>
      <c r="GG11" s="32"/>
      <c r="GH11" s="32"/>
      <c r="GI11" s="32"/>
      <c r="GJ11" s="32"/>
      <c r="GK11" s="32"/>
      <c r="GL11" s="32"/>
      <c r="GM11" s="32"/>
      <c r="GN11" s="32"/>
      <c r="GO11" s="32"/>
      <c r="GP11" s="32"/>
      <c r="GQ11" s="32"/>
      <c r="GR11" s="32"/>
      <c r="GS11" s="32"/>
      <c r="GT11" s="32"/>
      <c r="GU11" s="32"/>
      <c r="GV11" s="32"/>
      <c r="GW11" s="32"/>
      <c r="GX11" s="32"/>
      <c r="GY11" s="32"/>
      <c r="GZ11" s="32"/>
      <c r="HA11" s="32"/>
      <c r="HB11" s="32"/>
      <c r="HC11" s="32"/>
      <c r="HD11" s="32"/>
      <c r="HE11" s="32"/>
      <c r="HF11" s="32"/>
      <c r="HG11" s="32"/>
      <c r="HH11" s="32"/>
      <c r="HI11" s="32"/>
      <c r="HJ11" s="32"/>
      <c r="HK11" s="32"/>
      <c r="HL11" s="32"/>
      <c r="HM11" s="32"/>
      <c r="HN11" s="32"/>
      <c r="HO11" s="32"/>
      <c r="HP11" s="32"/>
      <c r="HQ11" s="32"/>
      <c r="HR11" s="32"/>
      <c r="HS11" s="32"/>
      <c r="HT11" s="32"/>
      <c r="HU11" s="32"/>
      <c r="HV11" s="32"/>
      <c r="HW11" s="32"/>
      <c r="HX11" s="32"/>
      <c r="HY11" s="32"/>
      <c r="HZ11" s="32"/>
      <c r="IA11" s="32"/>
      <c r="IB11" s="32"/>
      <c r="IC11" s="32"/>
      <c r="ID11" s="32"/>
      <c r="IE11" s="32"/>
      <c r="IF11" s="32"/>
      <c r="IG11" s="32"/>
      <c r="IH11" s="32"/>
      <c r="II11" s="32"/>
      <c r="IJ11" s="32"/>
      <c r="IK11" s="32"/>
      <c r="IL11" s="32"/>
      <c r="IM11" s="32"/>
      <c r="IN11" s="32"/>
      <c r="IO11" s="32"/>
      <c r="IP11" s="32"/>
      <c r="IQ11" s="32"/>
      <c r="IR11" s="32"/>
      <c r="IS11" s="32"/>
      <c r="IT11" s="32"/>
      <c r="IU11" s="32"/>
      <c r="IV11" s="32"/>
    </row>
    <row r="12" ht="19.5" customHeight="1" spans="1:256">
      <c r="A12" s="38" t="s">
        <v>2082</v>
      </c>
      <c r="B12" s="28"/>
      <c r="C12" s="29"/>
      <c r="D12" s="30"/>
      <c r="E12" s="28"/>
      <c r="F12" s="36"/>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2"/>
      <c r="CK12" s="32"/>
      <c r="CL12" s="32"/>
      <c r="CM12" s="32"/>
      <c r="CN12" s="32"/>
      <c r="CO12" s="32"/>
      <c r="CP12" s="32"/>
      <c r="CQ12" s="32"/>
      <c r="CR12" s="32"/>
      <c r="CS12" s="32"/>
      <c r="CT12" s="32"/>
      <c r="CU12" s="32"/>
      <c r="CV12" s="32"/>
      <c r="CW12" s="32"/>
      <c r="CX12" s="32"/>
      <c r="CY12" s="32"/>
      <c r="CZ12" s="32"/>
      <c r="DA12" s="32"/>
      <c r="DB12" s="32"/>
      <c r="DC12" s="32"/>
      <c r="DD12" s="32"/>
      <c r="DE12" s="32"/>
      <c r="DF12" s="32"/>
      <c r="DG12" s="32"/>
      <c r="DH12" s="32"/>
      <c r="DI12" s="32"/>
      <c r="DJ12" s="32"/>
      <c r="DK12" s="32"/>
      <c r="DL12" s="32"/>
      <c r="DM12" s="32"/>
      <c r="DN12" s="32"/>
      <c r="DO12" s="32"/>
      <c r="DP12" s="32"/>
      <c r="DQ12" s="32"/>
      <c r="DR12" s="32"/>
      <c r="DS12" s="32"/>
      <c r="DT12" s="32"/>
      <c r="DU12" s="32"/>
      <c r="DV12" s="32"/>
      <c r="DW12" s="32"/>
      <c r="DX12" s="32"/>
      <c r="DY12" s="32"/>
      <c r="DZ12" s="32"/>
      <c r="EA12" s="32"/>
      <c r="EB12" s="32"/>
      <c r="EC12" s="32"/>
      <c r="ED12" s="32"/>
      <c r="EE12" s="32"/>
      <c r="EF12" s="32"/>
      <c r="EG12" s="32"/>
      <c r="EH12" s="32"/>
      <c r="EI12" s="32"/>
      <c r="EJ12" s="32"/>
      <c r="EK12" s="32"/>
      <c r="EL12" s="32"/>
      <c r="EM12" s="32"/>
      <c r="EN12" s="32"/>
      <c r="EO12" s="32"/>
      <c r="EP12" s="32"/>
      <c r="EQ12" s="32"/>
      <c r="ER12" s="32"/>
      <c r="ES12" s="32"/>
      <c r="ET12" s="32"/>
      <c r="EU12" s="32"/>
      <c r="EV12" s="32"/>
      <c r="EW12" s="32"/>
      <c r="EX12" s="32"/>
      <c r="EY12" s="32"/>
      <c r="EZ12" s="32"/>
      <c r="FA12" s="32"/>
      <c r="FB12" s="32"/>
      <c r="FC12" s="32"/>
      <c r="FD12" s="32"/>
      <c r="FE12" s="32"/>
      <c r="FF12" s="32"/>
      <c r="FG12" s="32"/>
      <c r="FH12" s="32"/>
      <c r="FI12" s="32"/>
      <c r="FJ12" s="32"/>
      <c r="FK12" s="32"/>
      <c r="FL12" s="32"/>
      <c r="FM12" s="32"/>
      <c r="FN12" s="32"/>
      <c r="FO12" s="32"/>
      <c r="FP12" s="32"/>
      <c r="FQ12" s="32"/>
      <c r="FR12" s="32"/>
      <c r="FS12" s="32"/>
      <c r="FT12" s="32"/>
      <c r="FU12" s="32"/>
      <c r="FV12" s="32"/>
      <c r="FW12" s="32"/>
      <c r="FX12" s="32"/>
      <c r="FY12" s="32"/>
      <c r="FZ12" s="32"/>
      <c r="GA12" s="32"/>
      <c r="GB12" s="32"/>
      <c r="GC12" s="32"/>
      <c r="GD12" s="32"/>
      <c r="GE12" s="32"/>
      <c r="GF12" s="32"/>
      <c r="GG12" s="32"/>
      <c r="GH12" s="32"/>
      <c r="GI12" s="32"/>
      <c r="GJ12" s="32"/>
      <c r="GK12" s="32"/>
      <c r="GL12" s="32"/>
      <c r="GM12" s="32"/>
      <c r="GN12" s="32"/>
      <c r="GO12" s="32"/>
      <c r="GP12" s="32"/>
      <c r="GQ12" s="32"/>
      <c r="GR12" s="32"/>
      <c r="GS12" s="32"/>
      <c r="GT12" s="32"/>
      <c r="GU12" s="32"/>
      <c r="GV12" s="32"/>
      <c r="GW12" s="32"/>
      <c r="GX12" s="32"/>
      <c r="GY12" s="32"/>
      <c r="GZ12" s="32"/>
      <c r="HA12" s="32"/>
      <c r="HB12" s="32"/>
      <c r="HC12" s="32"/>
      <c r="HD12" s="32"/>
      <c r="HE12" s="32"/>
      <c r="HF12" s="32"/>
      <c r="HG12" s="32"/>
      <c r="HH12" s="32"/>
      <c r="HI12" s="32"/>
      <c r="HJ12" s="32"/>
      <c r="HK12" s="32"/>
      <c r="HL12" s="32"/>
      <c r="HM12" s="32"/>
      <c r="HN12" s="32"/>
      <c r="HO12" s="32"/>
      <c r="HP12" s="32"/>
      <c r="HQ12" s="32"/>
      <c r="HR12" s="32"/>
      <c r="HS12" s="32"/>
      <c r="HT12" s="32"/>
      <c r="HU12" s="32"/>
      <c r="HV12" s="32"/>
      <c r="HW12" s="32"/>
      <c r="HX12" s="32"/>
      <c r="HY12" s="32"/>
      <c r="HZ12" s="32"/>
      <c r="IA12" s="32"/>
      <c r="IB12" s="32"/>
      <c r="IC12" s="32"/>
      <c r="ID12" s="32"/>
      <c r="IE12" s="32"/>
      <c r="IF12" s="32"/>
      <c r="IG12" s="32"/>
      <c r="IH12" s="32"/>
      <c r="II12" s="32"/>
      <c r="IJ12" s="32"/>
      <c r="IK12" s="32"/>
      <c r="IL12" s="32"/>
      <c r="IM12" s="32"/>
      <c r="IN12" s="32"/>
      <c r="IO12" s="32"/>
      <c r="IP12" s="32"/>
      <c r="IQ12" s="32"/>
      <c r="IR12" s="32"/>
      <c r="IS12" s="32"/>
      <c r="IT12" s="32"/>
      <c r="IU12" s="32"/>
      <c r="IV12" s="32"/>
    </row>
    <row r="13" ht="19.5" customHeight="1" spans="1:256">
      <c r="A13" s="39" t="s">
        <v>2083</v>
      </c>
      <c r="B13" s="28"/>
      <c r="C13" s="29"/>
      <c r="D13" s="30"/>
      <c r="E13" s="28"/>
      <c r="F13" s="36"/>
      <c r="G13" s="32"/>
      <c r="H13" s="32"/>
      <c r="I13" s="32"/>
      <c r="J13" s="32"/>
      <c r="K13" s="32"/>
      <c r="L13" s="32"/>
      <c r="M13" s="32"/>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c r="BV13" s="32"/>
      <c r="BW13" s="32"/>
      <c r="BX13" s="32"/>
      <c r="BY13" s="32"/>
      <c r="BZ13" s="32"/>
      <c r="CA13" s="32"/>
      <c r="CB13" s="32"/>
      <c r="CC13" s="32"/>
      <c r="CD13" s="32"/>
      <c r="CE13" s="32"/>
      <c r="CF13" s="32"/>
      <c r="CG13" s="32"/>
      <c r="CH13" s="32"/>
      <c r="CI13" s="32"/>
      <c r="CJ13" s="32"/>
      <c r="CK13" s="32"/>
      <c r="CL13" s="32"/>
      <c r="CM13" s="32"/>
      <c r="CN13" s="32"/>
      <c r="CO13" s="32"/>
      <c r="CP13" s="32"/>
      <c r="CQ13" s="32"/>
      <c r="CR13" s="32"/>
      <c r="CS13" s="32"/>
      <c r="CT13" s="32"/>
      <c r="CU13" s="32"/>
      <c r="CV13" s="32"/>
      <c r="CW13" s="32"/>
      <c r="CX13" s="32"/>
      <c r="CY13" s="32"/>
      <c r="CZ13" s="32"/>
      <c r="DA13" s="32"/>
      <c r="DB13" s="32"/>
      <c r="DC13" s="32"/>
      <c r="DD13" s="32"/>
      <c r="DE13" s="32"/>
      <c r="DF13" s="32"/>
      <c r="DG13" s="32"/>
      <c r="DH13" s="32"/>
      <c r="DI13" s="32"/>
      <c r="DJ13" s="32"/>
      <c r="DK13" s="32"/>
      <c r="DL13" s="32"/>
      <c r="DM13" s="32"/>
      <c r="DN13" s="32"/>
      <c r="DO13" s="32"/>
      <c r="DP13" s="32"/>
      <c r="DQ13" s="32"/>
      <c r="DR13" s="32"/>
      <c r="DS13" s="32"/>
      <c r="DT13" s="32"/>
      <c r="DU13" s="32"/>
      <c r="DV13" s="32"/>
      <c r="DW13" s="32"/>
      <c r="DX13" s="32"/>
      <c r="DY13" s="32"/>
      <c r="DZ13" s="32"/>
      <c r="EA13" s="32"/>
      <c r="EB13" s="32"/>
      <c r="EC13" s="32"/>
      <c r="ED13" s="32"/>
      <c r="EE13" s="32"/>
      <c r="EF13" s="32"/>
      <c r="EG13" s="32"/>
      <c r="EH13" s="32"/>
      <c r="EI13" s="32"/>
      <c r="EJ13" s="32"/>
      <c r="EK13" s="32"/>
      <c r="EL13" s="32"/>
      <c r="EM13" s="32"/>
      <c r="EN13" s="32"/>
      <c r="EO13" s="32"/>
      <c r="EP13" s="32"/>
      <c r="EQ13" s="32"/>
      <c r="ER13" s="32"/>
      <c r="ES13" s="32"/>
      <c r="ET13" s="32"/>
      <c r="EU13" s="32"/>
      <c r="EV13" s="32"/>
      <c r="EW13" s="32"/>
      <c r="EX13" s="32"/>
      <c r="EY13" s="32"/>
      <c r="EZ13" s="32"/>
      <c r="FA13" s="32"/>
      <c r="FB13" s="32"/>
      <c r="FC13" s="32"/>
      <c r="FD13" s="32"/>
      <c r="FE13" s="32"/>
      <c r="FF13" s="32"/>
      <c r="FG13" s="32"/>
      <c r="FH13" s="32"/>
      <c r="FI13" s="32"/>
      <c r="FJ13" s="32"/>
      <c r="FK13" s="32"/>
      <c r="FL13" s="32"/>
      <c r="FM13" s="32"/>
      <c r="FN13" s="32"/>
      <c r="FO13" s="32"/>
      <c r="FP13" s="32"/>
      <c r="FQ13" s="32"/>
      <c r="FR13" s="32"/>
      <c r="FS13" s="32"/>
      <c r="FT13" s="32"/>
      <c r="FU13" s="32"/>
      <c r="FV13" s="32"/>
      <c r="FW13" s="32"/>
      <c r="FX13" s="32"/>
      <c r="FY13" s="32"/>
      <c r="FZ13" s="32"/>
      <c r="GA13" s="32"/>
      <c r="GB13" s="32"/>
      <c r="GC13" s="32"/>
      <c r="GD13" s="32"/>
      <c r="GE13" s="32"/>
      <c r="GF13" s="32"/>
      <c r="GG13" s="32"/>
      <c r="GH13" s="32"/>
      <c r="GI13" s="32"/>
      <c r="GJ13" s="32"/>
      <c r="GK13" s="32"/>
      <c r="GL13" s="32"/>
      <c r="GM13" s="32"/>
      <c r="GN13" s="32"/>
      <c r="GO13" s="32"/>
      <c r="GP13" s="32"/>
      <c r="GQ13" s="32"/>
      <c r="GR13" s="32"/>
      <c r="GS13" s="32"/>
      <c r="GT13" s="32"/>
      <c r="GU13" s="32"/>
      <c r="GV13" s="32"/>
      <c r="GW13" s="32"/>
      <c r="GX13" s="32"/>
      <c r="GY13" s="32"/>
      <c r="GZ13" s="32"/>
      <c r="HA13" s="32"/>
      <c r="HB13" s="32"/>
      <c r="HC13" s="32"/>
      <c r="HD13" s="32"/>
      <c r="HE13" s="32"/>
      <c r="HF13" s="32"/>
      <c r="HG13" s="32"/>
      <c r="HH13" s="32"/>
      <c r="HI13" s="32"/>
      <c r="HJ13" s="32"/>
      <c r="HK13" s="32"/>
      <c r="HL13" s="32"/>
      <c r="HM13" s="32"/>
      <c r="HN13" s="32"/>
      <c r="HO13" s="32"/>
      <c r="HP13" s="32"/>
      <c r="HQ13" s="32"/>
      <c r="HR13" s="32"/>
      <c r="HS13" s="32"/>
      <c r="HT13" s="32"/>
      <c r="HU13" s="32"/>
      <c r="HV13" s="32"/>
      <c r="HW13" s="32"/>
      <c r="HX13" s="32"/>
      <c r="HY13" s="32"/>
      <c r="HZ13" s="32"/>
      <c r="IA13" s="32"/>
      <c r="IB13" s="32"/>
      <c r="IC13" s="32"/>
      <c r="ID13" s="32"/>
      <c r="IE13" s="32"/>
      <c r="IF13" s="32"/>
      <c r="IG13" s="32"/>
      <c r="IH13" s="32"/>
      <c r="II13" s="32"/>
      <c r="IJ13" s="32"/>
      <c r="IK13" s="32"/>
      <c r="IL13" s="32"/>
      <c r="IM13" s="32"/>
      <c r="IN13" s="32"/>
      <c r="IO13" s="32"/>
      <c r="IP13" s="32"/>
      <c r="IQ13" s="32"/>
      <c r="IR13" s="32"/>
      <c r="IS13" s="32"/>
      <c r="IT13" s="32"/>
      <c r="IU13" s="32"/>
      <c r="IV13" s="32"/>
    </row>
    <row r="14" ht="19.5" customHeight="1" spans="1:256">
      <c r="A14" s="40" t="s">
        <v>2084</v>
      </c>
      <c r="B14" s="28"/>
      <c r="C14" s="28"/>
      <c r="D14" s="30"/>
      <c r="E14" s="28"/>
      <c r="F14" s="36"/>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c r="BU14" s="32"/>
      <c r="BV14" s="32"/>
      <c r="BW14" s="32"/>
      <c r="BX14" s="32"/>
      <c r="BY14" s="32"/>
      <c r="BZ14" s="32"/>
      <c r="CA14" s="32"/>
      <c r="CB14" s="32"/>
      <c r="CC14" s="32"/>
      <c r="CD14" s="32"/>
      <c r="CE14" s="32"/>
      <c r="CF14" s="32"/>
      <c r="CG14" s="32"/>
      <c r="CH14" s="32"/>
      <c r="CI14" s="32"/>
      <c r="CJ14" s="32"/>
      <c r="CK14" s="32"/>
      <c r="CL14" s="32"/>
      <c r="CM14" s="32"/>
      <c r="CN14" s="32"/>
      <c r="CO14" s="32"/>
      <c r="CP14" s="32"/>
      <c r="CQ14" s="32"/>
      <c r="CR14" s="32"/>
      <c r="CS14" s="32"/>
      <c r="CT14" s="32"/>
      <c r="CU14" s="32"/>
      <c r="CV14" s="32"/>
      <c r="CW14" s="32"/>
      <c r="CX14" s="32"/>
      <c r="CY14" s="32"/>
      <c r="CZ14" s="32"/>
      <c r="DA14" s="32"/>
      <c r="DB14" s="32"/>
      <c r="DC14" s="32"/>
      <c r="DD14" s="32"/>
      <c r="DE14" s="32"/>
      <c r="DF14" s="32"/>
      <c r="DG14" s="32"/>
      <c r="DH14" s="32"/>
      <c r="DI14" s="32"/>
      <c r="DJ14" s="32"/>
      <c r="DK14" s="32"/>
      <c r="DL14" s="32"/>
      <c r="DM14" s="32"/>
      <c r="DN14" s="32"/>
      <c r="DO14" s="32"/>
      <c r="DP14" s="32"/>
      <c r="DQ14" s="32"/>
      <c r="DR14" s="32"/>
      <c r="DS14" s="32"/>
      <c r="DT14" s="32"/>
      <c r="DU14" s="32"/>
      <c r="DV14" s="32"/>
      <c r="DW14" s="32"/>
      <c r="DX14" s="32"/>
      <c r="DY14" s="32"/>
      <c r="DZ14" s="32"/>
      <c r="EA14" s="32"/>
      <c r="EB14" s="32"/>
      <c r="EC14" s="32"/>
      <c r="ED14" s="32"/>
      <c r="EE14" s="32"/>
      <c r="EF14" s="32"/>
      <c r="EG14" s="32"/>
      <c r="EH14" s="32"/>
      <c r="EI14" s="32"/>
      <c r="EJ14" s="32"/>
      <c r="EK14" s="32"/>
      <c r="EL14" s="32"/>
      <c r="EM14" s="32"/>
      <c r="EN14" s="32"/>
      <c r="EO14" s="32"/>
      <c r="EP14" s="32"/>
      <c r="EQ14" s="32"/>
      <c r="ER14" s="32"/>
      <c r="ES14" s="32"/>
      <c r="ET14" s="32"/>
      <c r="EU14" s="32"/>
      <c r="EV14" s="32"/>
      <c r="EW14" s="32"/>
      <c r="EX14" s="32"/>
      <c r="EY14" s="32"/>
      <c r="EZ14" s="32"/>
      <c r="FA14" s="32"/>
      <c r="FB14" s="32"/>
      <c r="FC14" s="32"/>
      <c r="FD14" s="32"/>
      <c r="FE14" s="32"/>
      <c r="FF14" s="32"/>
      <c r="FG14" s="32"/>
      <c r="FH14" s="32"/>
      <c r="FI14" s="32"/>
      <c r="FJ14" s="32"/>
      <c r="FK14" s="32"/>
      <c r="FL14" s="32"/>
      <c r="FM14" s="32"/>
      <c r="FN14" s="32"/>
      <c r="FO14" s="32"/>
      <c r="FP14" s="32"/>
      <c r="FQ14" s="32"/>
      <c r="FR14" s="32"/>
      <c r="FS14" s="32"/>
      <c r="FT14" s="32"/>
      <c r="FU14" s="32"/>
      <c r="FV14" s="32"/>
      <c r="FW14" s="32"/>
      <c r="FX14" s="32"/>
      <c r="FY14" s="32"/>
      <c r="FZ14" s="32"/>
      <c r="GA14" s="32"/>
      <c r="GB14" s="32"/>
      <c r="GC14" s="32"/>
      <c r="GD14" s="32"/>
      <c r="GE14" s="32"/>
      <c r="GF14" s="32"/>
      <c r="GG14" s="32"/>
      <c r="GH14" s="32"/>
      <c r="GI14" s="32"/>
      <c r="GJ14" s="32"/>
      <c r="GK14" s="32"/>
      <c r="GL14" s="32"/>
      <c r="GM14" s="32"/>
      <c r="GN14" s="32"/>
      <c r="GO14" s="32"/>
      <c r="GP14" s="32"/>
      <c r="GQ14" s="32"/>
      <c r="GR14" s="32"/>
      <c r="GS14" s="32"/>
      <c r="GT14" s="32"/>
      <c r="GU14" s="32"/>
      <c r="GV14" s="32"/>
      <c r="GW14" s="32"/>
      <c r="GX14" s="32"/>
      <c r="GY14" s="32"/>
      <c r="GZ14" s="32"/>
      <c r="HA14" s="32"/>
      <c r="HB14" s="32"/>
      <c r="HC14" s="32"/>
      <c r="HD14" s="32"/>
      <c r="HE14" s="32"/>
      <c r="HF14" s="32"/>
      <c r="HG14" s="32"/>
      <c r="HH14" s="32"/>
      <c r="HI14" s="32"/>
      <c r="HJ14" s="32"/>
      <c r="HK14" s="32"/>
      <c r="HL14" s="32"/>
      <c r="HM14" s="32"/>
      <c r="HN14" s="32"/>
      <c r="HO14" s="32"/>
      <c r="HP14" s="32"/>
      <c r="HQ14" s="32"/>
      <c r="HR14" s="32"/>
      <c r="HS14" s="32"/>
      <c r="HT14" s="32"/>
      <c r="HU14" s="32"/>
      <c r="HV14" s="32"/>
      <c r="HW14" s="32"/>
      <c r="HX14" s="32"/>
      <c r="HY14" s="32"/>
      <c r="HZ14" s="32"/>
      <c r="IA14" s="32"/>
      <c r="IB14" s="32"/>
      <c r="IC14" s="32"/>
      <c r="ID14" s="32"/>
      <c r="IE14" s="32"/>
      <c r="IF14" s="32"/>
      <c r="IG14" s="32"/>
      <c r="IH14" s="32"/>
      <c r="II14" s="32"/>
      <c r="IJ14" s="32"/>
      <c r="IK14" s="32"/>
      <c r="IL14" s="32"/>
      <c r="IM14" s="32"/>
      <c r="IN14" s="32"/>
      <c r="IO14" s="32"/>
      <c r="IP14" s="32"/>
      <c r="IQ14" s="32"/>
      <c r="IR14" s="32"/>
      <c r="IS14" s="32"/>
      <c r="IT14" s="32"/>
      <c r="IU14" s="32"/>
      <c r="IV14" s="32"/>
    </row>
    <row r="15" ht="19.5" customHeight="1" spans="1:6">
      <c r="A15" s="40" t="s">
        <v>2085</v>
      </c>
      <c r="B15" s="28"/>
      <c r="C15" s="28"/>
      <c r="D15" s="30"/>
      <c r="E15" s="28"/>
      <c r="F15" s="36"/>
    </row>
    <row r="16" ht="19.5" customHeight="1" spans="1:6">
      <c r="A16" s="27" t="s">
        <v>2086</v>
      </c>
      <c r="B16" s="28"/>
      <c r="C16" s="29"/>
      <c r="D16" s="30"/>
      <c r="E16" s="28"/>
      <c r="F16" s="36"/>
    </row>
    <row r="17" ht="19.5" customHeight="1" spans="1:6">
      <c r="A17" s="38" t="s">
        <v>2087</v>
      </c>
      <c r="B17" s="37"/>
      <c r="C17" s="29"/>
      <c r="D17" s="30"/>
      <c r="E17" s="28"/>
      <c r="F17" s="36"/>
    </row>
    <row r="18" ht="19.5" customHeight="1" spans="1:6">
      <c r="A18" s="38" t="s">
        <v>2088</v>
      </c>
      <c r="B18" s="37"/>
      <c r="C18" s="37"/>
      <c r="D18" s="30"/>
      <c r="E18" s="28"/>
      <c r="F18" s="36"/>
    </row>
    <row r="19" ht="19.5" customHeight="1" spans="1:6">
      <c r="A19" s="33" t="s">
        <v>2089</v>
      </c>
      <c r="B19" s="28"/>
      <c r="C19" s="28"/>
      <c r="D19" s="30"/>
      <c r="E19" s="28"/>
      <c r="F19" s="36"/>
    </row>
    <row r="20" ht="19.5" customHeight="1" spans="1:6">
      <c r="A20" s="27" t="s">
        <v>2090</v>
      </c>
      <c r="B20" s="28"/>
      <c r="C20" s="29"/>
      <c r="D20" s="30"/>
      <c r="E20" s="28"/>
      <c r="F20" s="36"/>
    </row>
    <row r="21" ht="19.5" customHeight="1" spans="1:6">
      <c r="A21" s="38" t="s">
        <v>2091</v>
      </c>
      <c r="B21" s="37"/>
      <c r="C21" s="29"/>
      <c r="D21" s="30"/>
      <c r="E21" s="28"/>
      <c r="F21" s="36"/>
    </row>
    <row r="22" ht="19.5" customHeight="1" spans="1:6">
      <c r="A22" s="38" t="s">
        <v>2092</v>
      </c>
      <c r="B22" s="37"/>
      <c r="C22" s="37"/>
      <c r="D22" s="30"/>
      <c r="E22" s="28"/>
      <c r="F22" s="36"/>
    </row>
    <row r="23" ht="19.5" customHeight="1" spans="1:6">
      <c r="A23" s="27" t="s">
        <v>2093</v>
      </c>
      <c r="B23" s="28"/>
      <c r="C23" s="29"/>
      <c r="D23" s="30"/>
      <c r="E23" s="28"/>
      <c r="F23" s="36"/>
    </row>
    <row r="24" ht="19.5" customHeight="1" spans="1:6">
      <c r="A24" s="38" t="s">
        <v>2094</v>
      </c>
      <c r="B24" s="37"/>
      <c r="C24" s="29"/>
      <c r="D24" s="30"/>
      <c r="E24" s="28"/>
      <c r="F24" s="36"/>
    </row>
    <row r="25" ht="19.5" customHeight="1" spans="1:6">
      <c r="A25" s="27" t="s">
        <v>2095</v>
      </c>
      <c r="B25" s="28"/>
      <c r="C25" s="37"/>
      <c r="D25" s="30"/>
      <c r="E25" s="28"/>
      <c r="F25" s="36"/>
    </row>
    <row r="26" ht="19.5" customHeight="1" spans="1:6">
      <c r="A26" s="40" t="s">
        <v>2096</v>
      </c>
      <c r="B26" s="28"/>
      <c r="C26" s="37"/>
      <c r="D26" s="30"/>
      <c r="E26" s="28"/>
      <c r="F26" s="36"/>
    </row>
    <row r="27" ht="19.5" customHeight="1" spans="1:6">
      <c r="A27" s="27" t="s">
        <v>2097</v>
      </c>
      <c r="B27" s="28"/>
      <c r="C27" s="37"/>
      <c r="D27" s="30"/>
      <c r="E27" s="28"/>
      <c r="F27" s="36"/>
    </row>
    <row r="28" ht="19.5" customHeight="1" spans="1:6">
      <c r="A28" s="41" t="s">
        <v>2098</v>
      </c>
      <c r="B28" s="37"/>
      <c r="C28" s="29"/>
      <c r="D28" s="30"/>
      <c r="E28" s="28"/>
      <c r="F28" s="36"/>
    </row>
    <row r="29" ht="19.5" customHeight="1" spans="1:6">
      <c r="A29" s="40" t="s">
        <v>2096</v>
      </c>
      <c r="B29" s="37"/>
      <c r="C29" s="29"/>
      <c r="D29" s="30"/>
      <c r="E29" s="28"/>
      <c r="F29" s="36"/>
    </row>
    <row r="30" ht="19.5" customHeight="1" spans="1:6">
      <c r="A30" s="27" t="s">
        <v>2097</v>
      </c>
      <c r="B30" s="37"/>
      <c r="C30" s="29"/>
      <c r="D30" s="30"/>
      <c r="E30" s="28"/>
      <c r="F30" s="36"/>
    </row>
    <row r="31" ht="19.5" customHeight="1" spans="1:6">
      <c r="A31" s="27" t="s">
        <v>2099</v>
      </c>
      <c r="B31" s="37"/>
      <c r="C31" s="37"/>
      <c r="D31" s="30"/>
      <c r="E31" s="28"/>
      <c r="F31" s="36"/>
    </row>
    <row r="32" ht="19.5" customHeight="1" spans="1:6">
      <c r="A32" s="41" t="s">
        <v>2100</v>
      </c>
      <c r="B32" s="37"/>
      <c r="C32" s="29"/>
      <c r="D32" s="30"/>
      <c r="E32" s="28"/>
      <c r="F32" s="36"/>
    </row>
    <row r="33" ht="19.5" customHeight="1" spans="1:6">
      <c r="A33" s="42" t="s">
        <v>2101</v>
      </c>
      <c r="B33" s="37"/>
      <c r="C33" s="29"/>
      <c r="D33" s="30"/>
      <c r="E33" s="28"/>
      <c r="F33" s="36"/>
    </row>
    <row r="34" ht="19.5" customHeight="1" spans="1:6">
      <c r="A34" s="43" t="s">
        <v>2102</v>
      </c>
      <c r="B34" s="37"/>
      <c r="C34" s="29"/>
      <c r="D34" s="30"/>
      <c r="E34" s="28"/>
      <c r="F34" s="36"/>
    </row>
    <row r="35" ht="19.5" customHeight="1" spans="1:6">
      <c r="A35" s="43" t="s">
        <v>2103</v>
      </c>
      <c r="B35" s="37"/>
      <c r="C35" s="29"/>
      <c r="D35" s="30"/>
      <c r="E35" s="28"/>
      <c r="F35" s="36"/>
    </row>
    <row r="36" ht="19.5" customHeight="1" spans="1:6">
      <c r="A36" s="43" t="s">
        <v>2104</v>
      </c>
      <c r="B36" s="37"/>
      <c r="C36" s="37"/>
      <c r="D36" s="30"/>
      <c r="E36" s="28"/>
      <c r="F36" s="36"/>
    </row>
    <row r="37" ht="19.5" customHeight="1" spans="1:6">
      <c r="A37" s="41" t="s">
        <v>2105</v>
      </c>
      <c r="B37" s="28"/>
      <c r="C37" s="29"/>
      <c r="D37" s="30"/>
      <c r="E37" s="28"/>
      <c r="F37" s="36"/>
    </row>
    <row r="38" ht="19.5" customHeight="1" spans="1:6">
      <c r="A38" s="44" t="s">
        <v>2106</v>
      </c>
      <c r="B38" s="28"/>
      <c r="C38" s="29"/>
      <c r="D38" s="30"/>
      <c r="E38" s="28"/>
      <c r="F38" s="36"/>
    </row>
    <row r="39" ht="19.5" customHeight="1" spans="1:256">
      <c r="A39" s="22" t="s">
        <v>2107</v>
      </c>
      <c r="B39" s="45">
        <v>0</v>
      </c>
      <c r="C39" s="45">
        <v>0</v>
      </c>
      <c r="D39" s="45">
        <v>0</v>
      </c>
      <c r="E39" s="45">
        <v>0</v>
      </c>
      <c r="F39" s="46"/>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12"/>
      <c r="GQ39" s="12"/>
      <c r="GR39" s="12"/>
      <c r="GS39" s="12"/>
      <c r="GT39" s="12"/>
      <c r="GU39" s="12"/>
      <c r="GV39" s="12"/>
      <c r="GW39" s="12"/>
      <c r="GX39" s="12"/>
      <c r="GY39" s="12"/>
      <c r="GZ39" s="12"/>
      <c r="HA39" s="12"/>
      <c r="HB39" s="12"/>
      <c r="HC39" s="12"/>
      <c r="HD39" s="12"/>
      <c r="HE39" s="12"/>
      <c r="HF39" s="12"/>
      <c r="HG39" s="12"/>
      <c r="HH39" s="12"/>
      <c r="HI39" s="12"/>
      <c r="HJ39" s="12"/>
      <c r="HK39" s="12"/>
      <c r="HL39" s="12"/>
      <c r="HM39" s="12"/>
      <c r="HN39" s="12"/>
      <c r="HO39" s="12"/>
      <c r="HP39" s="12"/>
      <c r="HQ39" s="12"/>
      <c r="HR39" s="12"/>
      <c r="HS39" s="12"/>
      <c r="HT39" s="12"/>
      <c r="HU39" s="12"/>
      <c r="HV39" s="12"/>
      <c r="HW39" s="12"/>
      <c r="HX39" s="12"/>
      <c r="HY39" s="12"/>
      <c r="HZ39" s="12"/>
      <c r="IA39" s="12"/>
      <c r="IB39" s="12"/>
      <c r="IC39" s="12"/>
      <c r="ID39" s="12"/>
      <c r="IE39" s="12"/>
      <c r="IF39" s="12"/>
      <c r="IG39" s="12"/>
      <c r="IH39" s="12"/>
      <c r="II39" s="12"/>
      <c r="IJ39" s="12"/>
      <c r="IK39" s="12"/>
      <c r="IL39" s="12"/>
      <c r="IM39" s="12"/>
      <c r="IN39" s="12"/>
      <c r="IO39" s="12"/>
      <c r="IP39" s="12"/>
      <c r="IQ39" s="12"/>
      <c r="IR39" s="12"/>
      <c r="IS39" s="12"/>
      <c r="IT39" s="12"/>
      <c r="IU39" s="12"/>
      <c r="IV39" s="12"/>
    </row>
  </sheetData>
  <mergeCells count="8">
    <mergeCell ref="A2:F2"/>
    <mergeCell ref="A4:A5"/>
    <mergeCell ref="B4:B5"/>
    <mergeCell ref="C4:C5"/>
    <mergeCell ref="D4:D5"/>
    <mergeCell ref="E4:E5"/>
    <mergeCell ref="F4:F5"/>
    <mergeCell ref="F6:F8"/>
  </mergeCells>
  <pageMargins left="0.709027777777778" right="0.709027777777778" top="0.75" bottom="0.75" header="0.309027777777778" footer="0.309027777777778"/>
  <pageSetup paperSize="9" orientation="landscape" horizontalDpi="600"/>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2:K15"/>
  <sheetViews>
    <sheetView workbookViewId="0">
      <selection activeCell="A12" sqref="A12:K15"/>
    </sheetView>
  </sheetViews>
  <sheetFormatPr defaultColWidth="9" defaultRowHeight="14.25"/>
  <cols>
    <col min="1" max="16384" width="9" style="1"/>
  </cols>
  <sheetData>
    <row r="12" customHeight="1" spans="1:11">
      <c r="A12" s="10" t="s">
        <v>2108</v>
      </c>
      <c r="B12" s="10"/>
      <c r="C12" s="10"/>
      <c r="D12" s="10"/>
      <c r="E12" s="10"/>
      <c r="F12" s="10"/>
      <c r="G12" s="10"/>
      <c r="H12" s="10"/>
      <c r="I12" s="10"/>
      <c r="J12" s="10"/>
      <c r="K12" s="10"/>
    </row>
    <row r="13" customHeight="1" spans="1:11">
      <c r="A13" s="10"/>
      <c r="B13" s="10"/>
      <c r="C13" s="10"/>
      <c r="D13" s="10"/>
      <c r="E13" s="10"/>
      <c r="F13" s="10"/>
      <c r="G13" s="10"/>
      <c r="H13" s="10"/>
      <c r="I13" s="10"/>
      <c r="J13" s="10"/>
      <c r="K13" s="10"/>
    </row>
    <row r="14" customHeight="1" spans="1:11">
      <c r="A14" s="10"/>
      <c r="B14" s="10"/>
      <c r="C14" s="10"/>
      <c r="D14" s="10"/>
      <c r="E14" s="10"/>
      <c r="F14" s="10"/>
      <c r="G14" s="10"/>
      <c r="H14" s="10"/>
      <c r="I14" s="10"/>
      <c r="J14" s="10"/>
      <c r="K14" s="10"/>
    </row>
    <row r="15" customHeight="1" spans="1:11">
      <c r="A15" s="10"/>
      <c r="B15" s="10"/>
      <c r="C15" s="10"/>
      <c r="D15" s="10"/>
      <c r="E15" s="10"/>
      <c r="F15" s="10"/>
      <c r="G15" s="10"/>
      <c r="H15" s="10"/>
      <c r="I15" s="10"/>
      <c r="J15" s="10"/>
      <c r="K15" s="10"/>
    </row>
  </sheetData>
  <mergeCells count="1">
    <mergeCell ref="A12:K15"/>
  </mergeCells>
  <pageMargins left="0.699305555555556" right="0.699305555555556"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tint="0.8"/>
  </sheetPr>
  <dimension ref="A1:C8"/>
  <sheetViews>
    <sheetView workbookViewId="0">
      <selection activeCell="B5" sqref="B5"/>
    </sheetView>
  </sheetViews>
  <sheetFormatPr defaultColWidth="9" defaultRowHeight="14.25" outlineLevelRow="7" outlineLevelCol="2"/>
  <cols>
    <col min="1" max="1" width="48.375" style="1" customWidth="1"/>
    <col min="2" max="2" width="36.5" style="1" customWidth="1"/>
    <col min="3" max="3" width="33.625" style="1" customWidth="1"/>
    <col min="4" max="16384" width="9" style="1"/>
  </cols>
  <sheetData>
    <row r="1" ht="26.25" customHeight="1" spans="1:1">
      <c r="A1" s="1" t="s">
        <v>2109</v>
      </c>
    </row>
    <row r="2" ht="39.75" customHeight="1" spans="1:3">
      <c r="A2" s="2" t="s">
        <v>2110</v>
      </c>
      <c r="B2" s="2"/>
      <c r="C2" s="2"/>
    </row>
    <row r="3" ht="29.25" customHeight="1" spans="1:3">
      <c r="A3" s="3"/>
      <c r="B3" s="3"/>
      <c r="C3" s="4" t="s">
        <v>40</v>
      </c>
    </row>
    <row r="4" ht="39" customHeight="1" spans="1:3">
      <c r="A4" s="5" t="s">
        <v>2111</v>
      </c>
      <c r="B4" s="5" t="s">
        <v>46</v>
      </c>
      <c r="C4" s="5" t="s">
        <v>109</v>
      </c>
    </row>
    <row r="5" ht="39" customHeight="1" spans="1:3">
      <c r="A5" s="6" t="s">
        <v>2112</v>
      </c>
      <c r="B5" s="7">
        <v>190895.95</v>
      </c>
      <c r="C5" s="5"/>
    </row>
    <row r="6" ht="39" customHeight="1" spans="1:3">
      <c r="A6" s="6" t="s">
        <v>2113</v>
      </c>
      <c r="B6" s="7">
        <v>190895.952638</v>
      </c>
      <c r="C6" s="5"/>
    </row>
    <row r="7" ht="39" customHeight="1" spans="1:3">
      <c r="A7" s="6" t="s">
        <v>2114</v>
      </c>
      <c r="B7" s="7">
        <v>188076.025702</v>
      </c>
      <c r="C7" s="5"/>
    </row>
    <row r="8" ht="39" customHeight="1" spans="1:3">
      <c r="A8" s="6" t="s">
        <v>2115</v>
      </c>
      <c r="B8" s="7">
        <v>188076.025702</v>
      </c>
      <c r="C8" s="5"/>
    </row>
  </sheetData>
  <mergeCells count="1">
    <mergeCell ref="A2:C2"/>
  </mergeCells>
  <pageMargins left="0.709027777777778" right="0.709027777777778" top="0.75" bottom="0.75" header="0.309027777777778" footer="0.309027777777778"/>
  <pageSetup paperSize="9" orientation="landscape" horizontalDpi="600"/>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tint="0.8"/>
  </sheetPr>
  <dimension ref="A1:C8"/>
  <sheetViews>
    <sheetView workbookViewId="0">
      <selection activeCell="C17" sqref="C17"/>
    </sheetView>
  </sheetViews>
  <sheetFormatPr defaultColWidth="9" defaultRowHeight="14.25" outlineLevelRow="7" outlineLevelCol="2"/>
  <cols>
    <col min="1" max="1" width="48.375" style="1" customWidth="1"/>
    <col min="2" max="2" width="36.5" style="1" customWidth="1"/>
    <col min="3" max="3" width="33.625" style="1" customWidth="1"/>
    <col min="4" max="16384" width="9" style="1"/>
  </cols>
  <sheetData>
    <row r="1" ht="26.25" customHeight="1" spans="1:1">
      <c r="A1" s="1" t="s">
        <v>2116</v>
      </c>
    </row>
    <row r="2" ht="39.75" customHeight="1" spans="1:3">
      <c r="A2" s="2" t="s">
        <v>2117</v>
      </c>
      <c r="B2" s="2"/>
      <c r="C2" s="2"/>
    </row>
    <row r="3" ht="29.25" customHeight="1" spans="1:3">
      <c r="A3" s="3"/>
      <c r="B3" s="3"/>
      <c r="C3" s="4" t="s">
        <v>40</v>
      </c>
    </row>
    <row r="4" ht="39" customHeight="1" spans="1:3">
      <c r="A4" s="5" t="s">
        <v>2111</v>
      </c>
      <c r="B4" s="5" t="s">
        <v>46</v>
      </c>
      <c r="C4" s="5" t="s">
        <v>109</v>
      </c>
    </row>
    <row r="5" ht="39" customHeight="1" spans="1:3">
      <c r="A5" s="6" t="s">
        <v>2112</v>
      </c>
      <c r="B5" s="7">
        <v>1809896.45</v>
      </c>
      <c r="C5" s="5"/>
    </row>
    <row r="6" ht="39" customHeight="1" spans="1:3">
      <c r="A6" s="6" t="s">
        <v>2118</v>
      </c>
      <c r="B6" s="7">
        <v>1809896.45</v>
      </c>
      <c r="C6" s="8"/>
    </row>
    <row r="7" ht="39" customHeight="1" spans="1:3">
      <c r="A7" s="6" t="s">
        <v>2114</v>
      </c>
      <c r="B7" s="7">
        <v>1100929.95</v>
      </c>
      <c r="C7" s="5"/>
    </row>
    <row r="8" ht="39" customHeight="1" spans="1:3">
      <c r="A8" s="6" t="s">
        <v>2119</v>
      </c>
      <c r="B8" s="9">
        <v>1100929.95</v>
      </c>
      <c r="C8" s="8"/>
    </row>
  </sheetData>
  <mergeCells count="1">
    <mergeCell ref="A2:C2"/>
  </mergeCells>
  <pageMargins left="1.07916666666667" right="0.709027777777778" top="0.75" bottom="0.75" header="0.309027777777778" footer="0.309027777777778"/>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tint="-0.35"/>
  </sheetPr>
  <dimension ref="A1:F32"/>
  <sheetViews>
    <sheetView showGridLines="0" showZeros="0" workbookViewId="0">
      <pane ySplit="4" topLeftCell="A5" activePane="bottomLeft" state="frozen"/>
      <selection/>
      <selection pane="bottomLeft" activeCell="I22" sqref="I22"/>
    </sheetView>
  </sheetViews>
  <sheetFormatPr defaultColWidth="9" defaultRowHeight="14.25" outlineLevelCol="5"/>
  <cols>
    <col min="1" max="1" width="12.125" style="71" customWidth="1"/>
    <col min="2" max="2" width="32.4" style="71" customWidth="1"/>
    <col min="3" max="4" width="20.1" style="377" customWidth="1"/>
    <col min="5" max="5" width="20.1" style="71" customWidth="1"/>
    <col min="6" max="6" width="7.65833333333333" style="71" customWidth="1"/>
    <col min="7" max="254" width="9" style="71"/>
    <col min="255" max="256" width="9" style="217"/>
    <col min="257" max="16384" width="9" style="1"/>
  </cols>
  <sheetData>
    <row r="1" s="71" customFormat="1" ht="23" customHeight="1" spans="1:6">
      <c r="A1" s="109" t="s">
        <v>36</v>
      </c>
      <c r="B1" s="75" t="s">
        <v>0</v>
      </c>
      <c r="C1" s="378" t="s">
        <v>0</v>
      </c>
      <c r="D1" s="378" t="s">
        <v>0</v>
      </c>
      <c r="E1" s="75" t="s">
        <v>0</v>
      </c>
      <c r="F1" s="92"/>
    </row>
    <row r="2" s="71" customFormat="1" ht="25" customHeight="1" spans="1:6">
      <c r="A2" s="379" t="s">
        <v>37</v>
      </c>
      <c r="B2" s="76"/>
      <c r="C2" s="380"/>
      <c r="D2" s="380"/>
      <c r="E2" s="76"/>
      <c r="F2" s="92"/>
    </row>
    <row r="3" s="71" customFormat="1" ht="23" customHeight="1" spans="1:6">
      <c r="A3" s="381" t="s">
        <v>38</v>
      </c>
      <c r="B3" s="110" t="s">
        <v>39</v>
      </c>
      <c r="C3" s="382"/>
      <c r="D3" s="383" t="s">
        <v>0</v>
      </c>
      <c r="E3" s="78" t="s">
        <v>40</v>
      </c>
      <c r="F3" s="92"/>
    </row>
    <row r="4" s="71" customFormat="1" ht="24" customHeight="1" spans="1:6">
      <c r="A4" s="255" t="s">
        <v>41</v>
      </c>
      <c r="B4" s="113"/>
      <c r="C4" s="384" t="s">
        <v>42</v>
      </c>
      <c r="D4" s="385" t="s">
        <v>43</v>
      </c>
      <c r="E4" s="113"/>
      <c r="F4" s="92"/>
    </row>
    <row r="5" s="71" customFormat="1" ht="26" customHeight="1" spans="1:6">
      <c r="A5" s="113" t="s">
        <v>44</v>
      </c>
      <c r="B5" s="113" t="s">
        <v>45</v>
      </c>
      <c r="C5" s="386"/>
      <c r="D5" s="386" t="s">
        <v>46</v>
      </c>
      <c r="E5" s="113" t="s">
        <v>47</v>
      </c>
      <c r="F5" s="92"/>
    </row>
    <row r="6" s="71" customFormat="1" ht="23" customHeight="1" spans="1:6">
      <c r="A6" s="80" t="s">
        <v>48</v>
      </c>
      <c r="B6" s="80" t="s">
        <v>49</v>
      </c>
      <c r="C6" s="387" t="s">
        <v>50</v>
      </c>
      <c r="D6" s="387" t="s">
        <v>51</v>
      </c>
      <c r="E6" s="80" t="s">
        <v>52</v>
      </c>
      <c r="F6" s="92"/>
    </row>
    <row r="7" s="71" customFormat="1" ht="23" customHeight="1" spans="1:6">
      <c r="A7" s="366" t="s">
        <v>53</v>
      </c>
      <c r="B7" s="366" t="s">
        <v>54</v>
      </c>
      <c r="C7" s="388">
        <f>SUM(C8:C21)</f>
        <v>111137</v>
      </c>
      <c r="D7" s="388">
        <f>SUM(D8:D21)</f>
        <v>124735</v>
      </c>
      <c r="E7" s="93">
        <f t="shared" ref="E7:E32" si="0">IF(ISERROR(D7/C7),,D7/C7)</f>
        <v>1.12235349163645</v>
      </c>
      <c r="F7" s="92"/>
    </row>
    <row r="8" s="71" customFormat="1" ht="23" customHeight="1" spans="1:6">
      <c r="A8" s="370" t="s">
        <v>55</v>
      </c>
      <c r="B8" s="370" t="s">
        <v>56</v>
      </c>
      <c r="C8" s="100">
        <v>40373</v>
      </c>
      <c r="D8" s="100">
        <v>46227</v>
      </c>
      <c r="E8" s="93">
        <f t="shared" si="0"/>
        <v>1.14499789463255</v>
      </c>
      <c r="F8" s="92"/>
    </row>
    <row r="9" s="71" customFormat="1" ht="23" customHeight="1" spans="1:6">
      <c r="A9" s="370" t="s">
        <v>57</v>
      </c>
      <c r="B9" s="370" t="s">
        <v>58</v>
      </c>
      <c r="C9" s="100">
        <v>13184</v>
      </c>
      <c r="D9" s="100">
        <v>14130</v>
      </c>
      <c r="E9" s="93">
        <f t="shared" si="0"/>
        <v>1.0717536407767</v>
      </c>
      <c r="F9" s="92"/>
    </row>
    <row r="10" s="71" customFormat="1" ht="23" customHeight="1" spans="1:6">
      <c r="A10" s="370" t="s">
        <v>59</v>
      </c>
      <c r="B10" s="370" t="s">
        <v>60</v>
      </c>
      <c r="C10" s="100">
        <v>2535</v>
      </c>
      <c r="D10" s="100">
        <v>2902</v>
      </c>
      <c r="E10" s="93">
        <f t="shared" si="0"/>
        <v>1.14477317554241</v>
      </c>
      <c r="F10" s="92"/>
    </row>
    <row r="11" s="71" customFormat="1" ht="23" customHeight="1" spans="1:6">
      <c r="A11" s="370" t="s">
        <v>61</v>
      </c>
      <c r="B11" s="370" t="s">
        <v>62</v>
      </c>
      <c r="C11" s="100">
        <v>7665</v>
      </c>
      <c r="D11" s="100">
        <v>8000</v>
      </c>
      <c r="E11" s="93">
        <f t="shared" si="0"/>
        <v>1.04370515329419</v>
      </c>
      <c r="F11" s="92"/>
    </row>
    <row r="12" s="71" customFormat="1" ht="23" customHeight="1" spans="1:6">
      <c r="A12" s="370" t="s">
        <v>63</v>
      </c>
      <c r="B12" s="370" t="s">
        <v>64</v>
      </c>
      <c r="C12" s="100">
        <v>4703</v>
      </c>
      <c r="D12" s="100">
        <v>5385</v>
      </c>
      <c r="E12" s="93">
        <f t="shared" si="0"/>
        <v>1.14501382096534</v>
      </c>
      <c r="F12" s="92"/>
    </row>
    <row r="13" s="71" customFormat="1" ht="23" customHeight="1" spans="1:6">
      <c r="A13" s="370" t="s">
        <v>65</v>
      </c>
      <c r="B13" s="370" t="s">
        <v>66</v>
      </c>
      <c r="C13" s="100">
        <v>8075</v>
      </c>
      <c r="D13" s="100">
        <v>9000</v>
      </c>
      <c r="E13" s="93">
        <f t="shared" si="0"/>
        <v>1.11455108359133</v>
      </c>
      <c r="F13" s="92"/>
    </row>
    <row r="14" s="71" customFormat="1" ht="23" customHeight="1" spans="1:6">
      <c r="A14" s="370" t="s">
        <v>67</v>
      </c>
      <c r="B14" s="370" t="s">
        <v>68</v>
      </c>
      <c r="C14" s="100">
        <v>4332</v>
      </c>
      <c r="D14" s="100">
        <v>4800</v>
      </c>
      <c r="E14" s="93">
        <f t="shared" si="0"/>
        <v>1.10803324099723</v>
      </c>
      <c r="F14" s="92"/>
    </row>
    <row r="15" s="71" customFormat="1" ht="23" customHeight="1" spans="1:6">
      <c r="A15" s="370" t="s">
        <v>69</v>
      </c>
      <c r="B15" s="370" t="s">
        <v>70</v>
      </c>
      <c r="C15" s="100">
        <v>4893</v>
      </c>
      <c r="D15" s="100">
        <v>5602</v>
      </c>
      <c r="E15" s="93">
        <f t="shared" si="0"/>
        <v>1.14490087880646</v>
      </c>
      <c r="F15" s="92"/>
    </row>
    <row r="16" s="71" customFormat="1" ht="23" customHeight="1" spans="1:6">
      <c r="A16" s="370" t="s">
        <v>71</v>
      </c>
      <c r="B16" s="370" t="s">
        <v>72</v>
      </c>
      <c r="C16" s="100">
        <v>6194</v>
      </c>
      <c r="D16" s="100">
        <v>7092</v>
      </c>
      <c r="E16" s="93">
        <f t="shared" si="0"/>
        <v>1.14497901194705</v>
      </c>
      <c r="F16" s="92"/>
    </row>
    <row r="17" s="71" customFormat="1" ht="23" customHeight="1" spans="1:6">
      <c r="A17" s="370" t="s">
        <v>73</v>
      </c>
      <c r="B17" s="370" t="s">
        <v>74</v>
      </c>
      <c r="C17" s="100">
        <v>3085</v>
      </c>
      <c r="D17" s="100">
        <v>3500</v>
      </c>
      <c r="E17" s="93">
        <f t="shared" si="0"/>
        <v>1.13452188006483</v>
      </c>
      <c r="F17" s="92"/>
    </row>
    <row r="18" s="71" customFormat="1" ht="23" customHeight="1" spans="1:6">
      <c r="A18" s="370" t="s">
        <v>75</v>
      </c>
      <c r="B18" s="370" t="s">
        <v>76</v>
      </c>
      <c r="C18" s="100">
        <v>1687</v>
      </c>
      <c r="D18" s="100">
        <v>1932</v>
      </c>
      <c r="E18" s="93">
        <f t="shared" si="0"/>
        <v>1.14522821576763</v>
      </c>
      <c r="F18" s="92"/>
    </row>
    <row r="19" s="71" customFormat="1" ht="23" customHeight="1" spans="1:6">
      <c r="A19" s="370" t="s">
        <v>77</v>
      </c>
      <c r="B19" s="370" t="s">
        <v>78</v>
      </c>
      <c r="C19" s="100">
        <v>11061</v>
      </c>
      <c r="D19" s="100">
        <v>12665</v>
      </c>
      <c r="E19" s="93">
        <f t="shared" si="0"/>
        <v>1.14501401319953</v>
      </c>
      <c r="F19" s="92"/>
    </row>
    <row r="20" s="71" customFormat="1" ht="23" customHeight="1" spans="1:6">
      <c r="A20" s="370" t="s">
        <v>79</v>
      </c>
      <c r="B20" s="370" t="s">
        <v>80</v>
      </c>
      <c r="C20" s="100">
        <v>980</v>
      </c>
      <c r="D20" s="100">
        <v>1000</v>
      </c>
      <c r="E20" s="93">
        <f t="shared" si="0"/>
        <v>1.02040816326531</v>
      </c>
      <c r="F20" s="92"/>
    </row>
    <row r="21" s="71" customFormat="1" ht="23" customHeight="1" spans="1:6">
      <c r="A21" s="370" t="s">
        <v>81</v>
      </c>
      <c r="B21" s="370" t="s">
        <v>82</v>
      </c>
      <c r="C21" s="100">
        <v>2370</v>
      </c>
      <c r="D21" s="100">
        <v>2500</v>
      </c>
      <c r="E21" s="93">
        <f t="shared" si="0"/>
        <v>1.05485232067511</v>
      </c>
      <c r="F21" s="92"/>
    </row>
    <row r="22" s="71" customFormat="1" ht="23" customHeight="1" spans="1:6">
      <c r="A22" s="370" t="s">
        <v>83</v>
      </c>
      <c r="B22" s="370" t="s">
        <v>84</v>
      </c>
      <c r="C22" s="100">
        <v>0</v>
      </c>
      <c r="D22" s="100">
        <v>0</v>
      </c>
      <c r="E22" s="93">
        <f t="shared" si="0"/>
        <v>0</v>
      </c>
      <c r="F22" s="92"/>
    </row>
    <row r="23" s="71" customFormat="1" ht="23" customHeight="1" spans="1:6">
      <c r="A23" s="366" t="s">
        <v>85</v>
      </c>
      <c r="B23" s="366" t="s">
        <v>86</v>
      </c>
      <c r="C23" s="388">
        <f>SUM(C24:C31)</f>
        <v>86884</v>
      </c>
      <c r="D23" s="388">
        <f>SUM(D24:D31)</f>
        <v>79235</v>
      </c>
      <c r="E23" s="93">
        <f t="shared" si="0"/>
        <v>0.91196307720639</v>
      </c>
      <c r="F23" s="92"/>
    </row>
    <row r="24" s="71" customFormat="1" ht="23" customHeight="1" spans="1:6">
      <c r="A24" s="370" t="s">
        <v>87</v>
      </c>
      <c r="B24" s="370" t="s">
        <v>88</v>
      </c>
      <c r="C24" s="100">
        <v>13596</v>
      </c>
      <c r="D24" s="100">
        <v>14950</v>
      </c>
      <c r="E24" s="93">
        <f t="shared" si="0"/>
        <v>1.09958811415122</v>
      </c>
      <c r="F24" s="92"/>
    </row>
    <row r="25" s="71" customFormat="1" ht="23" customHeight="1" spans="1:6">
      <c r="A25" s="370" t="s">
        <v>89</v>
      </c>
      <c r="B25" s="370" t="s">
        <v>90</v>
      </c>
      <c r="C25" s="100">
        <v>6735</v>
      </c>
      <c r="D25" s="100">
        <v>6000</v>
      </c>
      <c r="E25" s="93">
        <f t="shared" si="0"/>
        <v>0.89086859688196</v>
      </c>
      <c r="F25" s="92"/>
    </row>
    <row r="26" s="71" customFormat="1" ht="23" customHeight="1" spans="1:6">
      <c r="A26" s="370" t="s">
        <v>91</v>
      </c>
      <c r="B26" s="370" t="s">
        <v>92</v>
      </c>
      <c r="C26" s="100">
        <v>10621</v>
      </c>
      <c r="D26" s="100">
        <v>9800</v>
      </c>
      <c r="E26" s="93">
        <f t="shared" si="0"/>
        <v>0.922700310705207</v>
      </c>
      <c r="F26" s="92"/>
    </row>
    <row r="27" s="71" customFormat="1" ht="23" customHeight="1" spans="1:6">
      <c r="A27" s="370" t="s">
        <v>93</v>
      </c>
      <c r="B27" s="370" t="s">
        <v>94</v>
      </c>
      <c r="C27" s="100">
        <v>29</v>
      </c>
      <c r="D27" s="100" t="s">
        <v>0</v>
      </c>
      <c r="E27" s="93">
        <f t="shared" si="0"/>
        <v>0</v>
      </c>
      <c r="F27" s="92"/>
    </row>
    <row r="28" s="71" customFormat="1" ht="23" customHeight="1" spans="1:6">
      <c r="A28" s="370" t="s">
        <v>95</v>
      </c>
      <c r="B28" s="370" t="s">
        <v>96</v>
      </c>
      <c r="C28" s="100">
        <v>54945</v>
      </c>
      <c r="D28" s="100">
        <v>47426</v>
      </c>
      <c r="E28" s="93">
        <f t="shared" si="0"/>
        <v>0.863154063154063</v>
      </c>
      <c r="F28" s="92"/>
    </row>
    <row r="29" s="71" customFormat="1" ht="23" customHeight="1" spans="1:6">
      <c r="A29" s="370" t="s">
        <v>97</v>
      </c>
      <c r="B29" s="370" t="s">
        <v>98</v>
      </c>
      <c r="C29" s="100">
        <v>8</v>
      </c>
      <c r="D29" s="100">
        <v>9</v>
      </c>
      <c r="E29" s="93">
        <f t="shared" si="0"/>
        <v>1.125</v>
      </c>
      <c r="F29" s="92"/>
    </row>
    <row r="30" s="71" customFormat="1" ht="23" customHeight="1" spans="1:6">
      <c r="A30" s="370" t="s">
        <v>99</v>
      </c>
      <c r="B30" s="370" t="s">
        <v>100</v>
      </c>
      <c r="C30" s="100">
        <v>590</v>
      </c>
      <c r="D30" s="100">
        <v>650</v>
      </c>
      <c r="E30" s="93">
        <f t="shared" si="0"/>
        <v>1.10169491525424</v>
      </c>
      <c r="F30" s="92"/>
    </row>
    <row r="31" s="71" customFormat="1" ht="23" customHeight="1" spans="1:6">
      <c r="A31" s="370" t="s">
        <v>101</v>
      </c>
      <c r="B31" s="370" t="s">
        <v>102</v>
      </c>
      <c r="C31" s="100">
        <v>360</v>
      </c>
      <c r="D31" s="100">
        <v>400</v>
      </c>
      <c r="E31" s="93">
        <f t="shared" si="0"/>
        <v>1.11111111111111</v>
      </c>
      <c r="F31" s="92"/>
    </row>
    <row r="32" s="71" customFormat="1" ht="23" customHeight="1" spans="1:6">
      <c r="A32" s="389" t="s">
        <v>103</v>
      </c>
      <c r="B32" s="390"/>
      <c r="C32" s="391">
        <f>SUM(C7,C23)</f>
        <v>198021</v>
      </c>
      <c r="D32" s="391">
        <f>SUM(D7,D23)</f>
        <v>203970</v>
      </c>
      <c r="E32" s="93">
        <f t="shared" si="0"/>
        <v>1.03004226824428</v>
      </c>
      <c r="F32" s="92"/>
    </row>
  </sheetData>
  <sheetProtection formatCells="0" formatColumns="0" formatRows="0" insertHyperlinks="0" sort="0" autoFilter="0" pivotTables="0"/>
  <mergeCells count="5">
    <mergeCell ref="A2:E2"/>
    <mergeCell ref="A4:B4"/>
    <mergeCell ref="D4:E4"/>
    <mergeCell ref="A32:B32"/>
    <mergeCell ref="C4:C5"/>
  </mergeCells>
  <printOptions horizontalCentered="1"/>
  <pageMargins left="0.46875" right="0.46875" top="1.00902777777778" bottom="0.0791666666666667" header="0.579166666666667" footer="0"/>
  <pageSetup paperSize="9" orientation="portrait"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tint="-0.35"/>
  </sheetPr>
  <dimension ref="A1:J35"/>
  <sheetViews>
    <sheetView showGridLines="0" showZeros="0" workbookViewId="0">
      <pane ySplit="4" topLeftCell="A5" activePane="bottomLeft" state="frozen"/>
      <selection/>
      <selection pane="bottomLeft" activeCell="I22" sqref="I22"/>
    </sheetView>
  </sheetViews>
  <sheetFormatPr defaultColWidth="9" defaultRowHeight="14.25"/>
  <cols>
    <col min="1" max="1" width="34.125" style="217" customWidth="1"/>
    <col min="2" max="2" width="17.125" style="360" customWidth="1"/>
    <col min="3" max="3" width="17.875" style="360" customWidth="1"/>
    <col min="4" max="4" width="19.25" style="361" customWidth="1"/>
    <col min="5" max="5" width="12.625" style="217" customWidth="1"/>
    <col min="6" max="6" width="33.75" style="217" customWidth="1"/>
    <col min="7" max="7" width="9" style="217"/>
    <col min="8" max="8" width="22.375" style="217" customWidth="1"/>
    <col min="9" max="256" width="9" style="217"/>
    <col min="257" max="16384" width="9" style="1"/>
  </cols>
  <sheetData>
    <row r="1" ht="18" customHeight="1" spans="1:1">
      <c r="A1" s="216" t="s">
        <v>104</v>
      </c>
    </row>
    <row r="2" s="216" customFormat="1" ht="22.5" spans="1:5">
      <c r="A2" s="362" t="s">
        <v>105</v>
      </c>
      <c r="B2" s="363"/>
      <c r="C2" s="363"/>
      <c r="D2" s="362"/>
      <c r="E2" s="362"/>
    </row>
    <row r="3" ht="20.25" customHeight="1" spans="1:5">
      <c r="A3" s="226"/>
      <c r="D3" s="364" t="s">
        <v>40</v>
      </c>
      <c r="E3" s="364"/>
    </row>
    <row r="4" ht="48" customHeight="1" spans="1:5">
      <c r="A4" s="231" t="s">
        <v>106</v>
      </c>
      <c r="B4" s="365" t="s">
        <v>107</v>
      </c>
      <c r="C4" s="365" t="s">
        <v>108</v>
      </c>
      <c r="D4" s="346" t="s">
        <v>47</v>
      </c>
      <c r="E4" s="346" t="s">
        <v>109</v>
      </c>
    </row>
    <row r="5" ht="21" customHeight="1" spans="1:10">
      <c r="A5" s="366" t="s">
        <v>54</v>
      </c>
      <c r="B5" s="367">
        <f>SUM(B6:B20)</f>
        <v>94102</v>
      </c>
      <c r="C5" s="368">
        <f>SUM(C6:C20)</f>
        <v>107188</v>
      </c>
      <c r="D5" s="369">
        <f t="shared" ref="D5:D30" si="0">IF(ISERROR(C5/B5),,C5/B5)</f>
        <v>1.13906186903573</v>
      </c>
      <c r="E5" s="218"/>
      <c r="F5" s="358"/>
      <c r="G5" s="358"/>
      <c r="H5" s="358"/>
      <c r="I5" s="358"/>
      <c r="J5" s="358"/>
    </row>
    <row r="6" ht="21" customHeight="1" spans="1:5">
      <c r="A6" s="370" t="s">
        <v>56</v>
      </c>
      <c r="B6" s="371">
        <v>34159</v>
      </c>
      <c r="C6" s="371">
        <v>39922</v>
      </c>
      <c r="D6" s="372">
        <f t="shared" si="0"/>
        <v>1.16871102784039</v>
      </c>
      <c r="E6" s="218"/>
    </row>
    <row r="7" ht="21" customHeight="1" spans="1:5">
      <c r="A7" s="370" t="s">
        <v>58</v>
      </c>
      <c r="B7" s="371">
        <v>12577</v>
      </c>
      <c r="C7" s="371">
        <v>13500</v>
      </c>
      <c r="D7" s="372">
        <f t="shared" si="0"/>
        <v>1.07338793034905</v>
      </c>
      <c r="E7" s="218"/>
    </row>
    <row r="8" ht="21" customHeight="1" spans="1:5">
      <c r="A8" s="370" t="s">
        <v>60</v>
      </c>
      <c r="B8" s="371">
        <v>2484</v>
      </c>
      <c r="C8" s="371">
        <v>2849</v>
      </c>
      <c r="D8" s="372">
        <f t="shared" si="0"/>
        <v>1.14694041867955</v>
      </c>
      <c r="E8" s="218"/>
    </row>
    <row r="9" ht="21" customHeight="1" spans="1:5">
      <c r="A9" s="370" t="s">
        <v>62</v>
      </c>
      <c r="B9" s="371">
        <v>1055</v>
      </c>
      <c r="C9" s="371">
        <v>1090</v>
      </c>
      <c r="D9" s="372">
        <f t="shared" si="0"/>
        <v>1.03317535545024</v>
      </c>
      <c r="E9" s="218"/>
    </row>
    <row r="10" ht="21" customHeight="1" spans="1:5">
      <c r="A10" s="370" t="s">
        <v>64</v>
      </c>
      <c r="B10" s="371">
        <v>4303</v>
      </c>
      <c r="C10" s="371">
        <v>4973</v>
      </c>
      <c r="D10" s="372">
        <f t="shared" si="0"/>
        <v>1.15570532186846</v>
      </c>
      <c r="E10" s="218"/>
    </row>
    <row r="11" ht="21" customHeight="1" spans="1:5">
      <c r="A11" s="370" t="s">
        <v>66</v>
      </c>
      <c r="B11" s="371">
        <v>7456</v>
      </c>
      <c r="C11" s="371">
        <v>8362</v>
      </c>
      <c r="D11" s="372">
        <f t="shared" si="0"/>
        <v>1.12151287553648</v>
      </c>
      <c r="E11" s="218"/>
    </row>
    <row r="12" ht="21" customHeight="1" spans="1:5">
      <c r="A12" s="370" t="s">
        <v>68</v>
      </c>
      <c r="B12" s="371">
        <v>3545</v>
      </c>
      <c r="C12" s="371">
        <v>3989</v>
      </c>
      <c r="D12" s="372">
        <f t="shared" si="0"/>
        <v>1.12524682651622</v>
      </c>
      <c r="E12" s="218"/>
    </row>
    <row r="13" ht="21" customHeight="1" spans="1:5">
      <c r="A13" s="370" t="s">
        <v>70</v>
      </c>
      <c r="B13" s="371">
        <v>4109</v>
      </c>
      <c r="C13" s="371">
        <v>4797</v>
      </c>
      <c r="D13" s="372">
        <f t="shared" si="0"/>
        <v>1.16743733268435</v>
      </c>
      <c r="E13" s="218"/>
    </row>
    <row r="14" ht="21" customHeight="1" spans="1:5">
      <c r="A14" s="370" t="s">
        <v>72</v>
      </c>
      <c r="B14" s="371">
        <v>6118</v>
      </c>
      <c r="C14" s="371">
        <v>7014</v>
      </c>
      <c r="D14" s="372">
        <f t="shared" si="0"/>
        <v>1.14645308924485</v>
      </c>
      <c r="E14" s="218"/>
    </row>
    <row r="15" ht="21" customHeight="1" spans="1:5">
      <c r="A15" s="370" t="s">
        <v>74</v>
      </c>
      <c r="B15" s="371">
        <v>3080</v>
      </c>
      <c r="C15" s="371">
        <v>3495</v>
      </c>
      <c r="D15" s="372">
        <f t="shared" si="0"/>
        <v>1.13474025974026</v>
      </c>
      <c r="E15" s="218"/>
    </row>
    <row r="16" ht="21" customHeight="1" spans="1:5">
      <c r="A16" s="370" t="s">
        <v>76</v>
      </c>
      <c r="B16" s="371">
        <v>1687</v>
      </c>
      <c r="C16" s="371">
        <v>1932</v>
      </c>
      <c r="D16" s="372">
        <f t="shared" si="0"/>
        <v>1.14522821576763</v>
      </c>
      <c r="E16" s="218"/>
    </row>
    <row r="17" ht="21" customHeight="1" spans="1:5">
      <c r="A17" s="370" t="s">
        <v>78</v>
      </c>
      <c r="B17" s="371">
        <v>11061</v>
      </c>
      <c r="C17" s="371">
        <v>12665</v>
      </c>
      <c r="D17" s="372">
        <f t="shared" si="0"/>
        <v>1.14501401319953</v>
      </c>
      <c r="E17" s="218"/>
    </row>
    <row r="18" ht="21" customHeight="1" spans="1:5">
      <c r="A18" s="370" t="s">
        <v>80</v>
      </c>
      <c r="B18" s="371">
        <v>98</v>
      </c>
      <c r="C18" s="371">
        <v>100</v>
      </c>
      <c r="D18" s="372">
        <f t="shared" si="0"/>
        <v>1.02040816326531</v>
      </c>
      <c r="E18" s="218"/>
    </row>
    <row r="19" ht="21" customHeight="1" spans="1:5">
      <c r="A19" s="370" t="s">
        <v>82</v>
      </c>
      <c r="B19" s="371">
        <v>2370</v>
      </c>
      <c r="C19" s="371">
        <v>2500</v>
      </c>
      <c r="D19" s="372">
        <f t="shared" si="0"/>
        <v>1.05485232067511</v>
      </c>
      <c r="E19" s="218"/>
    </row>
    <row r="20" ht="21" customHeight="1" spans="1:5">
      <c r="A20" s="370" t="s">
        <v>84</v>
      </c>
      <c r="B20" s="367">
        <v>0</v>
      </c>
      <c r="C20" s="367"/>
      <c r="D20" s="372">
        <f t="shared" si="0"/>
        <v>0</v>
      </c>
      <c r="E20" s="218"/>
    </row>
    <row r="21" ht="21" customHeight="1" spans="1:5">
      <c r="A21" s="366" t="s">
        <v>86</v>
      </c>
      <c r="B21" s="367">
        <f>SUM(B22:B29)</f>
        <v>85698</v>
      </c>
      <c r="C21" s="367">
        <f>SUM(C22:C29)</f>
        <v>78012</v>
      </c>
      <c r="D21" s="369">
        <f t="shared" si="0"/>
        <v>0.910312959462298</v>
      </c>
      <c r="E21" s="218"/>
    </row>
    <row r="22" s="358" customFormat="1" ht="21" customHeight="1" spans="1:10">
      <c r="A22" s="370" t="s">
        <v>88</v>
      </c>
      <c r="B22" s="371">
        <v>13596</v>
      </c>
      <c r="C22" s="371">
        <v>14950</v>
      </c>
      <c r="D22" s="372">
        <f t="shared" si="0"/>
        <v>1.09958811415122</v>
      </c>
      <c r="E22" s="373"/>
      <c r="F22" s="217"/>
      <c r="G22" s="217"/>
      <c r="H22" s="217"/>
      <c r="I22" s="217"/>
      <c r="J22" s="217"/>
    </row>
    <row r="23" ht="21" customHeight="1" spans="1:5">
      <c r="A23" s="370" t="s">
        <v>90</v>
      </c>
      <c r="B23" s="371">
        <v>6735</v>
      </c>
      <c r="C23" s="371">
        <v>6000</v>
      </c>
      <c r="D23" s="372">
        <f t="shared" si="0"/>
        <v>0.89086859688196</v>
      </c>
      <c r="E23" s="218"/>
    </row>
    <row r="24" ht="21" customHeight="1" spans="1:5">
      <c r="A24" s="370" t="s">
        <v>92</v>
      </c>
      <c r="B24" s="371">
        <v>10621</v>
      </c>
      <c r="C24" s="371">
        <v>9800</v>
      </c>
      <c r="D24" s="372">
        <f t="shared" si="0"/>
        <v>0.922700310705207</v>
      </c>
      <c r="E24" s="218"/>
    </row>
    <row r="25" ht="21" customHeight="1" spans="1:5">
      <c r="A25" s="370" t="s">
        <v>94</v>
      </c>
      <c r="B25" s="371">
        <v>29</v>
      </c>
      <c r="C25" s="371"/>
      <c r="D25" s="372">
        <f t="shared" si="0"/>
        <v>0</v>
      </c>
      <c r="E25" s="218"/>
    </row>
    <row r="26" ht="39" customHeight="1" spans="1:5">
      <c r="A26" s="370" t="s">
        <v>96</v>
      </c>
      <c r="B26" s="371">
        <v>53814</v>
      </c>
      <c r="C26" s="371">
        <v>46261</v>
      </c>
      <c r="D26" s="372">
        <f t="shared" si="0"/>
        <v>0.859646188724124</v>
      </c>
      <c r="E26" s="218"/>
    </row>
    <row r="27" ht="21" customHeight="1" spans="1:5">
      <c r="A27" s="370" t="s">
        <v>98</v>
      </c>
      <c r="B27" s="371">
        <v>8</v>
      </c>
      <c r="C27" s="371">
        <v>9</v>
      </c>
      <c r="D27" s="372">
        <f t="shared" si="0"/>
        <v>1.125</v>
      </c>
      <c r="E27" s="218"/>
    </row>
    <row r="28" ht="21" customHeight="1" spans="1:5">
      <c r="A28" s="370" t="s">
        <v>100</v>
      </c>
      <c r="B28" s="371">
        <v>590</v>
      </c>
      <c r="C28" s="371">
        <v>650</v>
      </c>
      <c r="D28" s="372">
        <f t="shared" si="0"/>
        <v>1.10169491525424</v>
      </c>
      <c r="E28" s="218"/>
    </row>
    <row r="29" s="359" customFormat="1" ht="21" customHeight="1" spans="1:10">
      <c r="A29" s="370" t="s">
        <v>102</v>
      </c>
      <c r="B29" s="371">
        <v>305</v>
      </c>
      <c r="C29" s="371">
        <v>342</v>
      </c>
      <c r="D29" s="372">
        <f t="shared" si="0"/>
        <v>1.12131147540984</v>
      </c>
      <c r="E29" s="374"/>
      <c r="F29" s="217"/>
      <c r="G29" s="217"/>
      <c r="H29" s="217"/>
      <c r="I29" s="217"/>
      <c r="J29" s="217"/>
    </row>
    <row r="30" s="358" customFormat="1" ht="21" customHeight="1" spans="1:10">
      <c r="A30" s="231" t="s">
        <v>103</v>
      </c>
      <c r="B30" s="368">
        <f>SUM(B5+B21)</f>
        <v>179800</v>
      </c>
      <c r="C30" s="368">
        <f>SUM(C5+C21)</f>
        <v>185200</v>
      </c>
      <c r="D30" s="369">
        <f t="shared" si="0"/>
        <v>1.03003337041157</v>
      </c>
      <c r="E30" s="373"/>
      <c r="F30" s="217"/>
      <c r="G30" s="217"/>
      <c r="H30" s="217"/>
      <c r="I30" s="217"/>
      <c r="J30" s="217"/>
    </row>
    <row r="31" ht="37.5" customHeight="1" spans="1:4">
      <c r="A31" s="375"/>
      <c r="B31" s="376"/>
      <c r="C31" s="376"/>
      <c r="D31" s="375"/>
    </row>
    <row r="32" ht="20.1" customHeight="1"/>
    <row r="33" ht="20.1" customHeight="1"/>
    <row r="34" ht="20.1" customHeight="1"/>
    <row r="35" ht="20.1" customHeight="1"/>
  </sheetData>
  <sheetProtection formatCells="0" formatColumns="0" formatRows="0" insertHyperlinks="0" sort="0" autoFilter="0" pivotTables="0"/>
  <mergeCells count="3">
    <mergeCell ref="A2:E2"/>
    <mergeCell ref="D3:E3"/>
    <mergeCell ref="A31:D31"/>
  </mergeCells>
  <printOptions horizontalCentered="1"/>
  <pageMargins left="0.46875" right="0.46875" top="1.00902777777778" bottom="0.0791666666666667" header="0.579166666666667" footer="0"/>
  <pageSetup paperSize="9" orientation="portrait" horizontalDpi="600" vertic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tint="-0.35"/>
  </sheetPr>
  <dimension ref="A1:G32"/>
  <sheetViews>
    <sheetView showGridLines="0" showZeros="0" zoomScale="93" zoomScaleNormal="93" topLeftCell="B1" workbookViewId="0">
      <pane ySplit="4" topLeftCell="A5" activePane="bottomLeft" state="frozen"/>
      <selection/>
      <selection pane="bottomLeft" activeCell="M23" sqref="M23"/>
    </sheetView>
  </sheetViews>
  <sheetFormatPr defaultColWidth="9" defaultRowHeight="14.25" outlineLevelCol="6"/>
  <cols>
    <col min="1" max="1" width="11.875" style="217" hidden="1" customWidth="1"/>
    <col min="2" max="2" width="11.875" style="217" customWidth="1"/>
    <col min="3" max="3" width="41.75" style="217" customWidth="1"/>
    <col min="4" max="5" width="16.375" style="339" customWidth="1"/>
    <col min="6" max="6" width="16.375" style="340" customWidth="1"/>
    <col min="7" max="7" width="16.375" style="217" customWidth="1"/>
    <col min="8" max="9" width="9" style="217"/>
    <col min="10" max="12" width="9.375" style="217"/>
    <col min="13" max="256" width="9" style="217"/>
    <col min="257" max="16384" width="9" style="1"/>
  </cols>
  <sheetData>
    <row r="1" spans="2:7">
      <c r="B1" s="341" t="s">
        <v>110</v>
      </c>
      <c r="C1" s="341"/>
      <c r="G1" s="342" t="s">
        <v>111</v>
      </c>
    </row>
    <row r="2" ht="20.25" spans="2:7">
      <c r="B2" s="343" t="s">
        <v>112</v>
      </c>
      <c r="C2" s="343"/>
      <c r="D2" s="343"/>
      <c r="E2" s="343"/>
      <c r="F2" s="343"/>
      <c r="G2" s="343"/>
    </row>
    <row r="3" spans="7:7">
      <c r="G3" s="342" t="s">
        <v>40</v>
      </c>
    </row>
    <row r="4" ht="45.75" customHeight="1" spans="1:7">
      <c r="A4" s="217">
        <f t="shared" ref="A4:A23" si="0">ROW()</f>
        <v>4</v>
      </c>
      <c r="B4" s="231" t="s">
        <v>44</v>
      </c>
      <c r="C4" s="231" t="s">
        <v>45</v>
      </c>
      <c r="D4" s="344" t="s">
        <v>113</v>
      </c>
      <c r="E4" s="345" t="s">
        <v>114</v>
      </c>
      <c r="F4" s="346" t="s">
        <v>115</v>
      </c>
      <c r="G4" s="231" t="s">
        <v>109</v>
      </c>
    </row>
    <row r="5" ht="18.75" spans="1:7">
      <c r="A5" s="217">
        <f t="shared" si="0"/>
        <v>5</v>
      </c>
      <c r="B5" s="347">
        <v>201</v>
      </c>
      <c r="C5" s="348" t="s">
        <v>116</v>
      </c>
      <c r="D5" s="349">
        <v>43201</v>
      </c>
      <c r="E5" s="350">
        <f>VLOOKUP(B5,'[1]表二（汇总表）'!$A$6:$E$222,5,FALSE)</f>
        <v>53750</v>
      </c>
      <c r="F5" s="351">
        <f t="shared" ref="F5:F32" si="1">IF(ISERROR(E5/D5),,E5/D5)</f>
        <v>1.24418416240365</v>
      </c>
      <c r="G5" s="352"/>
    </row>
    <row r="6" ht="18.75" spans="1:7">
      <c r="A6" s="217">
        <f t="shared" si="0"/>
        <v>6</v>
      </c>
      <c r="B6" s="347">
        <v>203</v>
      </c>
      <c r="C6" s="348" t="s">
        <v>117</v>
      </c>
      <c r="D6" s="349">
        <v>889</v>
      </c>
      <c r="E6" s="350">
        <f>VLOOKUP(B6,'[1]表二（汇总表）'!$A$6:$E$222,5,FALSE)</f>
        <v>757</v>
      </c>
      <c r="F6" s="351">
        <f t="shared" si="1"/>
        <v>0.851518560179978</v>
      </c>
      <c r="G6" s="352"/>
    </row>
    <row r="7" ht="18.75" spans="1:7">
      <c r="A7" s="217">
        <f t="shared" si="0"/>
        <v>7</v>
      </c>
      <c r="B7" s="347">
        <v>204</v>
      </c>
      <c r="C7" s="348" t="s">
        <v>118</v>
      </c>
      <c r="D7" s="349">
        <v>22847</v>
      </c>
      <c r="E7" s="350">
        <f>VLOOKUP(B7,'[1]表二（汇总表）'!$A$6:$E$222,5,FALSE)</f>
        <v>24203</v>
      </c>
      <c r="F7" s="351">
        <f t="shared" si="1"/>
        <v>1.05935133715586</v>
      </c>
      <c r="G7" s="352"/>
    </row>
    <row r="8" ht="18.75" spans="1:7">
      <c r="A8" s="217">
        <f t="shared" si="0"/>
        <v>8</v>
      </c>
      <c r="B8" s="347">
        <v>205</v>
      </c>
      <c r="C8" s="348" t="s">
        <v>119</v>
      </c>
      <c r="D8" s="349">
        <v>172749</v>
      </c>
      <c r="E8" s="350">
        <f>VLOOKUP(B8,'[1]表二（汇总表）'!$A$6:$E$222,5,FALSE)</f>
        <v>146450</v>
      </c>
      <c r="F8" s="351">
        <f t="shared" si="1"/>
        <v>0.847761781544322</v>
      </c>
      <c r="G8" s="352"/>
    </row>
    <row r="9" ht="18.75" spans="1:7">
      <c r="A9" s="217">
        <f t="shared" si="0"/>
        <v>9</v>
      </c>
      <c r="B9" s="347">
        <v>206</v>
      </c>
      <c r="C9" s="348" t="s">
        <v>120</v>
      </c>
      <c r="D9" s="349">
        <v>1470</v>
      </c>
      <c r="E9" s="350">
        <f>VLOOKUP(B9,'[1]表二（汇总表）'!$A$6:$E$222,5,FALSE)</f>
        <v>1605</v>
      </c>
      <c r="F9" s="351">
        <f t="shared" si="1"/>
        <v>1.09183673469388</v>
      </c>
      <c r="G9" s="352"/>
    </row>
    <row r="10" ht="18.75" spans="1:7">
      <c r="A10" s="217">
        <f t="shared" si="0"/>
        <v>10</v>
      </c>
      <c r="B10" s="347">
        <v>207</v>
      </c>
      <c r="C10" s="348" t="s">
        <v>121</v>
      </c>
      <c r="D10" s="349">
        <v>2073</v>
      </c>
      <c r="E10" s="350">
        <f>VLOOKUP(B10,'[1]表二（汇总表）'!$A$6:$E$222,5,FALSE)</f>
        <v>1971</v>
      </c>
      <c r="F10" s="351">
        <f t="shared" si="1"/>
        <v>0.950795947901592</v>
      </c>
      <c r="G10" s="352"/>
    </row>
    <row r="11" ht="18.75" spans="1:7">
      <c r="A11" s="217">
        <f t="shared" si="0"/>
        <v>11</v>
      </c>
      <c r="B11" s="347">
        <v>208</v>
      </c>
      <c r="C11" s="348" t="s">
        <v>122</v>
      </c>
      <c r="D11" s="349">
        <v>57543</v>
      </c>
      <c r="E11" s="350">
        <f>VLOOKUP(B11,'[1]表二（汇总表）'!$A$6:$E$222,5,FALSE)</f>
        <v>34606</v>
      </c>
      <c r="F11" s="351">
        <f t="shared" si="1"/>
        <v>0.601393740333316</v>
      </c>
      <c r="G11" s="352"/>
    </row>
    <row r="12" ht="18.75" spans="1:7">
      <c r="A12" s="217">
        <f t="shared" si="0"/>
        <v>12</v>
      </c>
      <c r="B12" s="347">
        <v>210</v>
      </c>
      <c r="C12" s="348" t="s">
        <v>123</v>
      </c>
      <c r="D12" s="349">
        <v>31005</v>
      </c>
      <c r="E12" s="350">
        <f>VLOOKUP(B12,'[1]表二（汇总表）'!$A$6:$E$222,5,FALSE)</f>
        <v>28716</v>
      </c>
      <c r="F12" s="351">
        <f t="shared" si="1"/>
        <v>0.926173197871311</v>
      </c>
      <c r="G12" s="352"/>
    </row>
    <row r="13" ht="18.75" spans="1:7">
      <c r="A13" s="217">
        <f t="shared" si="0"/>
        <v>13</v>
      </c>
      <c r="B13" s="347">
        <v>211</v>
      </c>
      <c r="C13" s="353" t="s">
        <v>124</v>
      </c>
      <c r="D13" s="349">
        <v>12337</v>
      </c>
      <c r="E13" s="350">
        <f>VLOOKUP(B13,'[1]表二（汇总表）'!$A$6:$E$222,5,FALSE)</f>
        <v>670</v>
      </c>
      <c r="F13" s="351">
        <f t="shared" si="1"/>
        <v>0.0543081786495907</v>
      </c>
      <c r="G13" s="352"/>
    </row>
    <row r="14" ht="18.75" spans="1:7">
      <c r="A14" s="217">
        <f t="shared" si="0"/>
        <v>14</v>
      </c>
      <c r="B14" s="347">
        <v>212</v>
      </c>
      <c r="C14" s="353" t="s">
        <v>125</v>
      </c>
      <c r="D14" s="349">
        <v>28565</v>
      </c>
      <c r="E14" s="350">
        <f>VLOOKUP(B14,'[1]表二（汇总表）'!$A$6:$E$222,5,FALSE)</f>
        <v>9073</v>
      </c>
      <c r="F14" s="351">
        <f t="shared" si="1"/>
        <v>0.31762646595484</v>
      </c>
      <c r="G14" s="352"/>
    </row>
    <row r="15" ht="18.75" spans="1:7">
      <c r="A15" s="217">
        <f t="shared" si="0"/>
        <v>15</v>
      </c>
      <c r="B15" s="347">
        <v>213</v>
      </c>
      <c r="C15" s="353" t="s">
        <v>126</v>
      </c>
      <c r="D15" s="349">
        <v>61632</v>
      </c>
      <c r="E15" s="350">
        <f>VLOOKUP(B15,'[1]表二（汇总表）'!$A$6:$E$222,5,FALSE)</f>
        <v>18404</v>
      </c>
      <c r="F15" s="351">
        <f t="shared" si="1"/>
        <v>0.298611111111111</v>
      </c>
      <c r="G15" s="352"/>
    </row>
    <row r="16" ht="18.75" spans="1:7">
      <c r="A16" s="217">
        <f t="shared" si="0"/>
        <v>16</v>
      </c>
      <c r="B16" s="347">
        <v>214</v>
      </c>
      <c r="C16" s="353" t="s">
        <v>127</v>
      </c>
      <c r="D16" s="349">
        <v>2423</v>
      </c>
      <c r="E16" s="350">
        <f>VLOOKUP(B16,'[1]表二（汇总表）'!$A$6:$E$222,5,FALSE)</f>
        <v>2389</v>
      </c>
      <c r="F16" s="351">
        <f t="shared" si="1"/>
        <v>0.985967808501857</v>
      </c>
      <c r="G16" s="352"/>
    </row>
    <row r="17" ht="18.75" spans="1:7">
      <c r="A17" s="217">
        <f t="shared" si="0"/>
        <v>17</v>
      </c>
      <c r="B17" s="347">
        <v>215</v>
      </c>
      <c r="C17" s="353" t="s">
        <v>128</v>
      </c>
      <c r="D17" s="349">
        <v>4690</v>
      </c>
      <c r="E17" s="350">
        <f>VLOOKUP(B17,'[1]表二（汇总表）'!$A$6:$E$222,5,FALSE)</f>
        <v>817</v>
      </c>
      <c r="F17" s="351">
        <f t="shared" si="1"/>
        <v>0.174200426439232</v>
      </c>
      <c r="G17" s="352"/>
    </row>
    <row r="18" ht="18.75" spans="1:7">
      <c r="A18" s="217">
        <f t="shared" si="0"/>
        <v>18</v>
      </c>
      <c r="B18" s="347">
        <v>216</v>
      </c>
      <c r="C18" s="353" t="s">
        <v>129</v>
      </c>
      <c r="D18" s="349">
        <v>1368</v>
      </c>
      <c r="E18" s="350">
        <f>VLOOKUP(B18,'[1]表二（汇总表）'!$A$6:$E$222,5,FALSE)</f>
        <v>1378</v>
      </c>
      <c r="F18" s="351">
        <f t="shared" si="1"/>
        <v>1.00730994152047</v>
      </c>
      <c r="G18" s="352"/>
    </row>
    <row r="19" ht="18.75" spans="1:7">
      <c r="A19" s="217">
        <f t="shared" si="0"/>
        <v>19</v>
      </c>
      <c r="B19" s="347">
        <v>217</v>
      </c>
      <c r="C19" s="353" t="s">
        <v>130</v>
      </c>
      <c r="D19" s="349">
        <v>0</v>
      </c>
      <c r="E19" s="350" t="str">
        <f>VLOOKUP(B19,'[1]表二（汇总表）'!$A$6:$E$222,5,FALSE)</f>
        <v/>
      </c>
      <c r="F19" s="351">
        <f t="shared" si="1"/>
        <v>0</v>
      </c>
      <c r="G19" s="352"/>
    </row>
    <row r="20" ht="18.75" spans="1:7">
      <c r="A20" s="217">
        <f t="shared" si="0"/>
        <v>20</v>
      </c>
      <c r="B20" s="347">
        <v>224</v>
      </c>
      <c r="C20" s="353" t="s">
        <v>131</v>
      </c>
      <c r="D20" s="349">
        <v>9443</v>
      </c>
      <c r="E20" s="350">
        <f>VLOOKUP(B20,'[1]表二（汇总表）'!$A$6:$E$222,5,FALSE)</f>
        <v>3263</v>
      </c>
      <c r="F20" s="351">
        <f t="shared" si="1"/>
        <v>0.345546966006566</v>
      </c>
      <c r="G20" s="352"/>
    </row>
    <row r="21" ht="18.75" spans="1:7">
      <c r="A21" s="217">
        <f t="shared" si="0"/>
        <v>21</v>
      </c>
      <c r="B21" s="347">
        <v>220</v>
      </c>
      <c r="C21" s="353" t="s">
        <v>132</v>
      </c>
      <c r="D21" s="349">
        <v>3746</v>
      </c>
      <c r="E21" s="350">
        <f>VLOOKUP(B21,'[1]表二（汇总表）'!$A$6:$E$222,5,FALSE)</f>
        <v>4575</v>
      </c>
      <c r="F21" s="351">
        <f t="shared" si="1"/>
        <v>1.22130272290443</v>
      </c>
      <c r="G21" s="352"/>
    </row>
    <row r="22" ht="18.75" spans="1:7">
      <c r="A22" s="217">
        <f t="shared" si="0"/>
        <v>22</v>
      </c>
      <c r="B22" s="347">
        <v>221</v>
      </c>
      <c r="C22" s="354" t="s">
        <v>133</v>
      </c>
      <c r="D22" s="349">
        <v>13413</v>
      </c>
      <c r="E22" s="350">
        <f>VLOOKUP(B22,'[1]表二（汇总表）'!$A$6:$E$222,5,FALSE)</f>
        <v>7792</v>
      </c>
      <c r="F22" s="351">
        <f t="shared" si="1"/>
        <v>0.580928949526579</v>
      </c>
      <c r="G22" s="352"/>
    </row>
    <row r="23" ht="18.75" spans="1:7">
      <c r="A23" s="217">
        <f t="shared" si="0"/>
        <v>23</v>
      </c>
      <c r="B23" s="347">
        <v>222</v>
      </c>
      <c r="C23" s="354" t="s">
        <v>134</v>
      </c>
      <c r="D23" s="349">
        <v>1793</v>
      </c>
      <c r="E23" s="350">
        <f>VLOOKUP(B23,'[1]表二（汇总表）'!$A$6:$E$222,5,FALSE)</f>
        <v>890</v>
      </c>
      <c r="F23" s="351">
        <f t="shared" si="1"/>
        <v>0.496374790853318</v>
      </c>
      <c r="G23" s="352"/>
    </row>
    <row r="24" ht="18.75" spans="2:7">
      <c r="B24" s="347">
        <v>227</v>
      </c>
      <c r="C24" s="354" t="s">
        <v>135</v>
      </c>
      <c r="D24" s="349"/>
      <c r="E24" s="350">
        <f>VLOOKUP(B24,'[1]表二（汇总表）'!$A$6:$E$222,5,FALSE)</f>
        <v>4000</v>
      </c>
      <c r="F24" s="351">
        <f t="shared" si="1"/>
        <v>0</v>
      </c>
      <c r="G24" s="352"/>
    </row>
    <row r="25" ht="18.75" spans="1:7">
      <c r="A25" s="217">
        <f t="shared" ref="A25:A32" si="2">ROW()</f>
        <v>25</v>
      </c>
      <c r="B25" s="347">
        <v>233</v>
      </c>
      <c r="C25" s="355" t="s">
        <v>136</v>
      </c>
      <c r="D25" s="349">
        <v>28</v>
      </c>
      <c r="E25" s="350">
        <f>VLOOKUP(B25,'[1]表二（汇总表）'!$A$6:$E$222,5,FALSE)</f>
        <v>1</v>
      </c>
      <c r="F25" s="351">
        <f t="shared" si="1"/>
        <v>0.0357142857142857</v>
      </c>
      <c r="G25" s="352"/>
    </row>
    <row r="26" ht="18.75" spans="1:7">
      <c r="A26" s="217">
        <f t="shared" si="2"/>
        <v>26</v>
      </c>
      <c r="B26" s="347">
        <v>232</v>
      </c>
      <c r="C26" s="354" t="s">
        <v>137</v>
      </c>
      <c r="D26" s="349">
        <v>4335</v>
      </c>
      <c r="E26" s="350">
        <f>VLOOKUP(B26,'[1]表二（汇总表）'!$A$6:$E$222,5,FALSE)</f>
        <v>6194</v>
      </c>
      <c r="F26" s="351">
        <f t="shared" si="1"/>
        <v>1.42883506343714</v>
      </c>
      <c r="G26" s="352"/>
    </row>
    <row r="27" ht="18.75" spans="1:7">
      <c r="A27" s="217">
        <f t="shared" si="2"/>
        <v>27</v>
      </c>
      <c r="B27" s="347">
        <v>229</v>
      </c>
      <c r="C27" s="354" t="s">
        <v>138</v>
      </c>
      <c r="D27" s="349">
        <v>138</v>
      </c>
      <c r="E27" s="350">
        <f>VLOOKUP(B27,'[1]表二（汇总表）'!$A$6:$E$222,5,FALSE)</f>
        <v>6629</v>
      </c>
      <c r="F27" s="351">
        <f t="shared" si="1"/>
        <v>48.036231884058</v>
      </c>
      <c r="G27" s="352"/>
    </row>
    <row r="28" ht="18.75" spans="1:7">
      <c r="A28" s="217">
        <f t="shared" si="2"/>
        <v>28</v>
      </c>
      <c r="B28" s="218"/>
      <c r="C28" s="356"/>
      <c r="D28" s="349"/>
      <c r="E28" s="349"/>
      <c r="F28" s="351">
        <f t="shared" si="1"/>
        <v>0</v>
      </c>
      <c r="G28" s="352"/>
    </row>
    <row r="29" ht="18.75" spans="1:7">
      <c r="A29" s="217">
        <f t="shared" si="2"/>
        <v>29</v>
      </c>
      <c r="B29" s="218"/>
      <c r="C29" s="356"/>
      <c r="D29" s="349"/>
      <c r="E29" s="349"/>
      <c r="F29" s="351">
        <f t="shared" si="1"/>
        <v>0</v>
      </c>
      <c r="G29" s="352"/>
    </row>
    <row r="30" ht="18.75" spans="1:7">
      <c r="A30" s="217">
        <f t="shared" si="2"/>
        <v>30</v>
      </c>
      <c r="B30" s="218"/>
      <c r="C30" s="356"/>
      <c r="D30" s="349"/>
      <c r="E30" s="349"/>
      <c r="F30" s="351">
        <f t="shared" si="1"/>
        <v>0</v>
      </c>
      <c r="G30" s="352"/>
    </row>
    <row r="31" ht="18.75" spans="1:7">
      <c r="A31" s="217">
        <f t="shared" si="2"/>
        <v>31</v>
      </c>
      <c r="B31" s="218"/>
      <c r="C31" s="356"/>
      <c r="D31" s="349"/>
      <c r="E31" s="349"/>
      <c r="F31" s="351">
        <f t="shared" si="1"/>
        <v>0</v>
      </c>
      <c r="G31" s="352"/>
    </row>
    <row r="32" ht="18.75" spans="1:7">
      <c r="A32" s="217">
        <f t="shared" si="2"/>
        <v>32</v>
      </c>
      <c r="B32" s="218"/>
      <c r="C32" s="357" t="s">
        <v>139</v>
      </c>
      <c r="D32" s="349">
        <f>SUM(D5:D31)</f>
        <v>475688</v>
      </c>
      <c r="E32" s="349">
        <f>SUM(E5:E31)</f>
        <v>358133</v>
      </c>
      <c r="F32" s="351">
        <f t="shared" si="1"/>
        <v>0.752873732362389</v>
      </c>
      <c r="G32" s="352"/>
    </row>
  </sheetData>
  <sheetProtection formatCells="0" formatColumns="0" formatRows="0" insertHyperlinks="0" sort="0" autoFilter="0" pivotTables="0"/>
  <mergeCells count="2">
    <mergeCell ref="B1:C1"/>
    <mergeCell ref="B2:G2"/>
  </mergeCells>
  <printOptions horizontalCentered="1"/>
  <pageMargins left="0.46875" right="0.46875" top="0.2" bottom="0.0791666666666667" header="0" footer="0"/>
  <pageSetup paperSize="9" scale="80" orientation="portrait"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tint="-0.35"/>
  </sheetPr>
  <dimension ref="A1:G32"/>
  <sheetViews>
    <sheetView showGridLines="0" showZeros="0" zoomScale="93" zoomScaleNormal="93" topLeftCell="B1" workbookViewId="0">
      <pane ySplit="4" topLeftCell="A5" activePane="bottomLeft" state="frozen"/>
      <selection/>
      <selection pane="bottomLeft" activeCell="I22" sqref="I22"/>
    </sheetView>
  </sheetViews>
  <sheetFormatPr defaultColWidth="9" defaultRowHeight="14.25" outlineLevelCol="6"/>
  <cols>
    <col min="1" max="1" width="11.875" style="217" hidden="1" customWidth="1"/>
    <col min="2" max="2" width="11.875" style="217" customWidth="1"/>
    <col min="3" max="3" width="41.75" style="217" customWidth="1"/>
    <col min="4" max="5" width="16.375" style="339" customWidth="1"/>
    <col min="6" max="6" width="16.375" style="340" customWidth="1"/>
    <col min="7" max="7" width="16.375" style="217" customWidth="1"/>
    <col min="8" max="9" width="9" style="217"/>
    <col min="10" max="12" width="9.375" style="217"/>
    <col min="13" max="256" width="9" style="217"/>
    <col min="257" max="16384" width="9" style="1"/>
  </cols>
  <sheetData>
    <row r="1" spans="2:7">
      <c r="B1" s="341" t="s">
        <v>140</v>
      </c>
      <c r="C1" s="341"/>
      <c r="G1" s="342" t="s">
        <v>111</v>
      </c>
    </row>
    <row r="2" ht="20.25" spans="2:7">
      <c r="B2" s="343" t="s">
        <v>141</v>
      </c>
      <c r="C2" s="343"/>
      <c r="D2" s="343"/>
      <c r="E2" s="343"/>
      <c r="F2" s="343"/>
      <c r="G2" s="343"/>
    </row>
    <row r="3" spans="7:7">
      <c r="G3" s="342" t="s">
        <v>40</v>
      </c>
    </row>
    <row r="4" ht="45.75" customHeight="1" spans="1:7">
      <c r="A4" s="217">
        <f t="shared" ref="A4:A23" si="0">ROW()</f>
        <v>4</v>
      </c>
      <c r="B4" s="231" t="s">
        <v>44</v>
      </c>
      <c r="C4" s="231" t="s">
        <v>45</v>
      </c>
      <c r="D4" s="344" t="s">
        <v>113</v>
      </c>
      <c r="E4" s="345" t="s">
        <v>114</v>
      </c>
      <c r="F4" s="346" t="s">
        <v>115</v>
      </c>
      <c r="G4" s="231" t="s">
        <v>109</v>
      </c>
    </row>
    <row r="5" ht="18.75" spans="1:7">
      <c r="A5" s="217">
        <f t="shared" si="0"/>
        <v>5</v>
      </c>
      <c r="B5" s="347">
        <v>201</v>
      </c>
      <c r="C5" s="348" t="s">
        <v>116</v>
      </c>
      <c r="D5" s="349">
        <v>31414</v>
      </c>
      <c r="E5" s="350">
        <v>36341</v>
      </c>
      <c r="F5" s="351">
        <f t="shared" ref="F5:F32" si="1">IF(ISERROR(E5/D5),,E5/D5)</f>
        <v>1.15684089896225</v>
      </c>
      <c r="G5" s="352"/>
    </row>
    <row r="6" ht="18.75" spans="1:7">
      <c r="A6" s="217">
        <f t="shared" si="0"/>
        <v>6</v>
      </c>
      <c r="B6" s="347">
        <v>203</v>
      </c>
      <c r="C6" s="348" t="s">
        <v>117</v>
      </c>
      <c r="D6" s="349">
        <v>888</v>
      </c>
      <c r="E6" s="350">
        <v>748</v>
      </c>
      <c r="F6" s="351">
        <f t="shared" si="1"/>
        <v>0.842342342342342</v>
      </c>
      <c r="G6" s="352"/>
    </row>
    <row r="7" ht="18.75" spans="1:7">
      <c r="A7" s="217">
        <f t="shared" si="0"/>
        <v>7</v>
      </c>
      <c r="B7" s="347">
        <v>204</v>
      </c>
      <c r="C7" s="348" t="s">
        <v>118</v>
      </c>
      <c r="D7" s="349">
        <v>21685</v>
      </c>
      <c r="E7" s="350">
        <v>22092</v>
      </c>
      <c r="F7" s="351">
        <f t="shared" si="1"/>
        <v>1.01876873414803</v>
      </c>
      <c r="G7" s="352"/>
    </row>
    <row r="8" ht="18.75" spans="1:7">
      <c r="A8" s="217">
        <f t="shared" si="0"/>
        <v>8</v>
      </c>
      <c r="B8" s="347">
        <v>205</v>
      </c>
      <c r="C8" s="348" t="s">
        <v>119</v>
      </c>
      <c r="D8" s="349">
        <v>172718</v>
      </c>
      <c r="E8" s="350">
        <v>146345</v>
      </c>
      <c r="F8" s="351">
        <f t="shared" si="1"/>
        <v>0.847306013270186</v>
      </c>
      <c r="G8" s="352"/>
    </row>
    <row r="9" ht="18.75" spans="1:7">
      <c r="A9" s="217">
        <f t="shared" si="0"/>
        <v>9</v>
      </c>
      <c r="B9" s="347">
        <v>206</v>
      </c>
      <c r="C9" s="348" t="s">
        <v>120</v>
      </c>
      <c r="D9" s="349">
        <v>1470</v>
      </c>
      <c r="E9" s="350">
        <v>1601</v>
      </c>
      <c r="F9" s="351">
        <f t="shared" si="1"/>
        <v>1.0891156462585</v>
      </c>
      <c r="G9" s="352"/>
    </row>
    <row r="10" ht="18.75" spans="1:7">
      <c r="A10" s="217">
        <f t="shared" si="0"/>
        <v>10</v>
      </c>
      <c r="B10" s="347">
        <v>207</v>
      </c>
      <c r="C10" s="348" t="s">
        <v>121</v>
      </c>
      <c r="D10" s="349">
        <v>2045</v>
      </c>
      <c r="E10" s="350">
        <v>1970</v>
      </c>
      <c r="F10" s="351">
        <f t="shared" si="1"/>
        <v>0.963325183374083</v>
      </c>
      <c r="G10" s="352"/>
    </row>
    <row r="11" ht="18.75" spans="1:7">
      <c r="A11" s="217">
        <f t="shared" si="0"/>
        <v>11</v>
      </c>
      <c r="B11" s="347">
        <v>208</v>
      </c>
      <c r="C11" s="348" t="s">
        <v>122</v>
      </c>
      <c r="D11" s="349">
        <v>47587</v>
      </c>
      <c r="E11" s="350">
        <v>32017</v>
      </c>
      <c r="F11" s="351">
        <f t="shared" si="1"/>
        <v>0.67280980099607</v>
      </c>
      <c r="G11" s="352"/>
    </row>
    <row r="12" ht="18.75" spans="1:7">
      <c r="A12" s="217">
        <f t="shared" si="0"/>
        <v>12</v>
      </c>
      <c r="B12" s="347">
        <v>210</v>
      </c>
      <c r="C12" s="348" t="s">
        <v>123</v>
      </c>
      <c r="D12" s="349">
        <v>28485</v>
      </c>
      <c r="E12" s="350">
        <v>26574</v>
      </c>
      <c r="F12" s="351">
        <f t="shared" si="1"/>
        <v>0.93291205897841</v>
      </c>
      <c r="G12" s="352"/>
    </row>
    <row r="13" ht="18.75" spans="1:7">
      <c r="A13" s="217">
        <f t="shared" si="0"/>
        <v>13</v>
      </c>
      <c r="B13" s="347">
        <v>211</v>
      </c>
      <c r="C13" s="353" t="s">
        <v>124</v>
      </c>
      <c r="D13" s="349">
        <v>11056</v>
      </c>
      <c r="E13" s="350">
        <v>579</v>
      </c>
      <c r="F13" s="351">
        <f t="shared" si="1"/>
        <v>0.0523697539797395</v>
      </c>
      <c r="G13" s="352"/>
    </row>
    <row r="14" ht="18.75" spans="1:7">
      <c r="A14" s="217">
        <f t="shared" si="0"/>
        <v>14</v>
      </c>
      <c r="B14" s="347">
        <v>212</v>
      </c>
      <c r="C14" s="353" t="s">
        <v>125</v>
      </c>
      <c r="D14" s="349">
        <v>28473</v>
      </c>
      <c r="E14" s="350">
        <v>8531</v>
      </c>
      <c r="F14" s="351">
        <f t="shared" si="1"/>
        <v>0.299617181189197</v>
      </c>
      <c r="G14" s="352"/>
    </row>
    <row r="15" ht="18.75" spans="1:7">
      <c r="A15" s="217">
        <f t="shared" si="0"/>
        <v>15</v>
      </c>
      <c r="B15" s="347">
        <v>213</v>
      </c>
      <c r="C15" s="353" t="s">
        <v>126</v>
      </c>
      <c r="D15" s="349">
        <v>47136</v>
      </c>
      <c r="E15" s="350">
        <v>13620</v>
      </c>
      <c r="F15" s="351">
        <f t="shared" si="1"/>
        <v>0.288951120162933</v>
      </c>
      <c r="G15" s="352"/>
    </row>
    <row r="16" ht="18.75" spans="1:7">
      <c r="A16" s="217">
        <f t="shared" si="0"/>
        <v>16</v>
      </c>
      <c r="B16" s="347">
        <v>214</v>
      </c>
      <c r="C16" s="353" t="s">
        <v>127</v>
      </c>
      <c r="D16" s="349">
        <v>2423</v>
      </c>
      <c r="E16" s="350">
        <v>2387</v>
      </c>
      <c r="F16" s="351">
        <f t="shared" si="1"/>
        <v>0.985142385472555</v>
      </c>
      <c r="G16" s="352"/>
    </row>
    <row r="17" ht="18.75" spans="1:7">
      <c r="A17" s="217">
        <f t="shared" si="0"/>
        <v>17</v>
      </c>
      <c r="B17" s="347">
        <v>215</v>
      </c>
      <c r="C17" s="353" t="s">
        <v>128</v>
      </c>
      <c r="D17" s="349">
        <v>4690</v>
      </c>
      <c r="E17" s="350">
        <v>817</v>
      </c>
      <c r="F17" s="351">
        <f t="shared" si="1"/>
        <v>0.174200426439232</v>
      </c>
      <c r="G17" s="352"/>
    </row>
    <row r="18" ht="18.75" spans="1:7">
      <c r="A18" s="217">
        <f t="shared" si="0"/>
        <v>18</v>
      </c>
      <c r="B18" s="347">
        <v>216</v>
      </c>
      <c r="C18" s="353" t="s">
        <v>129</v>
      </c>
      <c r="D18" s="349">
        <v>1241</v>
      </c>
      <c r="E18" s="350">
        <v>729</v>
      </c>
      <c r="F18" s="351">
        <f t="shared" si="1"/>
        <v>0.587429492344883</v>
      </c>
      <c r="G18" s="352"/>
    </row>
    <row r="19" ht="18.75" spans="1:7">
      <c r="A19" s="217">
        <f t="shared" si="0"/>
        <v>19</v>
      </c>
      <c r="B19" s="347">
        <v>217</v>
      </c>
      <c r="C19" s="353" t="s">
        <v>130</v>
      </c>
      <c r="D19" s="349">
        <v>0</v>
      </c>
      <c r="E19" s="350"/>
      <c r="F19" s="351">
        <f t="shared" si="1"/>
        <v>0</v>
      </c>
      <c r="G19" s="352"/>
    </row>
    <row r="20" ht="18.75" spans="1:7">
      <c r="A20" s="217">
        <f t="shared" si="0"/>
        <v>20</v>
      </c>
      <c r="B20" s="347">
        <v>224</v>
      </c>
      <c r="C20" s="353" t="s">
        <v>131</v>
      </c>
      <c r="D20" s="349">
        <v>8063</v>
      </c>
      <c r="E20" s="350">
        <v>3134</v>
      </c>
      <c r="F20" s="351">
        <f t="shared" si="1"/>
        <v>0.388689073545827</v>
      </c>
      <c r="G20" s="352"/>
    </row>
    <row r="21" ht="18.75" spans="1:7">
      <c r="A21" s="217">
        <f t="shared" si="0"/>
        <v>21</v>
      </c>
      <c r="B21" s="347">
        <v>220</v>
      </c>
      <c r="C21" s="353" t="s">
        <v>132</v>
      </c>
      <c r="D21" s="349">
        <v>3617</v>
      </c>
      <c r="E21" s="350">
        <v>4483</v>
      </c>
      <c r="F21" s="351">
        <f t="shared" si="1"/>
        <v>1.23942493779375</v>
      </c>
      <c r="G21" s="352"/>
    </row>
    <row r="22" ht="18.75" spans="1:7">
      <c r="A22" s="217">
        <f t="shared" si="0"/>
        <v>22</v>
      </c>
      <c r="B22" s="347">
        <v>221</v>
      </c>
      <c r="C22" s="354" t="s">
        <v>133</v>
      </c>
      <c r="D22" s="349">
        <v>12369</v>
      </c>
      <c r="E22" s="350">
        <v>6914</v>
      </c>
      <c r="F22" s="351">
        <f t="shared" si="1"/>
        <v>0.558978090387258</v>
      </c>
      <c r="G22" s="352"/>
    </row>
    <row r="23" ht="18.75" spans="1:7">
      <c r="A23" s="217">
        <f t="shared" si="0"/>
        <v>23</v>
      </c>
      <c r="B23" s="347">
        <v>222</v>
      </c>
      <c r="C23" s="354" t="s">
        <v>134</v>
      </c>
      <c r="D23" s="349">
        <v>1793</v>
      </c>
      <c r="E23" s="350">
        <v>890</v>
      </c>
      <c r="F23" s="351">
        <f t="shared" si="1"/>
        <v>0.496374790853318</v>
      </c>
      <c r="G23" s="352"/>
    </row>
    <row r="24" ht="18.75" spans="2:7">
      <c r="B24" s="347">
        <v>227</v>
      </c>
      <c r="C24" s="354" t="s">
        <v>135</v>
      </c>
      <c r="D24" s="349">
        <v>0</v>
      </c>
      <c r="E24" s="350">
        <v>4000</v>
      </c>
      <c r="F24" s="351">
        <f t="shared" si="1"/>
        <v>0</v>
      </c>
      <c r="G24" s="352"/>
    </row>
    <row r="25" ht="18.75" spans="1:7">
      <c r="A25" s="217">
        <f t="shared" ref="A25:A32" si="2">ROW()</f>
        <v>25</v>
      </c>
      <c r="B25" s="347">
        <v>233</v>
      </c>
      <c r="C25" s="355" t="s">
        <v>136</v>
      </c>
      <c r="D25" s="349">
        <v>28</v>
      </c>
      <c r="E25" s="350">
        <v>1</v>
      </c>
      <c r="F25" s="351">
        <f>IF(ISERROR(#REF!/D25),,#REF!/D25)</f>
        <v>0</v>
      </c>
      <c r="G25" s="352"/>
    </row>
    <row r="26" ht="18.75" spans="1:7">
      <c r="A26" s="217">
        <f t="shared" si="2"/>
        <v>26</v>
      </c>
      <c r="B26" s="347">
        <v>232</v>
      </c>
      <c r="C26" s="354" t="s">
        <v>137</v>
      </c>
      <c r="D26" s="349">
        <v>4335</v>
      </c>
      <c r="E26" s="350">
        <v>6194</v>
      </c>
      <c r="F26" s="351">
        <f>IF(ISERROR(E26/D26),,E26/D26)</f>
        <v>1.42883506343714</v>
      </c>
      <c r="G26" s="352"/>
    </row>
    <row r="27" ht="18.75" spans="1:7">
      <c r="A27" s="217">
        <f t="shared" si="2"/>
        <v>27</v>
      </c>
      <c r="B27" s="347">
        <v>229</v>
      </c>
      <c r="C27" s="354" t="s">
        <v>138</v>
      </c>
      <c r="D27" s="349">
        <v>138</v>
      </c>
      <c r="E27" s="350">
        <v>6627</v>
      </c>
      <c r="F27" s="351">
        <f t="shared" si="1"/>
        <v>48.0217391304348</v>
      </c>
      <c r="G27" s="352"/>
    </row>
    <row r="28" ht="18.75" spans="1:7">
      <c r="A28" s="217">
        <f t="shared" si="2"/>
        <v>28</v>
      </c>
      <c r="B28" s="218"/>
      <c r="C28" s="356"/>
      <c r="D28" s="349"/>
      <c r="E28" s="349"/>
      <c r="F28" s="351">
        <f t="shared" si="1"/>
        <v>0</v>
      </c>
      <c r="G28" s="352"/>
    </row>
    <row r="29" ht="18.75" spans="1:7">
      <c r="A29" s="217">
        <f t="shared" si="2"/>
        <v>29</v>
      </c>
      <c r="B29" s="218"/>
      <c r="C29" s="356"/>
      <c r="D29" s="349"/>
      <c r="E29" s="349"/>
      <c r="F29" s="351">
        <f t="shared" si="1"/>
        <v>0</v>
      </c>
      <c r="G29" s="352"/>
    </row>
    <row r="30" ht="18.75" spans="1:7">
      <c r="A30" s="217">
        <f t="shared" si="2"/>
        <v>30</v>
      </c>
      <c r="B30" s="218"/>
      <c r="C30" s="356"/>
      <c r="D30" s="349"/>
      <c r="E30" s="349"/>
      <c r="F30" s="351">
        <f t="shared" si="1"/>
        <v>0</v>
      </c>
      <c r="G30" s="352"/>
    </row>
    <row r="31" ht="18.75" spans="1:7">
      <c r="A31" s="217">
        <f t="shared" si="2"/>
        <v>31</v>
      </c>
      <c r="B31" s="218"/>
      <c r="C31" s="356"/>
      <c r="D31" s="349"/>
      <c r="E31" s="349"/>
      <c r="F31" s="351">
        <f t="shared" si="1"/>
        <v>0</v>
      </c>
      <c r="G31" s="352"/>
    </row>
    <row r="32" ht="18.75" spans="1:7">
      <c r="A32" s="217">
        <f t="shared" si="2"/>
        <v>32</v>
      </c>
      <c r="B32" s="218"/>
      <c r="C32" s="357" t="s">
        <v>139</v>
      </c>
      <c r="D32" s="349">
        <f>SUM(D5:D31)</f>
        <v>431654</v>
      </c>
      <c r="E32" s="349">
        <f>SUM(E5:E31)</f>
        <v>326594</v>
      </c>
      <c r="F32" s="351">
        <f t="shared" si="1"/>
        <v>0.756610618689969</v>
      </c>
      <c r="G32" s="352"/>
    </row>
  </sheetData>
  <sheetProtection formatCells="0" formatColumns="0" formatRows="0" insertHyperlinks="0" sort="0" autoFilter="0" pivotTables="0"/>
  <mergeCells count="2">
    <mergeCell ref="B1:C1"/>
    <mergeCell ref="B2:G2"/>
  </mergeCells>
  <printOptions horizontalCentered="1"/>
  <pageMargins left="0.46875" right="0.46875" top="0.2" bottom="0.0791666666666667" header="0" footer="0"/>
  <pageSetup paperSize="9" scale="80" orientation="portrait" horizontalDpi="600" vertic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17"/>
  <sheetViews>
    <sheetView workbookViewId="0">
      <selection activeCell="H13" sqref="H13"/>
    </sheetView>
  </sheetViews>
  <sheetFormatPr defaultColWidth="9" defaultRowHeight="14.25" outlineLevelCol="4"/>
  <cols>
    <col min="1" max="1" width="15.175" style="308" customWidth="1"/>
    <col min="2" max="2" width="22.875" style="308" customWidth="1"/>
    <col min="3" max="3" width="16" style="308" customWidth="1"/>
    <col min="4" max="4" width="17.875" style="308" customWidth="1"/>
    <col min="5" max="5" width="9.375" style="308"/>
    <col min="6" max="252" width="9" style="308"/>
    <col min="253" max="16384" width="9" style="1"/>
  </cols>
  <sheetData>
    <row r="1" s="308" customFormat="1" ht="23" customHeight="1" spans="1:4">
      <c r="A1" s="310" t="s">
        <v>142</v>
      </c>
      <c r="B1" s="75" t="s">
        <v>0</v>
      </c>
      <c r="C1" s="75" t="s">
        <v>0</v>
      </c>
      <c r="D1" s="312" t="s">
        <v>0</v>
      </c>
    </row>
    <row r="2" s="308" customFormat="1" ht="23" customHeight="1" spans="1:5">
      <c r="A2" s="313" t="s">
        <v>143</v>
      </c>
      <c r="B2" s="313"/>
      <c r="C2" s="313"/>
      <c r="D2" s="313"/>
      <c r="E2" s="313"/>
    </row>
    <row r="3" s="308" customFormat="1" ht="23" customHeight="1" spans="1:5">
      <c r="A3" s="110"/>
      <c r="B3" s="110" t="s">
        <v>0</v>
      </c>
      <c r="C3" s="110" t="s">
        <v>0</v>
      </c>
      <c r="D3" s="331" t="s">
        <v>40</v>
      </c>
      <c r="E3" s="331"/>
    </row>
    <row r="4" ht="15" spans="1:5">
      <c r="A4" s="332" t="s">
        <v>41</v>
      </c>
      <c r="B4" s="149"/>
      <c r="C4" s="156" t="s">
        <v>144</v>
      </c>
      <c r="D4" s="333" t="s">
        <v>43</v>
      </c>
      <c r="E4" s="333"/>
    </row>
    <row r="5" ht="27" spans="1:5">
      <c r="A5" s="332" t="s">
        <v>145</v>
      </c>
      <c r="B5" s="149" t="s">
        <v>146</v>
      </c>
      <c r="C5" s="149" t="s">
        <v>0</v>
      </c>
      <c r="D5" s="149" t="s">
        <v>46</v>
      </c>
      <c r="E5" s="156" t="s">
        <v>47</v>
      </c>
    </row>
    <row r="6" ht="15" spans="1:5">
      <c r="A6" s="142">
        <v>2010101</v>
      </c>
      <c r="B6" s="142" t="s">
        <v>147</v>
      </c>
      <c r="C6" s="88">
        <v>982</v>
      </c>
      <c r="D6" s="88">
        <v>1082</v>
      </c>
      <c r="E6" s="334">
        <v>1.10183299389002</v>
      </c>
    </row>
    <row r="7" ht="15" spans="1:5">
      <c r="A7" s="142">
        <v>2010102</v>
      </c>
      <c r="B7" s="142" t="s">
        <v>148</v>
      </c>
      <c r="C7" s="88">
        <v>1</v>
      </c>
      <c r="D7" s="88">
        <v>35</v>
      </c>
      <c r="E7" s="334">
        <v>35</v>
      </c>
    </row>
    <row r="8" ht="15" spans="1:5">
      <c r="A8" s="142">
        <v>2010104</v>
      </c>
      <c r="B8" s="142" t="s">
        <v>149</v>
      </c>
      <c r="C8" s="88">
        <v>50</v>
      </c>
      <c r="D8" s="88">
        <v>80</v>
      </c>
      <c r="E8" s="334">
        <v>1.6</v>
      </c>
    </row>
    <row r="9" ht="15" spans="1:5">
      <c r="A9" s="142">
        <v>2010107</v>
      </c>
      <c r="B9" s="142" t="s">
        <v>150</v>
      </c>
      <c r="C9" s="88">
        <v>11</v>
      </c>
      <c r="D9" s="88">
        <v>62</v>
      </c>
      <c r="E9" s="334">
        <v>5.63636363636364</v>
      </c>
    </row>
    <row r="10" ht="15" spans="1:5">
      <c r="A10" s="142">
        <v>2010108</v>
      </c>
      <c r="B10" s="142" t="s">
        <v>151</v>
      </c>
      <c r="C10" s="88" t="s">
        <v>0</v>
      </c>
      <c r="D10" s="88">
        <v>15</v>
      </c>
      <c r="E10" s="334" t="s">
        <v>0</v>
      </c>
    </row>
    <row r="11" ht="15" spans="1:5">
      <c r="A11" s="142">
        <v>2010150</v>
      </c>
      <c r="B11" s="142" t="s">
        <v>152</v>
      </c>
      <c r="C11" s="88">
        <v>84</v>
      </c>
      <c r="D11" s="88">
        <v>140</v>
      </c>
      <c r="E11" s="334">
        <v>1.66666666666667</v>
      </c>
    </row>
    <row r="12" ht="15" spans="1:5">
      <c r="A12" s="142">
        <v>2010199</v>
      </c>
      <c r="B12" s="142" t="s">
        <v>153</v>
      </c>
      <c r="C12" s="88">
        <v>25</v>
      </c>
      <c r="D12" s="88" t="s">
        <v>0</v>
      </c>
      <c r="E12" s="334" t="s">
        <v>0</v>
      </c>
    </row>
    <row r="13" ht="15" spans="1:5">
      <c r="A13" s="142">
        <v>2010201</v>
      </c>
      <c r="B13" s="142" t="s">
        <v>147</v>
      </c>
      <c r="C13" s="88">
        <v>787</v>
      </c>
      <c r="D13" s="88">
        <v>758</v>
      </c>
      <c r="E13" s="334">
        <v>0.963151207115629</v>
      </c>
    </row>
    <row r="14" ht="15" spans="1:5">
      <c r="A14" s="142">
        <v>2010202</v>
      </c>
      <c r="B14" s="142" t="s">
        <v>148</v>
      </c>
      <c r="C14" s="88">
        <v>5</v>
      </c>
      <c r="D14" s="88">
        <v>20</v>
      </c>
      <c r="E14" s="334">
        <v>4</v>
      </c>
    </row>
    <row r="15" ht="15" spans="1:5">
      <c r="A15" s="142">
        <v>2010204</v>
      </c>
      <c r="B15" s="142" t="s">
        <v>154</v>
      </c>
      <c r="C15" s="88">
        <v>43</v>
      </c>
      <c r="D15" s="88">
        <v>50</v>
      </c>
      <c r="E15" s="334">
        <v>1.16279069767442</v>
      </c>
    </row>
    <row r="16" ht="15" spans="1:5">
      <c r="A16" s="142">
        <v>2010206</v>
      </c>
      <c r="B16" s="142" t="s">
        <v>155</v>
      </c>
      <c r="C16" s="88">
        <v>52</v>
      </c>
      <c r="D16" s="88">
        <v>49</v>
      </c>
      <c r="E16" s="334">
        <v>0.942307692307692</v>
      </c>
    </row>
    <row r="17" ht="15" spans="1:5">
      <c r="A17" s="142">
        <v>2010250</v>
      </c>
      <c r="B17" s="142" t="s">
        <v>152</v>
      </c>
      <c r="C17" s="88">
        <v>98</v>
      </c>
      <c r="D17" s="88">
        <v>128</v>
      </c>
      <c r="E17" s="334">
        <v>1.30612244897959</v>
      </c>
    </row>
    <row r="18" ht="15" spans="1:5">
      <c r="A18" s="142">
        <v>2010301</v>
      </c>
      <c r="B18" s="142" t="s">
        <v>147</v>
      </c>
      <c r="C18" s="88">
        <v>8574</v>
      </c>
      <c r="D18" s="88">
        <v>8785</v>
      </c>
      <c r="E18" s="334">
        <v>1.0246092838815</v>
      </c>
    </row>
    <row r="19" ht="15" spans="1:5">
      <c r="A19" s="142">
        <v>2010302</v>
      </c>
      <c r="B19" s="142" t="s">
        <v>148</v>
      </c>
      <c r="C19" s="88">
        <v>1003</v>
      </c>
      <c r="D19" s="88">
        <v>1915</v>
      </c>
      <c r="E19" s="334">
        <v>1.90927218344965</v>
      </c>
    </row>
    <row r="20" ht="15" spans="1:5">
      <c r="A20" s="142">
        <v>2010350</v>
      </c>
      <c r="B20" s="142" t="s">
        <v>152</v>
      </c>
      <c r="C20" s="88">
        <v>5894</v>
      </c>
      <c r="D20" s="88">
        <v>5956</v>
      </c>
      <c r="E20" s="334">
        <v>1.01051917203936</v>
      </c>
    </row>
    <row r="21" ht="27" spans="1:5">
      <c r="A21" s="142">
        <v>2010399</v>
      </c>
      <c r="B21" s="142" t="s">
        <v>156</v>
      </c>
      <c r="C21" s="88">
        <v>2687</v>
      </c>
      <c r="D21" s="88">
        <v>2914</v>
      </c>
      <c r="E21" s="334">
        <v>1.08448083364347</v>
      </c>
    </row>
    <row r="22" ht="15" spans="1:5">
      <c r="A22" s="142">
        <v>2010401</v>
      </c>
      <c r="B22" s="142" t="s">
        <v>147</v>
      </c>
      <c r="C22" s="88">
        <v>388</v>
      </c>
      <c r="D22" s="88">
        <v>322</v>
      </c>
      <c r="E22" s="334">
        <v>0.829896907216495</v>
      </c>
    </row>
    <row r="23" ht="15" spans="1:5">
      <c r="A23" s="142">
        <v>2010402</v>
      </c>
      <c r="B23" s="142" t="s">
        <v>148</v>
      </c>
      <c r="C23" s="88">
        <v>45</v>
      </c>
      <c r="D23" s="88" t="s">
        <v>0</v>
      </c>
      <c r="E23" s="334" t="s">
        <v>0</v>
      </c>
    </row>
    <row r="24" ht="15" spans="1:5">
      <c r="A24" s="142">
        <v>2010404</v>
      </c>
      <c r="B24" s="142" t="s">
        <v>157</v>
      </c>
      <c r="C24" s="88">
        <v>48</v>
      </c>
      <c r="D24" s="88">
        <v>183</v>
      </c>
      <c r="E24" s="334">
        <v>3.8125</v>
      </c>
    </row>
    <row r="25" ht="15" spans="1:5">
      <c r="A25" s="142">
        <v>2010406</v>
      </c>
      <c r="B25" s="142" t="s">
        <v>158</v>
      </c>
      <c r="C25" s="88">
        <v>84</v>
      </c>
      <c r="D25" s="88" t="s">
        <v>0</v>
      </c>
      <c r="E25" s="334" t="s">
        <v>0</v>
      </c>
    </row>
    <row r="26" ht="15" spans="1:5">
      <c r="A26" s="142">
        <v>2010408</v>
      </c>
      <c r="B26" s="142" t="s">
        <v>159</v>
      </c>
      <c r="C26" s="88">
        <v>67</v>
      </c>
      <c r="D26" s="88">
        <v>96</v>
      </c>
      <c r="E26" s="334">
        <v>1.43283582089552</v>
      </c>
    </row>
    <row r="27" ht="15" spans="1:5">
      <c r="A27" s="142">
        <v>2010450</v>
      </c>
      <c r="B27" s="142" t="s">
        <v>152</v>
      </c>
      <c r="C27" s="88">
        <v>248</v>
      </c>
      <c r="D27" s="88">
        <v>265</v>
      </c>
      <c r="E27" s="334">
        <v>1.06854838709677</v>
      </c>
    </row>
    <row r="28" ht="15" spans="1:5">
      <c r="A28" s="142">
        <v>2010499</v>
      </c>
      <c r="B28" s="142" t="s">
        <v>160</v>
      </c>
      <c r="C28" s="88">
        <v>383</v>
      </c>
      <c r="D28" s="88">
        <v>1711</v>
      </c>
      <c r="E28" s="334">
        <v>4.46736292428198</v>
      </c>
    </row>
    <row r="29" ht="15" spans="1:5">
      <c r="A29" s="142">
        <v>2010501</v>
      </c>
      <c r="B29" s="142" t="s">
        <v>147</v>
      </c>
      <c r="C29" s="88">
        <v>249</v>
      </c>
      <c r="D29" s="88">
        <v>238</v>
      </c>
      <c r="E29" s="334">
        <v>0.955823293172691</v>
      </c>
    </row>
    <row r="30" ht="15" spans="1:5">
      <c r="A30" s="142">
        <v>2010505</v>
      </c>
      <c r="B30" s="142" t="s">
        <v>161</v>
      </c>
      <c r="C30" s="88">
        <v>11</v>
      </c>
      <c r="D30" s="88">
        <v>4</v>
      </c>
      <c r="E30" s="334">
        <v>0.363636363636364</v>
      </c>
    </row>
    <row r="31" ht="15" spans="1:5">
      <c r="A31" s="142">
        <v>2010506</v>
      </c>
      <c r="B31" s="142" t="s">
        <v>162</v>
      </c>
      <c r="C31" s="88">
        <v>9</v>
      </c>
      <c r="D31" s="88">
        <v>38</v>
      </c>
      <c r="E31" s="334">
        <v>4.22222222222222</v>
      </c>
    </row>
    <row r="32" ht="15" spans="1:5">
      <c r="A32" s="142">
        <v>2010507</v>
      </c>
      <c r="B32" s="142" t="s">
        <v>163</v>
      </c>
      <c r="C32" s="88">
        <v>206</v>
      </c>
      <c r="D32" s="88">
        <v>15</v>
      </c>
      <c r="E32" s="334">
        <v>0.0728155339805825</v>
      </c>
    </row>
    <row r="33" ht="15" spans="1:5">
      <c r="A33" s="142">
        <v>2010508</v>
      </c>
      <c r="B33" s="142" t="s">
        <v>164</v>
      </c>
      <c r="C33" s="88">
        <v>95</v>
      </c>
      <c r="D33" s="88">
        <v>59</v>
      </c>
      <c r="E33" s="334">
        <v>0.621052631578947</v>
      </c>
    </row>
    <row r="34" ht="15" spans="1:5">
      <c r="A34" s="142">
        <v>2010550</v>
      </c>
      <c r="B34" s="142" t="s">
        <v>152</v>
      </c>
      <c r="C34" s="88">
        <v>188</v>
      </c>
      <c r="D34" s="88">
        <v>135</v>
      </c>
      <c r="E34" s="334">
        <v>0.718085106382979</v>
      </c>
    </row>
    <row r="35" ht="15" spans="1:5">
      <c r="A35" s="142">
        <v>2010601</v>
      </c>
      <c r="B35" s="142" t="s">
        <v>147</v>
      </c>
      <c r="C35" s="88">
        <v>347</v>
      </c>
      <c r="D35" s="88">
        <v>364</v>
      </c>
      <c r="E35" s="334">
        <v>1.04899135446686</v>
      </c>
    </row>
    <row r="36" ht="15" spans="1:5">
      <c r="A36" s="142">
        <v>2010605</v>
      </c>
      <c r="B36" s="142" t="s">
        <v>165</v>
      </c>
      <c r="C36" s="88">
        <v>12</v>
      </c>
      <c r="D36" s="88">
        <v>15</v>
      </c>
      <c r="E36" s="334">
        <v>1.25</v>
      </c>
    </row>
    <row r="37" ht="15" spans="1:5">
      <c r="A37" s="142">
        <v>2010650</v>
      </c>
      <c r="B37" s="142" t="s">
        <v>152</v>
      </c>
      <c r="C37" s="88">
        <v>2227</v>
      </c>
      <c r="D37" s="88">
        <v>1612</v>
      </c>
      <c r="E37" s="334">
        <v>0.723843735967669</v>
      </c>
    </row>
    <row r="38" ht="15" spans="1:5">
      <c r="A38" s="142">
        <v>2010699</v>
      </c>
      <c r="B38" s="142" t="s">
        <v>166</v>
      </c>
      <c r="C38" s="88">
        <v>156</v>
      </c>
      <c r="D38" s="88">
        <v>325</v>
      </c>
      <c r="E38" s="334">
        <v>2.08333333333333</v>
      </c>
    </row>
    <row r="39" ht="15" spans="1:5">
      <c r="A39" s="142">
        <v>2010701</v>
      </c>
      <c r="B39" s="142" t="s">
        <v>147</v>
      </c>
      <c r="C39" s="88">
        <v>563</v>
      </c>
      <c r="D39" s="88">
        <v>507</v>
      </c>
      <c r="E39" s="334">
        <v>0.900532859680284</v>
      </c>
    </row>
    <row r="40" ht="15" spans="1:5">
      <c r="A40" s="142">
        <v>2010702</v>
      </c>
      <c r="B40" s="142" t="s">
        <v>148</v>
      </c>
      <c r="C40" s="88">
        <v>400</v>
      </c>
      <c r="D40" s="88">
        <v>634</v>
      </c>
      <c r="E40" s="334">
        <v>1.585</v>
      </c>
    </row>
    <row r="41" ht="15" spans="1:5">
      <c r="A41" s="142">
        <v>2010799</v>
      </c>
      <c r="B41" s="142" t="s">
        <v>167</v>
      </c>
      <c r="C41" s="88">
        <v>55</v>
      </c>
      <c r="D41" s="88" t="s">
        <v>0</v>
      </c>
      <c r="E41" s="334" t="s">
        <v>0</v>
      </c>
    </row>
    <row r="42" ht="15" spans="1:5">
      <c r="A42" s="142">
        <v>2010801</v>
      </c>
      <c r="B42" s="142" t="s">
        <v>147</v>
      </c>
      <c r="C42" s="88">
        <v>2</v>
      </c>
      <c r="D42" s="88" t="s">
        <v>0</v>
      </c>
      <c r="E42" s="334" t="s">
        <v>0</v>
      </c>
    </row>
    <row r="43" ht="15" spans="1:5">
      <c r="A43" s="142">
        <v>2011101</v>
      </c>
      <c r="B43" s="142" t="s">
        <v>147</v>
      </c>
      <c r="C43" s="88">
        <v>1632</v>
      </c>
      <c r="D43" s="88">
        <v>1729</v>
      </c>
      <c r="E43" s="334">
        <v>1.0594362745098</v>
      </c>
    </row>
    <row r="44" ht="15" spans="1:5">
      <c r="A44" s="142">
        <v>2011102</v>
      </c>
      <c r="B44" s="142" t="s">
        <v>148</v>
      </c>
      <c r="C44" s="88">
        <v>2331</v>
      </c>
      <c r="D44" s="88">
        <v>2077</v>
      </c>
      <c r="E44" s="334">
        <v>0.891033891033891</v>
      </c>
    </row>
    <row r="45" ht="15" spans="1:5">
      <c r="A45" s="142">
        <v>2011150</v>
      </c>
      <c r="B45" s="142" t="s">
        <v>152</v>
      </c>
      <c r="C45" s="88">
        <v>142</v>
      </c>
      <c r="D45" s="88">
        <v>160</v>
      </c>
      <c r="E45" s="334">
        <v>1.12676056338028</v>
      </c>
    </row>
    <row r="46" ht="15" spans="1:5">
      <c r="A46" s="142">
        <v>2011199</v>
      </c>
      <c r="B46" s="142" t="s">
        <v>168</v>
      </c>
      <c r="C46" s="88">
        <v>5</v>
      </c>
      <c r="D46" s="88">
        <v>5</v>
      </c>
      <c r="E46" s="334">
        <v>1</v>
      </c>
    </row>
    <row r="47" ht="15" spans="1:5">
      <c r="A47" s="142">
        <v>2011301</v>
      </c>
      <c r="B47" s="142" t="s">
        <v>147</v>
      </c>
      <c r="C47" s="88">
        <v>618</v>
      </c>
      <c r="D47" s="88">
        <v>636</v>
      </c>
      <c r="E47" s="334">
        <v>1.02912621359223</v>
      </c>
    </row>
    <row r="48" ht="15" spans="1:5">
      <c r="A48" s="142">
        <v>2011302</v>
      </c>
      <c r="B48" s="142" t="s">
        <v>148</v>
      </c>
      <c r="C48" s="88">
        <v>424</v>
      </c>
      <c r="D48" s="88" t="s">
        <v>0</v>
      </c>
      <c r="E48" s="334" t="s">
        <v>0</v>
      </c>
    </row>
    <row r="49" ht="15" spans="1:5">
      <c r="A49" s="142">
        <v>2011307</v>
      </c>
      <c r="B49" s="142" t="s">
        <v>169</v>
      </c>
      <c r="C49" s="88">
        <v>324</v>
      </c>
      <c r="D49" s="88" t="s">
        <v>0</v>
      </c>
      <c r="E49" s="334" t="s">
        <v>0</v>
      </c>
    </row>
    <row r="50" ht="15" spans="1:5">
      <c r="A50" s="142">
        <v>2011308</v>
      </c>
      <c r="B50" s="142" t="s">
        <v>170</v>
      </c>
      <c r="C50" s="88">
        <v>468</v>
      </c>
      <c r="D50" s="88">
        <v>1033</v>
      </c>
      <c r="E50" s="334">
        <v>2.20726495726496</v>
      </c>
    </row>
    <row r="51" ht="15" spans="1:5">
      <c r="A51" s="142">
        <v>2011350</v>
      </c>
      <c r="B51" s="142" t="s">
        <v>152</v>
      </c>
      <c r="C51" s="88">
        <v>422</v>
      </c>
      <c r="D51" s="88">
        <v>372</v>
      </c>
      <c r="E51" s="334">
        <v>0.881516587677725</v>
      </c>
    </row>
    <row r="52" ht="15" spans="1:5">
      <c r="A52" s="142">
        <v>2011399</v>
      </c>
      <c r="B52" s="142" t="s">
        <v>171</v>
      </c>
      <c r="C52" s="88">
        <v>956</v>
      </c>
      <c r="D52" s="88">
        <v>415</v>
      </c>
      <c r="E52" s="334">
        <v>0.434100418410042</v>
      </c>
    </row>
    <row r="53" ht="15" spans="1:5">
      <c r="A53" s="142">
        <v>2012301</v>
      </c>
      <c r="B53" s="142" t="s">
        <v>147</v>
      </c>
      <c r="C53" s="88">
        <v>168</v>
      </c>
      <c r="D53" s="88">
        <v>164</v>
      </c>
      <c r="E53" s="334">
        <v>0.976190476190476</v>
      </c>
    </row>
    <row r="54" ht="15" spans="1:5">
      <c r="A54" s="142">
        <v>2012302</v>
      </c>
      <c r="B54" s="142" t="s">
        <v>148</v>
      </c>
      <c r="C54" s="88" t="s">
        <v>0</v>
      </c>
      <c r="D54" s="88">
        <v>3</v>
      </c>
      <c r="E54" s="334" t="s">
        <v>0</v>
      </c>
    </row>
    <row r="55" ht="15" spans="1:5">
      <c r="A55" s="142">
        <v>2012350</v>
      </c>
      <c r="B55" s="142" t="s">
        <v>152</v>
      </c>
      <c r="C55" s="88">
        <v>88</v>
      </c>
      <c r="D55" s="88">
        <v>94</v>
      </c>
      <c r="E55" s="334">
        <v>1.06818181818182</v>
      </c>
    </row>
    <row r="56" ht="15" spans="1:5">
      <c r="A56" s="142">
        <v>2012399</v>
      </c>
      <c r="B56" s="142" t="s">
        <v>172</v>
      </c>
      <c r="C56" s="88">
        <v>42</v>
      </c>
      <c r="D56" s="88">
        <v>100</v>
      </c>
      <c r="E56" s="334">
        <v>2.38095238095238</v>
      </c>
    </row>
    <row r="57" ht="15" spans="1:5">
      <c r="A57" s="142">
        <v>2012699</v>
      </c>
      <c r="B57" s="142" t="s">
        <v>173</v>
      </c>
      <c r="C57" s="88">
        <v>1</v>
      </c>
      <c r="D57" s="88" t="s">
        <v>0</v>
      </c>
      <c r="E57" s="334" t="s">
        <v>0</v>
      </c>
    </row>
    <row r="58" ht="15" spans="1:5">
      <c r="A58" s="142">
        <v>2012801</v>
      </c>
      <c r="B58" s="142" t="s">
        <v>147</v>
      </c>
      <c r="C58" s="88">
        <v>84</v>
      </c>
      <c r="D58" s="88">
        <v>87</v>
      </c>
      <c r="E58" s="334">
        <v>1.03571428571429</v>
      </c>
    </row>
    <row r="59" ht="15" spans="1:5">
      <c r="A59" s="142">
        <v>2012802</v>
      </c>
      <c r="B59" s="142" t="s">
        <v>148</v>
      </c>
      <c r="C59" s="88">
        <v>2</v>
      </c>
      <c r="D59" s="88" t="s">
        <v>0</v>
      </c>
      <c r="E59" s="334" t="s">
        <v>0</v>
      </c>
    </row>
    <row r="60" ht="15" spans="1:5">
      <c r="A60" s="142">
        <v>2012901</v>
      </c>
      <c r="B60" s="142" t="s">
        <v>147</v>
      </c>
      <c r="C60" s="88">
        <v>289</v>
      </c>
      <c r="D60" s="88">
        <v>259</v>
      </c>
      <c r="E60" s="334">
        <v>0.896193771626298</v>
      </c>
    </row>
    <row r="61" ht="15" spans="1:5">
      <c r="A61" s="142">
        <v>2012902</v>
      </c>
      <c r="B61" s="142" t="s">
        <v>148</v>
      </c>
      <c r="C61" s="88">
        <v>265</v>
      </c>
      <c r="D61" s="88">
        <v>276</v>
      </c>
      <c r="E61" s="334">
        <v>1.04150943396226</v>
      </c>
    </row>
    <row r="62" ht="15" spans="1:5">
      <c r="A62" s="142">
        <v>2012950</v>
      </c>
      <c r="B62" s="142" t="s">
        <v>152</v>
      </c>
      <c r="C62" s="88">
        <v>50</v>
      </c>
      <c r="D62" s="88">
        <v>52</v>
      </c>
      <c r="E62" s="334">
        <v>1.04</v>
      </c>
    </row>
    <row r="63" ht="15" spans="1:5">
      <c r="A63" s="142">
        <v>2012999</v>
      </c>
      <c r="B63" s="142" t="s">
        <v>174</v>
      </c>
      <c r="C63" s="88">
        <v>1328</v>
      </c>
      <c r="D63" s="88">
        <v>830</v>
      </c>
      <c r="E63" s="334">
        <v>0.625</v>
      </c>
    </row>
    <row r="64" ht="15" spans="1:5">
      <c r="A64" s="142">
        <v>2013101</v>
      </c>
      <c r="B64" s="142" t="s">
        <v>147</v>
      </c>
      <c r="C64" s="88">
        <v>2113</v>
      </c>
      <c r="D64" s="88">
        <v>2136</v>
      </c>
      <c r="E64" s="334">
        <v>1.0108849976337</v>
      </c>
    </row>
    <row r="65" ht="15" spans="1:5">
      <c r="A65" s="142">
        <v>2013102</v>
      </c>
      <c r="B65" s="142" t="s">
        <v>148</v>
      </c>
      <c r="C65" s="88">
        <v>47</v>
      </c>
      <c r="D65" s="88">
        <v>30</v>
      </c>
      <c r="E65" s="334">
        <v>0.638297872340426</v>
      </c>
    </row>
    <row r="66" ht="15" spans="1:5">
      <c r="A66" s="142">
        <v>2013105</v>
      </c>
      <c r="B66" s="142" t="s">
        <v>175</v>
      </c>
      <c r="C66" s="88">
        <v>117</v>
      </c>
      <c r="D66" s="88">
        <v>122</v>
      </c>
      <c r="E66" s="334">
        <v>1.04273504273504</v>
      </c>
    </row>
    <row r="67" ht="15" spans="1:5">
      <c r="A67" s="142">
        <v>2013150</v>
      </c>
      <c r="B67" s="142" t="s">
        <v>152</v>
      </c>
      <c r="C67" s="88">
        <v>433</v>
      </c>
      <c r="D67" s="88">
        <v>458</v>
      </c>
      <c r="E67" s="334">
        <v>1.05773672055427</v>
      </c>
    </row>
    <row r="68" ht="27" spans="1:5">
      <c r="A68" s="142">
        <v>2013199</v>
      </c>
      <c r="B68" s="142" t="s">
        <v>176</v>
      </c>
      <c r="C68" s="88">
        <v>23</v>
      </c>
      <c r="D68" s="88">
        <v>66</v>
      </c>
      <c r="E68" s="334">
        <v>2.8695652173913</v>
      </c>
    </row>
    <row r="69" ht="15" spans="1:5">
      <c r="A69" s="142">
        <v>2013201</v>
      </c>
      <c r="B69" s="142" t="s">
        <v>147</v>
      </c>
      <c r="C69" s="88">
        <v>783</v>
      </c>
      <c r="D69" s="88">
        <v>1093</v>
      </c>
      <c r="E69" s="334">
        <v>1.39591315453384</v>
      </c>
    </row>
    <row r="70" ht="15" spans="1:5">
      <c r="A70" s="142">
        <v>2013202</v>
      </c>
      <c r="B70" s="142" t="s">
        <v>148</v>
      </c>
      <c r="C70" s="88">
        <v>127</v>
      </c>
      <c r="D70" s="88">
        <v>195</v>
      </c>
      <c r="E70" s="334">
        <v>1.53543307086614</v>
      </c>
    </row>
    <row r="71" ht="15" spans="1:5">
      <c r="A71" s="142">
        <v>2013250</v>
      </c>
      <c r="B71" s="142" t="s">
        <v>152</v>
      </c>
      <c r="C71" s="88">
        <v>302</v>
      </c>
      <c r="D71" s="88">
        <v>187</v>
      </c>
      <c r="E71" s="334">
        <v>0.619205298013245</v>
      </c>
    </row>
    <row r="72" ht="15" spans="1:5">
      <c r="A72" s="142">
        <v>2013299</v>
      </c>
      <c r="B72" s="142" t="s">
        <v>177</v>
      </c>
      <c r="C72" s="88" t="s">
        <v>0</v>
      </c>
      <c r="D72" s="88">
        <v>31</v>
      </c>
      <c r="E72" s="334" t="s">
        <v>0</v>
      </c>
    </row>
    <row r="73" ht="15" spans="1:5">
      <c r="A73" s="142">
        <v>2013301</v>
      </c>
      <c r="B73" s="142" t="s">
        <v>147</v>
      </c>
      <c r="C73" s="88">
        <v>289</v>
      </c>
      <c r="D73" s="88">
        <v>307</v>
      </c>
      <c r="E73" s="334">
        <v>1.06228373702422</v>
      </c>
    </row>
    <row r="74" ht="15" spans="1:5">
      <c r="A74" s="142">
        <v>2013302</v>
      </c>
      <c r="B74" s="142" t="s">
        <v>148</v>
      </c>
      <c r="C74" s="88">
        <v>261</v>
      </c>
      <c r="D74" s="88">
        <v>520</v>
      </c>
      <c r="E74" s="334">
        <v>1.99233716475096</v>
      </c>
    </row>
    <row r="75" ht="15" spans="1:5">
      <c r="A75" s="142">
        <v>2013350</v>
      </c>
      <c r="B75" s="142" t="s">
        <v>152</v>
      </c>
      <c r="C75" s="88">
        <v>310</v>
      </c>
      <c r="D75" s="88">
        <v>292</v>
      </c>
      <c r="E75" s="334">
        <v>0.941935483870968</v>
      </c>
    </row>
    <row r="76" ht="15" spans="1:5">
      <c r="A76" s="142">
        <v>2013399</v>
      </c>
      <c r="B76" s="142" t="s">
        <v>178</v>
      </c>
      <c r="C76" s="88">
        <v>7</v>
      </c>
      <c r="D76" s="88" t="s">
        <v>0</v>
      </c>
      <c r="E76" s="334" t="s">
        <v>0</v>
      </c>
    </row>
    <row r="77" ht="15" spans="1:5">
      <c r="A77" s="142">
        <v>2013401</v>
      </c>
      <c r="B77" s="142" t="s">
        <v>147</v>
      </c>
      <c r="C77" s="88">
        <v>118</v>
      </c>
      <c r="D77" s="88">
        <v>121</v>
      </c>
      <c r="E77" s="334">
        <v>1.02542372881356</v>
      </c>
    </row>
    <row r="78" ht="15" spans="1:5">
      <c r="A78" s="142">
        <v>2013402</v>
      </c>
      <c r="B78" s="142" t="s">
        <v>148</v>
      </c>
      <c r="C78" s="88">
        <v>37</v>
      </c>
      <c r="D78" s="88">
        <v>47</v>
      </c>
      <c r="E78" s="334">
        <v>1.27027027027027</v>
      </c>
    </row>
    <row r="79" ht="15" spans="1:5">
      <c r="A79" s="142">
        <v>2013404</v>
      </c>
      <c r="B79" s="142" t="s">
        <v>179</v>
      </c>
      <c r="C79" s="88">
        <v>17</v>
      </c>
      <c r="D79" s="88">
        <v>40</v>
      </c>
      <c r="E79" s="334">
        <v>2.35294117647059</v>
      </c>
    </row>
    <row r="80" ht="15" spans="1:5">
      <c r="A80" s="142">
        <v>2013450</v>
      </c>
      <c r="B80" s="142" t="s">
        <v>152</v>
      </c>
      <c r="C80" s="88">
        <v>82</v>
      </c>
      <c r="D80" s="88">
        <v>80</v>
      </c>
      <c r="E80" s="334">
        <v>0.975609756097561</v>
      </c>
    </row>
    <row r="81" ht="15" spans="1:5">
      <c r="A81" s="142">
        <v>2013499</v>
      </c>
      <c r="B81" s="142" t="s">
        <v>180</v>
      </c>
      <c r="C81" s="88">
        <v>18</v>
      </c>
      <c r="D81" s="88" t="s">
        <v>0</v>
      </c>
      <c r="E81" s="334" t="s">
        <v>0</v>
      </c>
    </row>
    <row r="82" ht="15" spans="1:5">
      <c r="A82" s="142">
        <v>2013601</v>
      </c>
      <c r="B82" s="142" t="s">
        <v>147</v>
      </c>
      <c r="C82" s="88">
        <v>140</v>
      </c>
      <c r="D82" s="88" t="s">
        <v>0</v>
      </c>
      <c r="E82" s="334" t="s">
        <v>0</v>
      </c>
    </row>
    <row r="83" ht="15" spans="1:5">
      <c r="A83" s="142">
        <v>2013602</v>
      </c>
      <c r="B83" s="142" t="s">
        <v>148</v>
      </c>
      <c r="C83" s="88">
        <v>221</v>
      </c>
      <c r="D83" s="88" t="s">
        <v>0</v>
      </c>
      <c r="E83" s="334" t="s">
        <v>0</v>
      </c>
    </row>
    <row r="84" ht="15" spans="1:5">
      <c r="A84" s="142">
        <v>2013650</v>
      </c>
      <c r="B84" s="142" t="s">
        <v>152</v>
      </c>
      <c r="C84" s="88">
        <v>170</v>
      </c>
      <c r="D84" s="88" t="s">
        <v>0</v>
      </c>
      <c r="E84" s="334" t="s">
        <v>0</v>
      </c>
    </row>
    <row r="85" ht="15" spans="1:5">
      <c r="A85" s="142">
        <v>2013801</v>
      </c>
      <c r="B85" s="142" t="s">
        <v>147</v>
      </c>
      <c r="C85" s="88">
        <v>1311</v>
      </c>
      <c r="D85" s="88">
        <v>1366</v>
      </c>
      <c r="E85" s="334">
        <v>1.0419527078566</v>
      </c>
    </row>
    <row r="86" ht="15" spans="1:5">
      <c r="A86" s="142">
        <v>2013804</v>
      </c>
      <c r="B86" s="142" t="s">
        <v>181</v>
      </c>
      <c r="C86" s="88">
        <v>12</v>
      </c>
      <c r="D86" s="88">
        <v>10</v>
      </c>
      <c r="E86" s="334">
        <v>0.833333333333333</v>
      </c>
    </row>
    <row r="87" ht="15" spans="1:5">
      <c r="A87" s="142">
        <v>2013805</v>
      </c>
      <c r="B87" s="142" t="s">
        <v>182</v>
      </c>
      <c r="C87" s="88">
        <v>73</v>
      </c>
      <c r="D87" s="88">
        <v>155</v>
      </c>
      <c r="E87" s="334">
        <v>2.12328767123288</v>
      </c>
    </row>
    <row r="88" ht="15" spans="1:5">
      <c r="A88" s="142">
        <v>2013815</v>
      </c>
      <c r="B88" s="142" t="s">
        <v>183</v>
      </c>
      <c r="C88" s="88">
        <v>5</v>
      </c>
      <c r="D88" s="88">
        <v>10</v>
      </c>
      <c r="E88" s="334">
        <v>2</v>
      </c>
    </row>
    <row r="89" ht="15" spans="1:5">
      <c r="A89" s="142">
        <v>2013816</v>
      </c>
      <c r="B89" s="142" t="s">
        <v>184</v>
      </c>
      <c r="C89" s="88">
        <v>173</v>
      </c>
      <c r="D89" s="88">
        <v>308</v>
      </c>
      <c r="E89" s="334">
        <v>1.78034682080925</v>
      </c>
    </row>
    <row r="90" ht="15" spans="1:5">
      <c r="A90" s="142">
        <v>2013850</v>
      </c>
      <c r="B90" s="142" t="s">
        <v>152</v>
      </c>
      <c r="C90" s="88">
        <v>243</v>
      </c>
      <c r="D90" s="88">
        <v>256</v>
      </c>
      <c r="E90" s="334">
        <v>1.05349794238683</v>
      </c>
    </row>
    <row r="91" ht="15" spans="1:5">
      <c r="A91" s="142">
        <v>2013899</v>
      </c>
      <c r="B91" s="142" t="s">
        <v>185</v>
      </c>
      <c r="C91" s="88">
        <v>1</v>
      </c>
      <c r="D91" s="88">
        <v>5</v>
      </c>
      <c r="E91" s="334">
        <v>5</v>
      </c>
    </row>
    <row r="92" ht="15" spans="1:5">
      <c r="A92" s="335">
        <v>2013901</v>
      </c>
      <c r="B92" s="335" t="s">
        <v>147</v>
      </c>
      <c r="C92" s="140">
        <v>17</v>
      </c>
      <c r="D92" s="140">
        <v>67</v>
      </c>
      <c r="E92" s="334">
        <v>3.94117647058824</v>
      </c>
    </row>
    <row r="93" ht="15" spans="1:5">
      <c r="A93" s="335">
        <v>2013902</v>
      </c>
      <c r="B93" s="335" t="s">
        <v>148</v>
      </c>
      <c r="C93" s="140" t="s">
        <v>0</v>
      </c>
      <c r="D93" s="140">
        <v>176</v>
      </c>
      <c r="E93" s="334" t="s">
        <v>0</v>
      </c>
    </row>
    <row r="94" ht="15" spans="1:5">
      <c r="A94" s="335">
        <v>2013904</v>
      </c>
      <c r="B94" s="335" t="s">
        <v>175</v>
      </c>
      <c r="C94" s="140">
        <v>9831</v>
      </c>
      <c r="D94" s="140">
        <v>8070</v>
      </c>
      <c r="E94" s="334">
        <v>0.820872749465975</v>
      </c>
    </row>
    <row r="95" ht="15" spans="1:5">
      <c r="A95" s="335">
        <v>2013950</v>
      </c>
      <c r="B95" s="335" t="s">
        <v>152</v>
      </c>
      <c r="C95" s="140" t="s">
        <v>0</v>
      </c>
      <c r="D95" s="140">
        <v>87</v>
      </c>
      <c r="E95" s="334" t="s">
        <v>0</v>
      </c>
    </row>
    <row r="96" ht="15" spans="1:5">
      <c r="A96" s="335">
        <v>2014001</v>
      </c>
      <c r="B96" s="335" t="s">
        <v>147</v>
      </c>
      <c r="C96" s="140" t="s">
        <v>0</v>
      </c>
      <c r="D96" s="140">
        <v>139</v>
      </c>
      <c r="E96" s="334" t="s">
        <v>0</v>
      </c>
    </row>
    <row r="97" ht="15" spans="1:5">
      <c r="A97" s="335">
        <v>2014002</v>
      </c>
      <c r="B97" s="335" t="s">
        <v>148</v>
      </c>
      <c r="C97" s="140">
        <v>3</v>
      </c>
      <c r="D97" s="140">
        <v>315</v>
      </c>
      <c r="E97" s="334">
        <v>105</v>
      </c>
    </row>
    <row r="98" ht="15" spans="1:5">
      <c r="A98" s="335">
        <v>2014004</v>
      </c>
      <c r="B98" s="335" t="s">
        <v>186</v>
      </c>
      <c r="C98" s="140">
        <v>20</v>
      </c>
      <c r="D98" s="140">
        <v>55</v>
      </c>
      <c r="E98" s="334">
        <v>2.75</v>
      </c>
    </row>
    <row r="99" ht="15" spans="1:5">
      <c r="A99" s="336">
        <v>2014050</v>
      </c>
      <c r="B99" s="336" t="s">
        <v>152</v>
      </c>
      <c r="C99" s="140" t="s">
        <v>0</v>
      </c>
      <c r="D99" s="140">
        <v>187</v>
      </c>
      <c r="E99" s="334" t="s">
        <v>0</v>
      </c>
    </row>
    <row r="100" ht="15" spans="1:5">
      <c r="A100" s="335">
        <v>2014099</v>
      </c>
      <c r="B100" s="335" t="s">
        <v>187</v>
      </c>
      <c r="C100" s="140" t="s">
        <v>0</v>
      </c>
      <c r="D100" s="140">
        <v>15</v>
      </c>
      <c r="E100" s="334" t="s">
        <v>0</v>
      </c>
    </row>
    <row r="101" ht="15" spans="1:5">
      <c r="A101" s="142">
        <v>2019999</v>
      </c>
      <c r="B101" s="142" t="s">
        <v>188</v>
      </c>
      <c r="C101" s="88">
        <v>10</v>
      </c>
      <c r="D101" s="88" t="s">
        <v>0</v>
      </c>
      <c r="E101" s="334" t="s">
        <v>0</v>
      </c>
    </row>
    <row r="102" ht="15" spans="1:5">
      <c r="A102" s="142">
        <v>2030601</v>
      </c>
      <c r="B102" s="142" t="s">
        <v>189</v>
      </c>
      <c r="C102" s="88">
        <v>440</v>
      </c>
      <c r="D102" s="88">
        <v>229</v>
      </c>
      <c r="E102" s="334">
        <v>0.520454545454546</v>
      </c>
    </row>
    <row r="103" ht="15" spans="1:5">
      <c r="A103" s="142">
        <v>2030603</v>
      </c>
      <c r="B103" s="142" t="s">
        <v>190</v>
      </c>
      <c r="C103" s="88" t="s">
        <v>0</v>
      </c>
      <c r="D103" s="88">
        <v>29</v>
      </c>
      <c r="E103" s="334" t="s">
        <v>0</v>
      </c>
    </row>
    <row r="104" ht="15" spans="1:5">
      <c r="A104" s="142">
        <v>2030607</v>
      </c>
      <c r="B104" s="142" t="s">
        <v>191</v>
      </c>
      <c r="C104" s="88">
        <v>225</v>
      </c>
      <c r="D104" s="88">
        <v>205</v>
      </c>
      <c r="E104" s="334">
        <v>0.911111111111111</v>
      </c>
    </row>
    <row r="105" ht="15" spans="1:5">
      <c r="A105" s="142">
        <v>2030699</v>
      </c>
      <c r="B105" s="142" t="s">
        <v>192</v>
      </c>
      <c r="C105" s="88">
        <v>224</v>
      </c>
      <c r="D105" s="88">
        <v>294</v>
      </c>
      <c r="E105" s="334">
        <v>1.3125</v>
      </c>
    </row>
    <row r="106" ht="15" spans="1:5">
      <c r="A106" s="142">
        <v>2040101</v>
      </c>
      <c r="B106" s="142" t="s">
        <v>193</v>
      </c>
      <c r="C106" s="88">
        <v>20</v>
      </c>
      <c r="D106" s="88">
        <v>50</v>
      </c>
      <c r="E106" s="334">
        <v>2.5</v>
      </c>
    </row>
    <row r="107" ht="15" spans="1:5">
      <c r="A107" s="142">
        <v>2040201</v>
      </c>
      <c r="B107" s="142" t="s">
        <v>147</v>
      </c>
      <c r="C107" s="88">
        <v>15805</v>
      </c>
      <c r="D107" s="88">
        <v>16225</v>
      </c>
      <c r="E107" s="334">
        <v>1.02657386902879</v>
      </c>
    </row>
    <row r="108" ht="15" spans="1:5">
      <c r="A108" s="142">
        <v>2040202</v>
      </c>
      <c r="B108" s="142" t="s">
        <v>148</v>
      </c>
      <c r="C108" s="88">
        <v>1625</v>
      </c>
      <c r="D108" s="88">
        <v>1714</v>
      </c>
      <c r="E108" s="334">
        <v>1.05476923076923</v>
      </c>
    </row>
    <row r="109" ht="15" spans="1:5">
      <c r="A109" s="142">
        <v>2040250</v>
      </c>
      <c r="B109" s="142" t="s">
        <v>152</v>
      </c>
      <c r="C109" s="88">
        <v>3148</v>
      </c>
      <c r="D109" s="88">
        <v>4011</v>
      </c>
      <c r="E109" s="334">
        <v>1.27414231257942</v>
      </c>
    </row>
    <row r="110" ht="15" spans="1:5">
      <c r="A110" s="142">
        <v>2040299</v>
      </c>
      <c r="B110" s="142" t="s">
        <v>194</v>
      </c>
      <c r="C110" s="88">
        <v>476</v>
      </c>
      <c r="D110" s="88">
        <v>434</v>
      </c>
      <c r="E110" s="334">
        <v>0.911764705882353</v>
      </c>
    </row>
    <row r="111" ht="15" spans="1:5">
      <c r="A111" s="142">
        <v>2040401</v>
      </c>
      <c r="B111" s="142" t="s">
        <v>147</v>
      </c>
      <c r="C111" s="88">
        <v>40</v>
      </c>
      <c r="D111" s="88" t="s">
        <v>0</v>
      </c>
      <c r="E111" s="334" t="s">
        <v>0</v>
      </c>
    </row>
    <row r="112" ht="15" spans="1:5">
      <c r="A112" s="142">
        <v>2040402</v>
      </c>
      <c r="B112" s="142" t="s">
        <v>148</v>
      </c>
      <c r="C112" s="88" t="s">
        <v>0</v>
      </c>
      <c r="D112" s="88">
        <v>9</v>
      </c>
      <c r="E112" s="334" t="s">
        <v>0</v>
      </c>
    </row>
    <row r="113" ht="15" spans="1:5">
      <c r="A113" s="142">
        <v>2040499</v>
      </c>
      <c r="B113" s="142" t="s">
        <v>195</v>
      </c>
      <c r="C113" s="88" t="s">
        <v>0</v>
      </c>
      <c r="D113" s="88">
        <v>42</v>
      </c>
      <c r="E113" s="334" t="s">
        <v>0</v>
      </c>
    </row>
    <row r="114" ht="15" spans="1:5">
      <c r="A114" s="142">
        <v>2040501</v>
      </c>
      <c r="B114" s="142" t="s">
        <v>147</v>
      </c>
      <c r="C114" s="88">
        <v>103</v>
      </c>
      <c r="D114" s="88">
        <v>110</v>
      </c>
      <c r="E114" s="334">
        <v>1.06796116504854</v>
      </c>
    </row>
    <row r="115" ht="15" spans="1:5">
      <c r="A115" s="142">
        <v>2040502</v>
      </c>
      <c r="B115" s="142" t="s">
        <v>148</v>
      </c>
      <c r="C115" s="88">
        <v>5</v>
      </c>
      <c r="D115" s="88" t="s">
        <v>0</v>
      </c>
      <c r="E115" s="334" t="s">
        <v>0</v>
      </c>
    </row>
    <row r="116" ht="15" spans="1:5">
      <c r="A116" s="142">
        <v>2040506</v>
      </c>
      <c r="B116" s="142" t="s">
        <v>196</v>
      </c>
      <c r="C116" s="88">
        <v>148</v>
      </c>
      <c r="D116" s="88">
        <v>200</v>
      </c>
      <c r="E116" s="334">
        <v>1.35135135135135</v>
      </c>
    </row>
    <row r="117" ht="15" spans="1:5">
      <c r="A117" s="142">
        <v>2040601</v>
      </c>
      <c r="B117" s="142" t="s">
        <v>147</v>
      </c>
      <c r="C117" s="88">
        <v>1005</v>
      </c>
      <c r="D117" s="88">
        <v>858</v>
      </c>
      <c r="E117" s="334">
        <v>0.853731343283582</v>
      </c>
    </row>
    <row r="118" ht="15" spans="1:5">
      <c r="A118" s="142">
        <v>2040602</v>
      </c>
      <c r="B118" s="142" t="s">
        <v>148</v>
      </c>
      <c r="C118" s="88">
        <v>108</v>
      </c>
      <c r="D118" s="88" t="s">
        <v>0</v>
      </c>
      <c r="E118" s="334" t="s">
        <v>0</v>
      </c>
    </row>
    <row r="119" ht="15" spans="1:5">
      <c r="A119" s="142">
        <v>2040604</v>
      </c>
      <c r="B119" s="142" t="s">
        <v>197</v>
      </c>
      <c r="C119" s="88">
        <v>29</v>
      </c>
      <c r="D119" s="88">
        <v>155</v>
      </c>
      <c r="E119" s="334">
        <v>5.3448275862069</v>
      </c>
    </row>
    <row r="120" ht="15" spans="1:5">
      <c r="A120" s="142">
        <v>2040605</v>
      </c>
      <c r="B120" s="142" t="s">
        <v>198</v>
      </c>
      <c r="C120" s="88" t="s">
        <v>0</v>
      </c>
      <c r="D120" s="88">
        <v>5</v>
      </c>
      <c r="E120" s="334" t="s">
        <v>0</v>
      </c>
    </row>
    <row r="121" ht="15" spans="1:5">
      <c r="A121" s="142">
        <v>2040607</v>
      </c>
      <c r="B121" s="142" t="s">
        <v>199</v>
      </c>
      <c r="C121" s="88">
        <v>34</v>
      </c>
      <c r="D121" s="88">
        <v>30</v>
      </c>
      <c r="E121" s="334">
        <v>0.882352941176471</v>
      </c>
    </row>
    <row r="122" ht="15" spans="1:5">
      <c r="A122" s="142">
        <v>2040610</v>
      </c>
      <c r="B122" s="142" t="s">
        <v>200</v>
      </c>
      <c r="C122" s="88">
        <v>22</v>
      </c>
      <c r="D122" s="88">
        <v>66</v>
      </c>
      <c r="E122" s="334">
        <v>3</v>
      </c>
    </row>
    <row r="123" ht="15" spans="1:5">
      <c r="A123" s="142">
        <v>2040612</v>
      </c>
      <c r="B123" s="142" t="s">
        <v>201</v>
      </c>
      <c r="C123" s="88">
        <v>20</v>
      </c>
      <c r="D123" s="88">
        <v>52</v>
      </c>
      <c r="E123" s="334">
        <v>2.6</v>
      </c>
    </row>
    <row r="124" ht="15" spans="1:5">
      <c r="A124" s="142">
        <v>2040650</v>
      </c>
      <c r="B124" s="142" t="s">
        <v>152</v>
      </c>
      <c r="C124" s="88">
        <v>47</v>
      </c>
      <c r="D124" s="88">
        <v>51</v>
      </c>
      <c r="E124" s="334">
        <v>1.08510638297872</v>
      </c>
    </row>
    <row r="125" ht="15" spans="1:5">
      <c r="A125" s="142">
        <v>2040699</v>
      </c>
      <c r="B125" s="142" t="s">
        <v>202</v>
      </c>
      <c r="C125" s="88" t="s">
        <v>0</v>
      </c>
      <c r="D125" s="88">
        <v>81</v>
      </c>
      <c r="E125" s="334" t="s">
        <v>0</v>
      </c>
    </row>
    <row r="126" ht="15" spans="1:5">
      <c r="A126" s="142">
        <v>2040804</v>
      </c>
      <c r="B126" s="142" t="s">
        <v>203</v>
      </c>
      <c r="C126" s="88">
        <v>40</v>
      </c>
      <c r="D126" s="88">
        <v>100</v>
      </c>
      <c r="E126" s="334">
        <v>2.5</v>
      </c>
    </row>
    <row r="127" ht="15" spans="1:5">
      <c r="A127" s="142">
        <v>2049999</v>
      </c>
      <c r="B127" s="142" t="s">
        <v>204</v>
      </c>
      <c r="C127" s="88">
        <v>172</v>
      </c>
      <c r="D127" s="88">
        <v>10</v>
      </c>
      <c r="E127" s="334">
        <v>0.0581395348837209</v>
      </c>
    </row>
    <row r="128" ht="15" spans="1:5">
      <c r="A128" s="142">
        <v>2050101</v>
      </c>
      <c r="B128" s="142" t="s">
        <v>147</v>
      </c>
      <c r="C128" s="88">
        <v>263</v>
      </c>
      <c r="D128" s="88">
        <v>253</v>
      </c>
      <c r="E128" s="334">
        <v>0.961977186311787</v>
      </c>
    </row>
    <row r="129" ht="15" spans="1:5">
      <c r="A129" s="142">
        <v>2050102</v>
      </c>
      <c r="B129" s="142" t="s">
        <v>148</v>
      </c>
      <c r="C129" s="88" t="s">
        <v>0</v>
      </c>
      <c r="D129" s="88">
        <v>5</v>
      </c>
      <c r="E129" s="334" t="s">
        <v>0</v>
      </c>
    </row>
    <row r="130" ht="15" spans="1:5">
      <c r="A130" s="142">
        <v>2050199</v>
      </c>
      <c r="B130" s="142" t="s">
        <v>205</v>
      </c>
      <c r="C130" s="88">
        <v>461</v>
      </c>
      <c r="D130" s="88">
        <v>151</v>
      </c>
      <c r="E130" s="334">
        <v>0.327548806941432</v>
      </c>
    </row>
    <row r="131" ht="15" spans="1:5">
      <c r="A131" s="142">
        <v>2050201</v>
      </c>
      <c r="B131" s="142" t="s">
        <v>206</v>
      </c>
      <c r="C131" s="88">
        <v>17651</v>
      </c>
      <c r="D131" s="88">
        <v>21576</v>
      </c>
      <c r="E131" s="334">
        <v>1.22236700470228</v>
      </c>
    </row>
    <row r="132" ht="15" spans="1:5">
      <c r="A132" s="142">
        <v>2050202</v>
      </c>
      <c r="B132" s="142" t="s">
        <v>207</v>
      </c>
      <c r="C132" s="88">
        <v>65101</v>
      </c>
      <c r="D132" s="88">
        <v>58708</v>
      </c>
      <c r="E132" s="334">
        <v>0.901798743490883</v>
      </c>
    </row>
    <row r="133" ht="15" spans="1:5">
      <c r="A133" s="142">
        <v>2050203</v>
      </c>
      <c r="B133" s="142" t="s">
        <v>208</v>
      </c>
      <c r="C133" s="88">
        <v>50879</v>
      </c>
      <c r="D133" s="88">
        <v>38866</v>
      </c>
      <c r="E133" s="334">
        <v>0.763890799740561</v>
      </c>
    </row>
    <row r="134" ht="15" spans="1:5">
      <c r="A134" s="142">
        <v>2050204</v>
      </c>
      <c r="B134" s="142" t="s">
        <v>209</v>
      </c>
      <c r="C134" s="88">
        <v>26126</v>
      </c>
      <c r="D134" s="88">
        <v>16550</v>
      </c>
      <c r="E134" s="334">
        <v>0.633468575365536</v>
      </c>
    </row>
    <row r="135" ht="15" spans="1:5">
      <c r="A135" s="142">
        <v>2050299</v>
      </c>
      <c r="B135" s="142" t="s">
        <v>210</v>
      </c>
      <c r="C135" s="88">
        <v>2679</v>
      </c>
      <c r="D135" s="88">
        <v>4572</v>
      </c>
      <c r="E135" s="334">
        <v>1.70660694288914</v>
      </c>
    </row>
    <row r="136" ht="15" spans="1:5">
      <c r="A136" s="142">
        <v>2050302</v>
      </c>
      <c r="B136" s="142" t="s">
        <v>211</v>
      </c>
      <c r="C136" s="88">
        <v>735</v>
      </c>
      <c r="D136" s="88">
        <v>755</v>
      </c>
      <c r="E136" s="334">
        <v>1.02721088435374</v>
      </c>
    </row>
    <row r="137" ht="15" spans="1:5">
      <c r="A137" s="142">
        <v>2050399</v>
      </c>
      <c r="B137" s="142" t="s">
        <v>212</v>
      </c>
      <c r="C137" s="88">
        <v>510</v>
      </c>
      <c r="D137" s="88" t="s">
        <v>0</v>
      </c>
      <c r="E137" s="334" t="s">
        <v>0</v>
      </c>
    </row>
    <row r="138" ht="15" spans="1:5">
      <c r="A138" s="142">
        <v>2050501</v>
      </c>
      <c r="B138" s="142" t="s">
        <v>213</v>
      </c>
      <c r="C138" s="88">
        <v>57</v>
      </c>
      <c r="D138" s="88">
        <v>55</v>
      </c>
      <c r="E138" s="334">
        <v>0.964912280701754</v>
      </c>
    </row>
    <row r="139" ht="15" spans="1:5">
      <c r="A139" s="142">
        <v>2050599</v>
      </c>
      <c r="B139" s="142" t="s">
        <v>214</v>
      </c>
      <c r="C139" s="88">
        <v>5</v>
      </c>
      <c r="D139" s="88" t="s">
        <v>0</v>
      </c>
      <c r="E139" s="334" t="s">
        <v>0</v>
      </c>
    </row>
    <row r="140" ht="15" spans="1:5">
      <c r="A140" s="142">
        <v>2050701</v>
      </c>
      <c r="B140" s="142" t="s">
        <v>215</v>
      </c>
      <c r="C140" s="88">
        <v>519</v>
      </c>
      <c r="D140" s="88">
        <v>557</v>
      </c>
      <c r="E140" s="334">
        <v>1.07321772639692</v>
      </c>
    </row>
    <row r="141" ht="15" spans="1:5">
      <c r="A141" s="142">
        <v>2050802</v>
      </c>
      <c r="B141" s="142" t="s">
        <v>216</v>
      </c>
      <c r="C141" s="88">
        <v>4579</v>
      </c>
      <c r="D141" s="88">
        <v>1897</v>
      </c>
      <c r="E141" s="334">
        <v>0.414282594452937</v>
      </c>
    </row>
    <row r="142" ht="15" spans="1:5">
      <c r="A142" s="142">
        <v>2050803</v>
      </c>
      <c r="B142" s="142" t="s">
        <v>217</v>
      </c>
      <c r="C142" s="88">
        <v>22</v>
      </c>
      <c r="D142" s="88">
        <v>5</v>
      </c>
      <c r="E142" s="334">
        <v>0.227272727272727</v>
      </c>
    </row>
    <row r="143" ht="15" spans="1:5">
      <c r="A143" s="142">
        <v>2050901</v>
      </c>
      <c r="B143" s="142" t="s">
        <v>218</v>
      </c>
      <c r="C143" s="88">
        <v>2654</v>
      </c>
      <c r="D143" s="88">
        <v>2500</v>
      </c>
      <c r="E143" s="334">
        <v>0.94197437829691</v>
      </c>
    </row>
    <row r="144" ht="15" spans="1:5">
      <c r="A144" s="142">
        <v>2059999</v>
      </c>
      <c r="B144" s="142" t="s">
        <v>219</v>
      </c>
      <c r="C144" s="88">
        <v>508</v>
      </c>
      <c r="D144" s="88" t="s">
        <v>0</v>
      </c>
      <c r="E144" s="334" t="s">
        <v>0</v>
      </c>
    </row>
    <row r="145" ht="15" spans="1:5">
      <c r="A145" s="142">
        <v>2060101</v>
      </c>
      <c r="B145" s="142" t="s">
        <v>147</v>
      </c>
      <c r="C145" s="88">
        <v>109</v>
      </c>
      <c r="D145" s="88">
        <v>72</v>
      </c>
      <c r="E145" s="334">
        <v>0.660550458715596</v>
      </c>
    </row>
    <row r="146" ht="27" spans="1:5">
      <c r="A146" s="142">
        <v>2060199</v>
      </c>
      <c r="B146" s="142" t="s">
        <v>220</v>
      </c>
      <c r="C146" s="88">
        <v>326</v>
      </c>
      <c r="D146" s="88">
        <v>338</v>
      </c>
      <c r="E146" s="334">
        <v>1.03680981595092</v>
      </c>
    </row>
    <row r="147" ht="15" spans="1:5">
      <c r="A147" s="142">
        <v>2060208</v>
      </c>
      <c r="B147" s="142" t="s">
        <v>221</v>
      </c>
      <c r="C147" s="88">
        <v>1</v>
      </c>
      <c r="D147" s="88" t="s">
        <v>0</v>
      </c>
      <c r="E147" s="334" t="s">
        <v>0</v>
      </c>
    </row>
    <row r="148" ht="15" spans="1:5">
      <c r="A148" s="142">
        <v>2060404</v>
      </c>
      <c r="B148" s="142" t="s">
        <v>222</v>
      </c>
      <c r="C148" s="88">
        <v>16</v>
      </c>
      <c r="D148" s="88" t="s">
        <v>0</v>
      </c>
      <c r="E148" s="334" t="s">
        <v>0</v>
      </c>
    </row>
    <row r="149" ht="15" spans="1:5">
      <c r="A149" s="142">
        <v>2060499</v>
      </c>
      <c r="B149" s="142" t="s">
        <v>223</v>
      </c>
      <c r="C149" s="88">
        <v>205</v>
      </c>
      <c r="D149" s="88">
        <v>772</v>
      </c>
      <c r="E149" s="334">
        <v>3.76585365853658</v>
      </c>
    </row>
    <row r="150" ht="15" spans="1:5">
      <c r="A150" s="142">
        <v>2060503</v>
      </c>
      <c r="B150" s="142" t="s">
        <v>224</v>
      </c>
      <c r="C150" s="88">
        <v>10</v>
      </c>
      <c r="D150" s="88">
        <v>150</v>
      </c>
      <c r="E150" s="334">
        <v>15</v>
      </c>
    </row>
    <row r="151" ht="15" spans="1:5">
      <c r="A151" s="142">
        <v>2060701</v>
      </c>
      <c r="B151" s="142" t="s">
        <v>225</v>
      </c>
      <c r="C151" s="88">
        <v>238</v>
      </c>
      <c r="D151" s="88">
        <v>222</v>
      </c>
      <c r="E151" s="334">
        <v>0.932773109243697</v>
      </c>
    </row>
    <row r="152" ht="15" spans="1:5">
      <c r="A152" s="142">
        <v>2060702</v>
      </c>
      <c r="B152" s="142" t="s">
        <v>226</v>
      </c>
      <c r="C152" s="88">
        <v>41</v>
      </c>
      <c r="D152" s="88">
        <v>47</v>
      </c>
      <c r="E152" s="334">
        <v>1.14634146341463</v>
      </c>
    </row>
    <row r="153" ht="15" spans="1:5">
      <c r="A153" s="142">
        <v>2069999</v>
      </c>
      <c r="B153" s="142" t="s">
        <v>227</v>
      </c>
      <c r="C153" s="88">
        <v>524</v>
      </c>
      <c r="D153" s="88">
        <v>4</v>
      </c>
      <c r="E153" s="334">
        <v>0.00763358778625954</v>
      </c>
    </row>
    <row r="154" ht="15" spans="1:5">
      <c r="A154" s="142">
        <v>2070101</v>
      </c>
      <c r="B154" s="142" t="s">
        <v>147</v>
      </c>
      <c r="C154" s="88">
        <v>153</v>
      </c>
      <c r="D154" s="88">
        <v>170</v>
      </c>
      <c r="E154" s="334">
        <v>1.11111111111111</v>
      </c>
    </row>
    <row r="155" ht="15" spans="1:5">
      <c r="A155" s="142">
        <v>2070104</v>
      </c>
      <c r="B155" s="142" t="s">
        <v>228</v>
      </c>
      <c r="C155" s="88">
        <v>135</v>
      </c>
      <c r="D155" s="88">
        <v>121</v>
      </c>
      <c r="E155" s="334">
        <v>0.896296296296296</v>
      </c>
    </row>
    <row r="156" ht="15" spans="1:5">
      <c r="A156" s="142">
        <v>2070112</v>
      </c>
      <c r="B156" s="142" t="s">
        <v>229</v>
      </c>
      <c r="C156" s="88">
        <v>209</v>
      </c>
      <c r="D156" s="88">
        <v>285</v>
      </c>
      <c r="E156" s="334">
        <v>1.36363636363636</v>
      </c>
    </row>
    <row r="157" ht="15" spans="1:5">
      <c r="A157" s="142">
        <v>2070199</v>
      </c>
      <c r="B157" s="142" t="s">
        <v>230</v>
      </c>
      <c r="C157" s="88">
        <v>433</v>
      </c>
      <c r="D157" s="88">
        <v>126</v>
      </c>
      <c r="E157" s="334">
        <v>0.290993071593533</v>
      </c>
    </row>
    <row r="158" ht="15" spans="1:5">
      <c r="A158" s="142">
        <v>2070204</v>
      </c>
      <c r="B158" s="142" t="s">
        <v>231</v>
      </c>
      <c r="C158" s="88">
        <v>2</v>
      </c>
      <c r="D158" s="88" t="s">
        <v>0</v>
      </c>
      <c r="E158" s="334" t="s">
        <v>0</v>
      </c>
    </row>
    <row r="159" ht="15" spans="1:5">
      <c r="A159" s="142">
        <v>2070299</v>
      </c>
      <c r="B159" s="142" t="s">
        <v>232</v>
      </c>
      <c r="C159" s="88">
        <v>156</v>
      </c>
      <c r="D159" s="88">
        <v>131</v>
      </c>
      <c r="E159" s="334">
        <v>0.83974358974359</v>
      </c>
    </row>
    <row r="160" ht="15" spans="1:5">
      <c r="A160" s="142">
        <v>2070307</v>
      </c>
      <c r="B160" s="142" t="s">
        <v>233</v>
      </c>
      <c r="C160" s="88">
        <v>38</v>
      </c>
      <c r="D160" s="88" t="s">
        <v>0</v>
      </c>
      <c r="E160" s="334" t="s">
        <v>0</v>
      </c>
    </row>
    <row r="161" ht="15" spans="1:5">
      <c r="A161" s="142">
        <v>2070399</v>
      </c>
      <c r="B161" s="142" t="s">
        <v>234</v>
      </c>
      <c r="C161" s="88">
        <v>110</v>
      </c>
      <c r="D161" s="88">
        <v>122</v>
      </c>
      <c r="E161" s="334">
        <v>1.10909090909091</v>
      </c>
    </row>
    <row r="162" ht="15" spans="1:5">
      <c r="A162" s="142">
        <v>2070808</v>
      </c>
      <c r="B162" s="142" t="s">
        <v>235</v>
      </c>
      <c r="C162" s="88">
        <v>747</v>
      </c>
      <c r="D162" s="88">
        <v>815</v>
      </c>
      <c r="E162" s="334">
        <v>1.09103078982597</v>
      </c>
    </row>
    <row r="163" ht="15" spans="1:5">
      <c r="A163" s="142">
        <v>2070899</v>
      </c>
      <c r="B163" s="142" t="s">
        <v>236</v>
      </c>
      <c r="C163" s="88">
        <v>9</v>
      </c>
      <c r="D163" s="88">
        <v>150</v>
      </c>
      <c r="E163" s="334">
        <v>16.6666666666667</v>
      </c>
    </row>
    <row r="164" ht="15" spans="1:5">
      <c r="A164" s="142">
        <v>2079903</v>
      </c>
      <c r="B164" s="142" t="s">
        <v>237</v>
      </c>
      <c r="C164" s="88">
        <v>1</v>
      </c>
      <c r="D164" s="88" t="s">
        <v>0</v>
      </c>
      <c r="E164" s="334" t="s">
        <v>0</v>
      </c>
    </row>
    <row r="165" ht="27" spans="1:5">
      <c r="A165" s="142">
        <v>2079999</v>
      </c>
      <c r="B165" s="142" t="s">
        <v>238</v>
      </c>
      <c r="C165" s="88">
        <v>80</v>
      </c>
      <c r="D165" s="88">
        <v>51</v>
      </c>
      <c r="E165" s="334">
        <v>0.6375</v>
      </c>
    </row>
    <row r="166" ht="15" spans="1:5">
      <c r="A166" s="142">
        <v>2080101</v>
      </c>
      <c r="B166" s="142" t="s">
        <v>147</v>
      </c>
      <c r="C166" s="88">
        <v>355</v>
      </c>
      <c r="D166" s="88">
        <v>253</v>
      </c>
      <c r="E166" s="334">
        <v>0.712676056338028</v>
      </c>
    </row>
    <row r="167" ht="15" spans="1:5">
      <c r="A167" s="142">
        <v>2080102</v>
      </c>
      <c r="B167" s="142" t="s">
        <v>148</v>
      </c>
      <c r="C167" s="88">
        <v>251</v>
      </c>
      <c r="D167" s="88">
        <v>365</v>
      </c>
      <c r="E167" s="334">
        <v>1.45418326693227</v>
      </c>
    </row>
    <row r="168" ht="15" spans="1:5">
      <c r="A168" s="142">
        <v>2080105</v>
      </c>
      <c r="B168" s="142" t="s">
        <v>239</v>
      </c>
      <c r="C168" s="88">
        <v>102</v>
      </c>
      <c r="D168" s="88">
        <v>103</v>
      </c>
      <c r="E168" s="334">
        <v>1.00980392156863</v>
      </c>
    </row>
    <row r="169" ht="15" spans="1:5">
      <c r="A169" s="142">
        <v>2080106</v>
      </c>
      <c r="B169" s="142" t="s">
        <v>240</v>
      </c>
      <c r="C169" s="88">
        <v>167</v>
      </c>
      <c r="D169" s="88" t="s">
        <v>0</v>
      </c>
      <c r="E169" s="334" t="s">
        <v>0</v>
      </c>
    </row>
    <row r="170" ht="15" spans="1:5">
      <c r="A170" s="142">
        <v>2080109</v>
      </c>
      <c r="B170" s="142" t="s">
        <v>241</v>
      </c>
      <c r="C170" s="88">
        <v>741</v>
      </c>
      <c r="D170" s="88">
        <v>792</v>
      </c>
      <c r="E170" s="334">
        <v>1.06882591093117</v>
      </c>
    </row>
    <row r="171" ht="27" spans="1:5">
      <c r="A171" s="142">
        <v>2080111</v>
      </c>
      <c r="B171" s="142" t="s">
        <v>242</v>
      </c>
      <c r="C171" s="88">
        <v>66</v>
      </c>
      <c r="D171" s="88" t="s">
        <v>0</v>
      </c>
      <c r="E171" s="334" t="s">
        <v>0</v>
      </c>
    </row>
    <row r="172" ht="15" spans="1:5">
      <c r="A172" s="142">
        <v>2080150</v>
      </c>
      <c r="B172" s="142" t="s">
        <v>152</v>
      </c>
      <c r="C172" s="88">
        <v>215</v>
      </c>
      <c r="D172" s="88">
        <v>228</v>
      </c>
      <c r="E172" s="334">
        <v>1.06046511627907</v>
      </c>
    </row>
    <row r="173" ht="27" spans="1:5">
      <c r="A173" s="142">
        <v>2080199</v>
      </c>
      <c r="B173" s="142" t="s">
        <v>243</v>
      </c>
      <c r="C173" s="88">
        <v>372</v>
      </c>
      <c r="D173" s="88">
        <v>205</v>
      </c>
      <c r="E173" s="334">
        <v>0.551075268817204</v>
      </c>
    </row>
    <row r="174" ht="15" spans="1:5">
      <c r="A174" s="142">
        <v>2080201</v>
      </c>
      <c r="B174" s="142" t="s">
        <v>147</v>
      </c>
      <c r="C174" s="88">
        <v>263</v>
      </c>
      <c r="D174" s="88">
        <v>239</v>
      </c>
      <c r="E174" s="334">
        <v>0.908745247148289</v>
      </c>
    </row>
    <row r="175" ht="15" spans="1:5">
      <c r="A175" s="142">
        <v>2080202</v>
      </c>
      <c r="B175" s="142" t="s">
        <v>148</v>
      </c>
      <c r="C175" s="88" t="s">
        <v>0</v>
      </c>
      <c r="D175" s="88">
        <v>14</v>
      </c>
      <c r="E175" s="334" t="s">
        <v>0</v>
      </c>
    </row>
    <row r="176" ht="15" spans="1:5">
      <c r="A176" s="142">
        <v>2080207</v>
      </c>
      <c r="B176" s="142" t="s">
        <v>244</v>
      </c>
      <c r="C176" s="88" t="s">
        <v>0</v>
      </c>
      <c r="D176" s="88">
        <v>20</v>
      </c>
      <c r="E176" s="334" t="s">
        <v>0</v>
      </c>
    </row>
    <row r="177" ht="15" spans="1:5">
      <c r="A177" s="142">
        <v>2080299</v>
      </c>
      <c r="B177" s="142" t="s">
        <v>245</v>
      </c>
      <c r="C177" s="88">
        <v>728</v>
      </c>
      <c r="D177" s="88">
        <v>553</v>
      </c>
      <c r="E177" s="334">
        <v>0.759615384615385</v>
      </c>
    </row>
    <row r="178" ht="15" spans="1:5">
      <c r="A178" s="142">
        <v>2080502</v>
      </c>
      <c r="B178" s="142" t="s">
        <v>246</v>
      </c>
      <c r="C178" s="88">
        <v>27</v>
      </c>
      <c r="D178" s="88">
        <v>28</v>
      </c>
      <c r="E178" s="334">
        <v>1.03703703703704</v>
      </c>
    </row>
    <row r="179" ht="27" spans="1:5">
      <c r="A179" s="142">
        <v>2080505</v>
      </c>
      <c r="B179" s="142" t="s">
        <v>247</v>
      </c>
      <c r="C179" s="88">
        <v>7380</v>
      </c>
      <c r="D179" s="88">
        <v>7426</v>
      </c>
      <c r="E179" s="334">
        <v>1.00623306233062</v>
      </c>
    </row>
    <row r="180" ht="27" spans="1:5">
      <c r="A180" s="142">
        <v>2080506</v>
      </c>
      <c r="B180" s="142" t="s">
        <v>248</v>
      </c>
      <c r="C180" s="88">
        <v>3842</v>
      </c>
      <c r="D180" s="88">
        <v>3824</v>
      </c>
      <c r="E180" s="334">
        <v>0.995314940135346</v>
      </c>
    </row>
    <row r="181" ht="27" spans="1:5">
      <c r="A181" s="142">
        <v>2080507</v>
      </c>
      <c r="B181" s="142" t="s">
        <v>249</v>
      </c>
      <c r="C181" s="88">
        <v>3460</v>
      </c>
      <c r="D181" s="88">
        <v>3484</v>
      </c>
      <c r="E181" s="334">
        <v>1.00693641618497</v>
      </c>
    </row>
    <row r="182" ht="27" spans="1:5">
      <c r="A182" s="142">
        <v>2080508</v>
      </c>
      <c r="B182" s="142" t="s">
        <v>250</v>
      </c>
      <c r="C182" s="88" t="s">
        <v>0</v>
      </c>
      <c r="D182" s="88">
        <v>5</v>
      </c>
      <c r="E182" s="334" t="s">
        <v>0</v>
      </c>
    </row>
    <row r="183" ht="15" spans="1:5">
      <c r="A183" s="142">
        <v>2080601</v>
      </c>
      <c r="B183" s="142" t="s">
        <v>251</v>
      </c>
      <c r="C183" s="88">
        <v>25</v>
      </c>
      <c r="D183" s="88">
        <v>22</v>
      </c>
      <c r="E183" s="334">
        <v>0.88</v>
      </c>
    </row>
    <row r="184" ht="15" spans="1:5">
      <c r="A184" s="142">
        <v>2080699</v>
      </c>
      <c r="B184" s="142" t="s">
        <v>252</v>
      </c>
      <c r="C184" s="88">
        <v>1308</v>
      </c>
      <c r="D184" s="88" t="s">
        <v>0</v>
      </c>
      <c r="E184" s="334" t="s">
        <v>0</v>
      </c>
    </row>
    <row r="185" ht="15" spans="1:5">
      <c r="A185" s="142">
        <v>2080704</v>
      </c>
      <c r="B185" s="142" t="s">
        <v>253</v>
      </c>
      <c r="C185" s="88">
        <v>28</v>
      </c>
      <c r="D185" s="88">
        <v>17</v>
      </c>
      <c r="E185" s="334">
        <v>0.607142857142857</v>
      </c>
    </row>
    <row r="186" ht="15" spans="1:5">
      <c r="A186" s="142">
        <v>2080705</v>
      </c>
      <c r="B186" s="142" t="s">
        <v>254</v>
      </c>
      <c r="C186" s="88">
        <v>171</v>
      </c>
      <c r="D186" s="88">
        <v>193</v>
      </c>
      <c r="E186" s="334">
        <v>1.12865497076023</v>
      </c>
    </row>
    <row r="187" ht="15" spans="1:5">
      <c r="A187" s="142">
        <v>2080799</v>
      </c>
      <c r="B187" s="142" t="s">
        <v>255</v>
      </c>
      <c r="C187" s="88">
        <v>6601</v>
      </c>
      <c r="D187" s="88">
        <v>180</v>
      </c>
      <c r="E187" s="334">
        <v>0.0272685956673231</v>
      </c>
    </row>
    <row r="188" ht="15" spans="1:5">
      <c r="A188" s="142">
        <v>2080801</v>
      </c>
      <c r="B188" s="142" t="s">
        <v>256</v>
      </c>
      <c r="C188" s="88">
        <v>71</v>
      </c>
      <c r="D188" s="88" t="s">
        <v>0</v>
      </c>
      <c r="E188" s="334" t="s">
        <v>0</v>
      </c>
    </row>
    <row r="189" ht="15" spans="1:5">
      <c r="A189" s="142">
        <v>2080802</v>
      </c>
      <c r="B189" s="142" t="s">
        <v>257</v>
      </c>
      <c r="C189" s="88">
        <v>559</v>
      </c>
      <c r="D189" s="88">
        <v>28</v>
      </c>
      <c r="E189" s="334">
        <v>0.0500894454382826</v>
      </c>
    </row>
    <row r="190" ht="27" spans="1:5">
      <c r="A190" s="142">
        <v>2080803</v>
      </c>
      <c r="B190" s="142" t="s">
        <v>258</v>
      </c>
      <c r="C190" s="88">
        <v>1563</v>
      </c>
      <c r="D190" s="88">
        <v>311</v>
      </c>
      <c r="E190" s="334">
        <v>0.198976327575176</v>
      </c>
    </row>
    <row r="191" ht="15" spans="1:5">
      <c r="A191" s="142">
        <v>2080805</v>
      </c>
      <c r="B191" s="142" t="s">
        <v>259</v>
      </c>
      <c r="C191" s="88">
        <v>3106</v>
      </c>
      <c r="D191" s="88">
        <v>4282</v>
      </c>
      <c r="E191" s="334">
        <v>1.37862202189311</v>
      </c>
    </row>
    <row r="192" ht="27" spans="1:5">
      <c r="A192" s="142">
        <v>2080806</v>
      </c>
      <c r="B192" s="142" t="s">
        <v>260</v>
      </c>
      <c r="C192" s="88">
        <v>383</v>
      </c>
      <c r="D192" s="88" t="s">
        <v>0</v>
      </c>
      <c r="E192" s="334" t="s">
        <v>0</v>
      </c>
    </row>
    <row r="193" ht="15" spans="1:5">
      <c r="A193" s="142">
        <v>2080808</v>
      </c>
      <c r="B193" s="142" t="s">
        <v>261</v>
      </c>
      <c r="C193" s="88">
        <v>18</v>
      </c>
      <c r="D193" s="88">
        <v>35</v>
      </c>
      <c r="E193" s="334">
        <v>1.94444444444444</v>
      </c>
    </row>
    <row r="194" ht="15" spans="1:5">
      <c r="A194" s="142">
        <v>2080899</v>
      </c>
      <c r="B194" s="142" t="s">
        <v>262</v>
      </c>
      <c r="C194" s="88">
        <v>289</v>
      </c>
      <c r="D194" s="88">
        <v>146</v>
      </c>
      <c r="E194" s="334">
        <v>0.505190311418685</v>
      </c>
    </row>
    <row r="195" ht="15" spans="1:5">
      <c r="A195" s="142">
        <v>2080901</v>
      </c>
      <c r="B195" s="142" t="s">
        <v>263</v>
      </c>
      <c r="C195" s="88">
        <v>255</v>
      </c>
      <c r="D195" s="88">
        <v>281</v>
      </c>
      <c r="E195" s="334">
        <v>1.10196078431373</v>
      </c>
    </row>
    <row r="196" ht="27" spans="1:5">
      <c r="A196" s="139">
        <v>2080902</v>
      </c>
      <c r="B196" s="139" t="s">
        <v>264</v>
      </c>
      <c r="C196" s="88">
        <v>97</v>
      </c>
      <c r="D196" s="88">
        <v>3</v>
      </c>
      <c r="E196" s="334">
        <v>0.0309278350515464</v>
      </c>
    </row>
    <row r="197" ht="15" spans="1:5">
      <c r="A197" s="142">
        <v>2080905</v>
      </c>
      <c r="B197" s="142" t="s">
        <v>265</v>
      </c>
      <c r="C197" s="88">
        <v>1</v>
      </c>
      <c r="D197" s="88" t="s">
        <v>0</v>
      </c>
      <c r="E197" s="334" t="s">
        <v>0</v>
      </c>
    </row>
    <row r="198" ht="15" spans="1:5">
      <c r="A198" s="142">
        <v>2080999</v>
      </c>
      <c r="B198" s="142" t="s">
        <v>266</v>
      </c>
      <c r="C198" s="88">
        <v>30</v>
      </c>
      <c r="D198" s="88">
        <v>32</v>
      </c>
      <c r="E198" s="334">
        <v>1.06666666666667</v>
      </c>
    </row>
    <row r="199" ht="15" spans="1:5">
      <c r="A199" s="142">
        <v>2081001</v>
      </c>
      <c r="B199" s="142" t="s">
        <v>267</v>
      </c>
      <c r="C199" s="88">
        <v>440</v>
      </c>
      <c r="D199" s="88">
        <v>448</v>
      </c>
      <c r="E199" s="334">
        <v>1.01818181818182</v>
      </c>
    </row>
    <row r="200" ht="15" spans="1:5">
      <c r="A200" s="142">
        <v>2081002</v>
      </c>
      <c r="B200" s="142" t="s">
        <v>268</v>
      </c>
      <c r="C200" s="88">
        <v>401</v>
      </c>
      <c r="D200" s="88">
        <v>448</v>
      </c>
      <c r="E200" s="334">
        <v>1.11720698254364</v>
      </c>
    </row>
    <row r="201" ht="15" spans="1:5">
      <c r="A201" s="142">
        <v>2081004</v>
      </c>
      <c r="B201" s="142" t="s">
        <v>269</v>
      </c>
      <c r="C201" s="88">
        <v>646</v>
      </c>
      <c r="D201" s="88">
        <v>278</v>
      </c>
      <c r="E201" s="334">
        <v>0.430340557275542</v>
      </c>
    </row>
    <row r="202" ht="15" spans="1:5">
      <c r="A202" s="142">
        <v>2081005</v>
      </c>
      <c r="B202" s="142" t="s">
        <v>270</v>
      </c>
      <c r="C202" s="88">
        <v>109</v>
      </c>
      <c r="D202" s="88">
        <v>98</v>
      </c>
      <c r="E202" s="334">
        <v>0.899082568807339</v>
      </c>
    </row>
    <row r="203" ht="15" spans="1:5">
      <c r="A203" s="142">
        <v>2081006</v>
      </c>
      <c r="B203" s="142" t="s">
        <v>271</v>
      </c>
      <c r="C203" s="88">
        <v>424</v>
      </c>
      <c r="D203" s="88">
        <v>131</v>
      </c>
      <c r="E203" s="334">
        <v>0.308962264150943</v>
      </c>
    </row>
    <row r="204" ht="15" spans="1:5">
      <c r="A204" s="142">
        <v>2081101</v>
      </c>
      <c r="B204" s="142" t="s">
        <v>147</v>
      </c>
      <c r="C204" s="88">
        <v>100</v>
      </c>
      <c r="D204" s="88">
        <v>79</v>
      </c>
      <c r="E204" s="334">
        <v>0.79</v>
      </c>
    </row>
    <row r="205" ht="15" spans="1:5">
      <c r="A205" s="142">
        <v>2081102</v>
      </c>
      <c r="B205" s="142" t="s">
        <v>148</v>
      </c>
      <c r="C205" s="88">
        <v>1</v>
      </c>
      <c r="D205" s="88">
        <v>8</v>
      </c>
      <c r="E205" s="334">
        <v>8</v>
      </c>
    </row>
    <row r="206" ht="15" spans="1:5">
      <c r="A206" s="142">
        <v>2081104</v>
      </c>
      <c r="B206" s="142" t="s">
        <v>272</v>
      </c>
      <c r="C206" s="88">
        <v>180</v>
      </c>
      <c r="D206" s="88">
        <v>294</v>
      </c>
      <c r="E206" s="334">
        <v>1.63333333333333</v>
      </c>
    </row>
    <row r="207" ht="15" spans="1:5">
      <c r="A207" s="142">
        <v>2081105</v>
      </c>
      <c r="B207" s="142" t="s">
        <v>273</v>
      </c>
      <c r="C207" s="88">
        <v>122</v>
      </c>
      <c r="D207" s="88">
        <v>135</v>
      </c>
      <c r="E207" s="334">
        <v>1.10655737704918</v>
      </c>
    </row>
    <row r="208" ht="15" spans="1:5">
      <c r="A208" s="142">
        <v>2081107</v>
      </c>
      <c r="B208" s="142" t="s">
        <v>274</v>
      </c>
      <c r="C208" s="88">
        <v>580</v>
      </c>
      <c r="D208" s="88">
        <v>501</v>
      </c>
      <c r="E208" s="334">
        <v>0.863793103448276</v>
      </c>
    </row>
    <row r="209" ht="15" spans="1:5">
      <c r="A209" s="142">
        <v>2081199</v>
      </c>
      <c r="B209" s="142" t="s">
        <v>275</v>
      </c>
      <c r="C209" s="88">
        <v>177</v>
      </c>
      <c r="D209" s="88">
        <v>149</v>
      </c>
      <c r="E209" s="334">
        <v>0.84180790960452</v>
      </c>
    </row>
    <row r="210" ht="15" spans="1:5">
      <c r="A210" s="142">
        <v>2081699</v>
      </c>
      <c r="B210" s="142" t="s">
        <v>276</v>
      </c>
      <c r="C210" s="88">
        <v>15</v>
      </c>
      <c r="D210" s="88">
        <v>19</v>
      </c>
      <c r="E210" s="334">
        <v>1.26666666666667</v>
      </c>
    </row>
    <row r="211" ht="15" spans="1:5">
      <c r="A211" s="142">
        <v>2081901</v>
      </c>
      <c r="B211" s="142" t="s">
        <v>277</v>
      </c>
      <c r="C211" s="88">
        <v>4466</v>
      </c>
      <c r="D211" s="88">
        <v>1501</v>
      </c>
      <c r="E211" s="334">
        <v>0.336094939543215</v>
      </c>
    </row>
    <row r="212" ht="15" spans="1:5">
      <c r="A212" s="142">
        <v>2082001</v>
      </c>
      <c r="B212" s="142" t="s">
        <v>278</v>
      </c>
      <c r="C212" s="88">
        <v>151</v>
      </c>
      <c r="D212" s="88">
        <v>200</v>
      </c>
      <c r="E212" s="334">
        <v>1.32450331125828</v>
      </c>
    </row>
    <row r="213" ht="15" spans="1:5">
      <c r="A213" s="142">
        <v>2082002</v>
      </c>
      <c r="B213" s="142" t="s">
        <v>279</v>
      </c>
      <c r="C213" s="88">
        <v>6</v>
      </c>
      <c r="D213" s="88">
        <v>20</v>
      </c>
      <c r="E213" s="334">
        <v>3.33333333333333</v>
      </c>
    </row>
    <row r="214" ht="27" spans="1:5">
      <c r="A214" s="142">
        <v>2082102</v>
      </c>
      <c r="B214" s="142" t="s">
        <v>280</v>
      </c>
      <c r="C214" s="88">
        <v>3115</v>
      </c>
      <c r="D214" s="88">
        <v>3235</v>
      </c>
      <c r="E214" s="334">
        <v>1.03852327447833</v>
      </c>
    </row>
    <row r="215" ht="15" spans="1:5">
      <c r="A215" s="142">
        <v>2082501</v>
      </c>
      <c r="B215" s="142" t="s">
        <v>281</v>
      </c>
      <c r="C215" s="88">
        <v>18</v>
      </c>
      <c r="D215" s="88">
        <v>18</v>
      </c>
      <c r="E215" s="334">
        <v>1</v>
      </c>
    </row>
    <row r="216" ht="15" spans="1:5">
      <c r="A216" s="142">
        <v>2082502</v>
      </c>
      <c r="B216" s="142" t="s">
        <v>282</v>
      </c>
      <c r="C216" s="88">
        <v>296</v>
      </c>
      <c r="D216" s="88">
        <v>3</v>
      </c>
      <c r="E216" s="334">
        <v>0.0101351351351351</v>
      </c>
    </row>
    <row r="217" ht="27" spans="1:5">
      <c r="A217" s="142">
        <v>2082601</v>
      </c>
      <c r="B217" s="142" t="s">
        <v>283</v>
      </c>
      <c r="C217" s="88" t="s">
        <v>0</v>
      </c>
      <c r="D217" s="88">
        <v>145</v>
      </c>
      <c r="E217" s="334" t="s">
        <v>0</v>
      </c>
    </row>
    <row r="218" ht="27" spans="1:5">
      <c r="A218" s="142">
        <v>2082602</v>
      </c>
      <c r="B218" s="142" t="s">
        <v>284</v>
      </c>
      <c r="C218" s="88">
        <v>2664</v>
      </c>
      <c r="D218" s="88">
        <v>2777</v>
      </c>
      <c r="E218" s="334">
        <v>1.04241741741742</v>
      </c>
    </row>
    <row r="219" ht="15" spans="1:5">
      <c r="A219" s="142">
        <v>2082801</v>
      </c>
      <c r="B219" s="142" t="s">
        <v>147</v>
      </c>
      <c r="C219" s="88">
        <v>112</v>
      </c>
      <c r="D219" s="88">
        <v>113</v>
      </c>
      <c r="E219" s="334">
        <v>1.00892857142857</v>
      </c>
    </row>
    <row r="220" ht="15" spans="1:5">
      <c r="A220" s="142">
        <v>2082804</v>
      </c>
      <c r="B220" s="142" t="s">
        <v>285</v>
      </c>
      <c r="C220" s="88">
        <v>57</v>
      </c>
      <c r="D220" s="88">
        <v>136</v>
      </c>
      <c r="E220" s="334">
        <v>2.3859649122807</v>
      </c>
    </row>
    <row r="221" ht="15" spans="1:5">
      <c r="A221" s="142">
        <v>2082850</v>
      </c>
      <c r="B221" s="142" t="s">
        <v>152</v>
      </c>
      <c r="C221" s="88">
        <v>465</v>
      </c>
      <c r="D221" s="88">
        <v>142</v>
      </c>
      <c r="E221" s="334">
        <v>0.305376344086021</v>
      </c>
    </row>
    <row r="222" ht="27" spans="1:5">
      <c r="A222" s="142">
        <v>2082899</v>
      </c>
      <c r="B222" s="142" t="s">
        <v>286</v>
      </c>
      <c r="C222" s="88">
        <v>26</v>
      </c>
      <c r="D222" s="88">
        <v>47</v>
      </c>
      <c r="E222" s="334">
        <v>1.80769230769231</v>
      </c>
    </row>
    <row r="223" ht="15" spans="1:5">
      <c r="A223" s="142">
        <v>2089999</v>
      </c>
      <c r="B223" s="142" t="s">
        <v>287</v>
      </c>
      <c r="C223" s="88">
        <v>667</v>
      </c>
      <c r="D223" s="88">
        <v>612</v>
      </c>
      <c r="E223" s="334">
        <v>0.917541229385307</v>
      </c>
    </row>
    <row r="224" ht="15" spans="1:5">
      <c r="A224" s="142">
        <v>2100101</v>
      </c>
      <c r="B224" s="142" t="s">
        <v>147</v>
      </c>
      <c r="C224" s="88">
        <v>392</v>
      </c>
      <c r="D224" s="88">
        <v>410</v>
      </c>
      <c r="E224" s="334">
        <v>1.04591836734694</v>
      </c>
    </row>
    <row r="225" ht="15" spans="1:5">
      <c r="A225" s="142">
        <v>2100102</v>
      </c>
      <c r="B225" s="142" t="s">
        <v>148</v>
      </c>
      <c r="C225" s="88">
        <v>38</v>
      </c>
      <c r="D225" s="88">
        <v>84</v>
      </c>
      <c r="E225" s="334">
        <v>2.21052631578947</v>
      </c>
    </row>
    <row r="226" ht="27" spans="1:5">
      <c r="A226" s="142">
        <v>2100199</v>
      </c>
      <c r="B226" s="142" t="s">
        <v>288</v>
      </c>
      <c r="C226" s="88">
        <v>362</v>
      </c>
      <c r="D226" s="88">
        <v>404</v>
      </c>
      <c r="E226" s="334">
        <v>1.11602209944751</v>
      </c>
    </row>
    <row r="227" ht="15" spans="1:5">
      <c r="A227" s="142">
        <v>2100201</v>
      </c>
      <c r="B227" s="142" t="s">
        <v>289</v>
      </c>
      <c r="C227" s="88">
        <v>1259</v>
      </c>
      <c r="D227" s="88">
        <v>1761</v>
      </c>
      <c r="E227" s="334">
        <v>1.39872915011914</v>
      </c>
    </row>
    <row r="228" ht="15" spans="1:5">
      <c r="A228" s="142">
        <v>2100202</v>
      </c>
      <c r="B228" s="142" t="s">
        <v>290</v>
      </c>
      <c r="C228" s="88">
        <v>304</v>
      </c>
      <c r="D228" s="88">
        <v>1215</v>
      </c>
      <c r="E228" s="334">
        <v>3.99671052631579</v>
      </c>
    </row>
    <row r="229" ht="15" spans="1:5">
      <c r="A229" s="142">
        <v>2100299</v>
      </c>
      <c r="B229" s="142" t="s">
        <v>291</v>
      </c>
      <c r="C229" s="88">
        <v>2430</v>
      </c>
      <c r="D229" s="88" t="s">
        <v>0</v>
      </c>
      <c r="E229" s="334" t="s">
        <v>0</v>
      </c>
    </row>
    <row r="230" ht="15" spans="1:5">
      <c r="A230" s="142">
        <v>2100302</v>
      </c>
      <c r="B230" s="142" t="s">
        <v>292</v>
      </c>
      <c r="C230" s="88">
        <v>7216</v>
      </c>
      <c r="D230" s="88">
        <v>7147</v>
      </c>
      <c r="E230" s="334">
        <v>0.990437915742794</v>
      </c>
    </row>
    <row r="231" ht="27" spans="1:5">
      <c r="A231" s="142">
        <v>2100399</v>
      </c>
      <c r="B231" s="142" t="s">
        <v>293</v>
      </c>
      <c r="C231" s="88">
        <v>1070</v>
      </c>
      <c r="D231" s="88">
        <v>92</v>
      </c>
      <c r="E231" s="334">
        <v>0.085981308411215</v>
      </c>
    </row>
    <row r="232" ht="15" spans="1:5">
      <c r="A232" s="142">
        <v>2100401</v>
      </c>
      <c r="B232" s="142" t="s">
        <v>294</v>
      </c>
      <c r="C232" s="88">
        <v>923</v>
      </c>
      <c r="D232" s="88">
        <v>982</v>
      </c>
      <c r="E232" s="334">
        <v>1.06392199349946</v>
      </c>
    </row>
    <row r="233" ht="15" spans="1:5">
      <c r="A233" s="142">
        <v>2100402</v>
      </c>
      <c r="B233" s="142" t="s">
        <v>295</v>
      </c>
      <c r="C233" s="88">
        <v>390</v>
      </c>
      <c r="D233" s="88">
        <v>395</v>
      </c>
      <c r="E233" s="334">
        <v>1.01282051282051</v>
      </c>
    </row>
    <row r="234" ht="15" spans="1:5">
      <c r="A234" s="142">
        <v>2100403</v>
      </c>
      <c r="B234" s="142" t="s">
        <v>296</v>
      </c>
      <c r="C234" s="88">
        <v>1009</v>
      </c>
      <c r="D234" s="88">
        <v>1081</v>
      </c>
      <c r="E234" s="334">
        <v>1.07135777998018</v>
      </c>
    </row>
    <row r="235" ht="15" spans="1:5">
      <c r="A235" s="139">
        <v>2100408</v>
      </c>
      <c r="B235" s="139" t="s">
        <v>297</v>
      </c>
      <c r="C235" s="88">
        <v>5351</v>
      </c>
      <c r="D235" s="88">
        <v>4596</v>
      </c>
      <c r="E235" s="334">
        <v>0.858904877592973</v>
      </c>
    </row>
    <row r="236" ht="15" spans="1:5">
      <c r="A236" s="142">
        <v>2100409</v>
      </c>
      <c r="B236" s="142" t="s">
        <v>298</v>
      </c>
      <c r="C236" s="88">
        <v>81</v>
      </c>
      <c r="D236" s="88">
        <v>165</v>
      </c>
      <c r="E236" s="334">
        <v>2.03703703703704</v>
      </c>
    </row>
    <row r="237" ht="27" spans="1:5">
      <c r="A237" s="142">
        <v>2100410</v>
      </c>
      <c r="B237" s="142" t="s">
        <v>299</v>
      </c>
      <c r="C237" s="88">
        <v>149</v>
      </c>
      <c r="D237" s="88">
        <v>173</v>
      </c>
      <c r="E237" s="334">
        <v>1.16107382550336</v>
      </c>
    </row>
    <row r="238" ht="15" spans="1:5">
      <c r="A238" s="142">
        <v>2100499</v>
      </c>
      <c r="B238" s="142" t="s">
        <v>300</v>
      </c>
      <c r="C238" s="88">
        <v>50</v>
      </c>
      <c r="D238" s="88">
        <v>153</v>
      </c>
      <c r="E238" s="334">
        <v>3.06</v>
      </c>
    </row>
    <row r="239" ht="15" spans="1:5">
      <c r="A239" s="142">
        <v>2100717</v>
      </c>
      <c r="B239" s="142" t="s">
        <v>301</v>
      </c>
      <c r="C239" s="88">
        <v>768</v>
      </c>
      <c r="D239" s="88">
        <v>147</v>
      </c>
      <c r="E239" s="334">
        <v>0.19140625</v>
      </c>
    </row>
    <row r="240" ht="15" spans="1:5">
      <c r="A240" s="142">
        <v>2100799</v>
      </c>
      <c r="B240" s="142" t="s">
        <v>302</v>
      </c>
      <c r="C240" s="88">
        <v>1306</v>
      </c>
      <c r="D240" s="88">
        <v>2134</v>
      </c>
      <c r="E240" s="334">
        <v>1.63399693721286</v>
      </c>
    </row>
    <row r="241" ht="15" spans="1:5">
      <c r="A241" s="142">
        <v>2101101</v>
      </c>
      <c r="B241" s="142" t="s">
        <v>303</v>
      </c>
      <c r="C241" s="88">
        <v>2078</v>
      </c>
      <c r="D241" s="88">
        <v>2298</v>
      </c>
      <c r="E241" s="334">
        <v>1.10587102983638</v>
      </c>
    </row>
    <row r="242" ht="15" spans="1:5">
      <c r="A242" s="142">
        <v>2101102</v>
      </c>
      <c r="B242" s="142" t="s">
        <v>304</v>
      </c>
      <c r="C242" s="88">
        <v>1198</v>
      </c>
      <c r="D242" s="88">
        <v>1196</v>
      </c>
      <c r="E242" s="334">
        <v>0.998330550918197</v>
      </c>
    </row>
    <row r="243" ht="15" spans="1:5">
      <c r="A243" s="142">
        <v>2101103</v>
      </c>
      <c r="B243" s="142" t="s">
        <v>305</v>
      </c>
      <c r="C243" s="88">
        <v>2309</v>
      </c>
      <c r="D243" s="88">
        <v>2350</v>
      </c>
      <c r="E243" s="334">
        <v>1.01775660459073</v>
      </c>
    </row>
    <row r="244" ht="27" spans="1:5">
      <c r="A244" s="142">
        <v>2101202</v>
      </c>
      <c r="B244" s="142" t="s">
        <v>306</v>
      </c>
      <c r="C244" s="88">
        <v>1203</v>
      </c>
      <c r="D244" s="88">
        <v>1264</v>
      </c>
      <c r="E244" s="334">
        <v>1.05070656691604</v>
      </c>
    </row>
    <row r="245" ht="27" spans="1:5">
      <c r="A245" s="142">
        <v>2101299</v>
      </c>
      <c r="B245" s="142" t="s">
        <v>307</v>
      </c>
      <c r="C245" s="88" t="s">
        <v>0</v>
      </c>
      <c r="D245" s="88">
        <v>6</v>
      </c>
      <c r="E245" s="334" t="s">
        <v>0</v>
      </c>
    </row>
    <row r="246" ht="15" spans="1:5">
      <c r="A246" s="142">
        <v>2101301</v>
      </c>
      <c r="B246" s="142" t="s">
        <v>308</v>
      </c>
      <c r="C246" s="88">
        <v>13</v>
      </c>
      <c r="D246" s="88">
        <v>50</v>
      </c>
      <c r="E246" s="334">
        <v>3.84615384615385</v>
      </c>
    </row>
    <row r="247" ht="15" spans="1:5">
      <c r="A247" s="142">
        <v>2101401</v>
      </c>
      <c r="B247" s="142" t="s">
        <v>309</v>
      </c>
      <c r="C247" s="88">
        <v>234</v>
      </c>
      <c r="D247" s="88">
        <v>227</v>
      </c>
      <c r="E247" s="334">
        <v>0.97008547008547</v>
      </c>
    </row>
    <row r="248" ht="15" spans="1:5">
      <c r="A248" s="142">
        <v>2101501</v>
      </c>
      <c r="B248" s="142" t="s">
        <v>147</v>
      </c>
      <c r="C248" s="88">
        <v>119</v>
      </c>
      <c r="D248" s="88">
        <v>131</v>
      </c>
      <c r="E248" s="334">
        <v>1.10084033613445</v>
      </c>
    </row>
    <row r="249" ht="15" spans="1:5">
      <c r="A249" s="139">
        <v>2101550</v>
      </c>
      <c r="B249" s="139" t="s">
        <v>152</v>
      </c>
      <c r="C249" s="88">
        <v>231</v>
      </c>
      <c r="D249" s="88">
        <v>205</v>
      </c>
      <c r="E249" s="334">
        <v>0.887445887445887</v>
      </c>
    </row>
    <row r="250" ht="27" spans="1:5">
      <c r="A250" s="142">
        <v>2101599</v>
      </c>
      <c r="B250" s="142" t="s">
        <v>310</v>
      </c>
      <c r="C250" s="88">
        <v>30</v>
      </c>
      <c r="D250" s="88" t="s">
        <v>0</v>
      </c>
      <c r="E250" s="334" t="s">
        <v>0</v>
      </c>
    </row>
    <row r="251" ht="15" spans="1:5">
      <c r="A251" s="335">
        <v>2101704</v>
      </c>
      <c r="B251" s="335" t="s">
        <v>311</v>
      </c>
      <c r="C251" s="140">
        <v>272</v>
      </c>
      <c r="D251" s="140">
        <v>10</v>
      </c>
      <c r="E251" s="334">
        <v>0.0367647058823529</v>
      </c>
    </row>
    <row r="252" ht="15" spans="1:5">
      <c r="A252" s="142">
        <v>2109999</v>
      </c>
      <c r="B252" s="142" t="s">
        <v>312</v>
      </c>
      <c r="C252" s="88">
        <v>220</v>
      </c>
      <c r="D252" s="88">
        <v>40</v>
      </c>
      <c r="E252" s="334">
        <v>0.181818181818182</v>
      </c>
    </row>
    <row r="253" ht="27" spans="1:5">
      <c r="A253" s="142">
        <v>2110199</v>
      </c>
      <c r="B253" s="142" t="s">
        <v>313</v>
      </c>
      <c r="C253" s="88">
        <v>152</v>
      </c>
      <c r="D253" s="88">
        <v>180</v>
      </c>
      <c r="E253" s="334">
        <v>1.18421052631579</v>
      </c>
    </row>
    <row r="254" ht="15" spans="1:5">
      <c r="A254" s="142">
        <v>2110299</v>
      </c>
      <c r="B254" s="142" t="s">
        <v>314</v>
      </c>
      <c r="C254" s="88">
        <v>35</v>
      </c>
      <c r="D254" s="88">
        <v>30</v>
      </c>
      <c r="E254" s="334">
        <v>0.857142857142857</v>
      </c>
    </row>
    <row r="255" ht="15" spans="1:5">
      <c r="A255" s="142">
        <v>2110301</v>
      </c>
      <c r="B255" s="142" t="s">
        <v>315</v>
      </c>
      <c r="C255" s="88" t="s">
        <v>0</v>
      </c>
      <c r="D255" s="88">
        <v>20</v>
      </c>
      <c r="E255" s="334" t="s">
        <v>0</v>
      </c>
    </row>
    <row r="256" ht="15" spans="1:5">
      <c r="A256" s="142">
        <v>2110302</v>
      </c>
      <c r="B256" s="142" t="s">
        <v>316</v>
      </c>
      <c r="C256" s="88">
        <v>3365</v>
      </c>
      <c r="D256" s="88">
        <v>84</v>
      </c>
      <c r="E256" s="334">
        <v>0.024962852897474</v>
      </c>
    </row>
    <row r="257" ht="15" spans="1:5">
      <c r="A257" s="142">
        <v>2110304</v>
      </c>
      <c r="B257" s="142" t="s">
        <v>317</v>
      </c>
      <c r="C257" s="88">
        <v>210</v>
      </c>
      <c r="D257" s="88">
        <v>30</v>
      </c>
      <c r="E257" s="334">
        <v>0.142857142857143</v>
      </c>
    </row>
    <row r="258" ht="15" spans="1:5">
      <c r="A258" s="142">
        <v>2110401</v>
      </c>
      <c r="B258" s="142" t="s">
        <v>318</v>
      </c>
      <c r="C258" s="88">
        <v>76</v>
      </c>
      <c r="D258" s="88" t="s">
        <v>0</v>
      </c>
      <c r="E258" s="334" t="s">
        <v>0</v>
      </c>
    </row>
    <row r="259" ht="15" spans="1:5">
      <c r="A259" s="142">
        <v>2110402</v>
      </c>
      <c r="B259" s="142" t="s">
        <v>319</v>
      </c>
      <c r="C259" s="88">
        <v>8254</v>
      </c>
      <c r="D259" s="88">
        <v>3</v>
      </c>
      <c r="E259" s="334">
        <v>0.000363460140537921</v>
      </c>
    </row>
    <row r="260" ht="15" spans="1:5">
      <c r="A260" s="142">
        <v>2110404</v>
      </c>
      <c r="B260" s="142" t="s">
        <v>320</v>
      </c>
      <c r="C260" s="88">
        <v>95</v>
      </c>
      <c r="D260" s="88" t="s">
        <v>0</v>
      </c>
      <c r="E260" s="334" t="s">
        <v>0</v>
      </c>
    </row>
    <row r="261" ht="15" spans="1:5">
      <c r="A261" s="142">
        <v>2110501</v>
      </c>
      <c r="B261" s="142" t="s">
        <v>321</v>
      </c>
      <c r="C261" s="88">
        <v>48</v>
      </c>
      <c r="D261" s="88">
        <v>241</v>
      </c>
      <c r="E261" s="334">
        <v>5.02083333333333</v>
      </c>
    </row>
    <row r="262" ht="15" spans="1:5">
      <c r="A262" s="142">
        <v>2110502</v>
      </c>
      <c r="B262" s="142" t="s">
        <v>322</v>
      </c>
      <c r="C262" s="88">
        <v>78</v>
      </c>
      <c r="D262" s="88">
        <v>14</v>
      </c>
      <c r="E262" s="334">
        <v>0.179487179487179</v>
      </c>
    </row>
    <row r="263" ht="15" spans="1:5">
      <c r="A263" s="142">
        <v>2111101</v>
      </c>
      <c r="B263" s="142" t="s">
        <v>323</v>
      </c>
      <c r="C263" s="88" t="s">
        <v>0</v>
      </c>
      <c r="D263" s="88">
        <v>18</v>
      </c>
      <c r="E263" s="334" t="s">
        <v>0</v>
      </c>
    </row>
    <row r="264" ht="15" spans="1:5">
      <c r="A264" s="142">
        <v>2119999</v>
      </c>
      <c r="B264" s="142" t="s">
        <v>324</v>
      </c>
      <c r="C264" s="88">
        <v>24</v>
      </c>
      <c r="D264" s="88">
        <v>50</v>
      </c>
      <c r="E264" s="334">
        <v>2.08333333333333</v>
      </c>
    </row>
    <row r="265" ht="15" spans="1:5">
      <c r="A265" s="142">
        <v>2120101</v>
      </c>
      <c r="B265" s="142" t="s">
        <v>147</v>
      </c>
      <c r="C265" s="88">
        <v>420</v>
      </c>
      <c r="D265" s="88">
        <v>395</v>
      </c>
      <c r="E265" s="334">
        <v>0.94047619047619</v>
      </c>
    </row>
    <row r="266" ht="15" spans="1:5">
      <c r="A266" s="142">
        <v>2120102</v>
      </c>
      <c r="B266" s="142" t="s">
        <v>148</v>
      </c>
      <c r="C266" s="88">
        <v>11</v>
      </c>
      <c r="D266" s="88">
        <v>290</v>
      </c>
      <c r="E266" s="334">
        <v>26.3636363636364</v>
      </c>
    </row>
    <row r="267" ht="15" spans="1:5">
      <c r="A267" s="142">
        <v>2120104</v>
      </c>
      <c r="B267" s="142" t="s">
        <v>325</v>
      </c>
      <c r="C267" s="88">
        <v>3168</v>
      </c>
      <c r="D267" s="88">
        <v>3814</v>
      </c>
      <c r="E267" s="334">
        <v>1.20391414141414</v>
      </c>
    </row>
    <row r="268" ht="15" spans="1:5">
      <c r="A268" s="142">
        <v>2120106</v>
      </c>
      <c r="B268" s="142" t="s">
        <v>326</v>
      </c>
      <c r="C268" s="88" t="s">
        <v>0</v>
      </c>
      <c r="D268" s="88">
        <v>25</v>
      </c>
      <c r="E268" s="334" t="s">
        <v>0</v>
      </c>
    </row>
    <row r="269" ht="27" spans="1:5">
      <c r="A269" s="142">
        <v>2120109</v>
      </c>
      <c r="B269" s="142" t="s">
        <v>327</v>
      </c>
      <c r="C269" s="88">
        <v>10</v>
      </c>
      <c r="D269" s="88">
        <v>20</v>
      </c>
      <c r="E269" s="334">
        <v>2</v>
      </c>
    </row>
    <row r="270" ht="27" spans="1:5">
      <c r="A270" s="142">
        <v>2120199</v>
      </c>
      <c r="B270" s="142" t="s">
        <v>328</v>
      </c>
      <c r="C270" s="88">
        <v>2865</v>
      </c>
      <c r="D270" s="88">
        <v>2455</v>
      </c>
      <c r="E270" s="334">
        <v>0.856893542757417</v>
      </c>
    </row>
    <row r="271" ht="15" spans="1:5">
      <c r="A271" s="142">
        <v>2120303</v>
      </c>
      <c r="B271" s="142" t="s">
        <v>329</v>
      </c>
      <c r="C271" s="88">
        <v>1112</v>
      </c>
      <c r="D271" s="88" t="s">
        <v>0</v>
      </c>
      <c r="E271" s="334" t="s">
        <v>0</v>
      </c>
    </row>
    <row r="272" ht="27" spans="1:5">
      <c r="A272" s="142">
        <v>2120399</v>
      </c>
      <c r="B272" s="142" t="s">
        <v>330</v>
      </c>
      <c r="C272" s="88">
        <v>18271</v>
      </c>
      <c r="D272" s="88">
        <v>10</v>
      </c>
      <c r="E272" s="334">
        <v>0.000547315417875322</v>
      </c>
    </row>
    <row r="273" ht="15" spans="1:5">
      <c r="A273" s="142">
        <v>2120501</v>
      </c>
      <c r="B273" s="142" t="s">
        <v>331</v>
      </c>
      <c r="C273" s="88">
        <v>2514</v>
      </c>
      <c r="D273" s="88">
        <v>1843</v>
      </c>
      <c r="E273" s="334">
        <v>0.733094669848846</v>
      </c>
    </row>
    <row r="274" ht="15" spans="1:5">
      <c r="A274" s="142">
        <v>2129999</v>
      </c>
      <c r="B274" s="142" t="s">
        <v>332</v>
      </c>
      <c r="C274" s="88">
        <v>194</v>
      </c>
      <c r="D274" s="88">
        <v>221</v>
      </c>
      <c r="E274" s="334">
        <v>1.13917525773196</v>
      </c>
    </row>
    <row r="275" ht="15" spans="1:5">
      <c r="A275" s="142">
        <v>2130101</v>
      </c>
      <c r="B275" s="142" t="s">
        <v>147</v>
      </c>
      <c r="C275" s="88">
        <v>508</v>
      </c>
      <c r="D275" s="88">
        <v>514</v>
      </c>
      <c r="E275" s="334">
        <v>1.01181102362205</v>
      </c>
    </row>
    <row r="276" ht="15" spans="1:5">
      <c r="A276" s="142">
        <v>2130102</v>
      </c>
      <c r="B276" s="142" t="s">
        <v>148</v>
      </c>
      <c r="C276" s="88">
        <v>351</v>
      </c>
      <c r="D276" s="88">
        <v>179</v>
      </c>
      <c r="E276" s="334">
        <v>0.50997150997151</v>
      </c>
    </row>
    <row r="277" ht="15" spans="1:5">
      <c r="A277" s="142">
        <v>2130104</v>
      </c>
      <c r="B277" s="142" t="s">
        <v>152</v>
      </c>
      <c r="C277" s="88">
        <v>5901</v>
      </c>
      <c r="D277" s="88">
        <v>7229</v>
      </c>
      <c r="E277" s="334">
        <v>1.2250466022708</v>
      </c>
    </row>
    <row r="278" ht="15" spans="1:5">
      <c r="A278" s="142">
        <v>2130106</v>
      </c>
      <c r="B278" s="142" t="s">
        <v>333</v>
      </c>
      <c r="C278" s="88">
        <v>265</v>
      </c>
      <c r="D278" s="88" t="s">
        <v>0</v>
      </c>
      <c r="E278" s="334" t="s">
        <v>0</v>
      </c>
    </row>
    <row r="279" ht="15" spans="1:5">
      <c r="A279" s="142">
        <v>2130108</v>
      </c>
      <c r="B279" s="142" t="s">
        <v>334</v>
      </c>
      <c r="C279" s="88">
        <v>110</v>
      </c>
      <c r="D279" s="88">
        <v>175</v>
      </c>
      <c r="E279" s="334">
        <v>1.59090909090909</v>
      </c>
    </row>
    <row r="280" ht="15" spans="1:5">
      <c r="A280" s="142">
        <v>2130109</v>
      </c>
      <c r="B280" s="142" t="s">
        <v>335</v>
      </c>
      <c r="C280" s="88">
        <v>16</v>
      </c>
      <c r="D280" s="88">
        <v>40</v>
      </c>
      <c r="E280" s="334">
        <v>2.5</v>
      </c>
    </row>
    <row r="281" ht="15" spans="1:5">
      <c r="A281" s="142">
        <v>2130111</v>
      </c>
      <c r="B281" s="142" t="s">
        <v>336</v>
      </c>
      <c r="C281" s="88">
        <v>29</v>
      </c>
      <c r="D281" s="88" t="s">
        <v>0</v>
      </c>
      <c r="E281" s="334" t="s">
        <v>0</v>
      </c>
    </row>
    <row r="282" ht="15" spans="1:5">
      <c r="A282" s="142">
        <v>2130119</v>
      </c>
      <c r="B282" s="142" t="s">
        <v>337</v>
      </c>
      <c r="C282" s="88">
        <v>479</v>
      </c>
      <c r="D282" s="88" t="s">
        <v>0</v>
      </c>
      <c r="E282" s="334" t="s">
        <v>0</v>
      </c>
    </row>
    <row r="283" ht="15" spans="1:5">
      <c r="A283" s="142">
        <v>2130120</v>
      </c>
      <c r="B283" s="142" t="s">
        <v>338</v>
      </c>
      <c r="C283" s="88">
        <v>3095</v>
      </c>
      <c r="D283" s="88">
        <v>2</v>
      </c>
      <c r="E283" s="334">
        <v>0.000646203554119548</v>
      </c>
    </row>
    <row r="284" ht="15" spans="1:5">
      <c r="A284" s="142">
        <v>2130121</v>
      </c>
      <c r="B284" s="142" t="s">
        <v>339</v>
      </c>
      <c r="C284" s="88">
        <v>30</v>
      </c>
      <c r="D284" s="88" t="s">
        <v>0</v>
      </c>
      <c r="E284" s="334" t="s">
        <v>0</v>
      </c>
    </row>
    <row r="285" ht="15" spans="1:5">
      <c r="A285" s="142">
        <v>2130122</v>
      </c>
      <c r="B285" s="142" t="s">
        <v>340</v>
      </c>
      <c r="C285" s="88">
        <v>3151</v>
      </c>
      <c r="D285" s="88">
        <v>10</v>
      </c>
      <c r="E285" s="334">
        <v>0.00317359568390987</v>
      </c>
    </row>
    <row r="286" ht="15" spans="1:5">
      <c r="A286" s="142">
        <v>2130124</v>
      </c>
      <c r="B286" s="142" t="s">
        <v>341</v>
      </c>
      <c r="C286" s="88">
        <v>337</v>
      </c>
      <c r="D286" s="88" t="s">
        <v>0</v>
      </c>
      <c r="E286" s="334" t="s">
        <v>0</v>
      </c>
    </row>
    <row r="287" ht="15" spans="1:5">
      <c r="A287" s="142">
        <v>2130126</v>
      </c>
      <c r="B287" s="142" t="s">
        <v>342</v>
      </c>
      <c r="C287" s="88">
        <v>1966</v>
      </c>
      <c r="D287" s="88" t="s">
        <v>0</v>
      </c>
      <c r="E287" s="334" t="s">
        <v>0</v>
      </c>
    </row>
    <row r="288" ht="15" spans="1:5">
      <c r="A288" s="142">
        <v>2130135</v>
      </c>
      <c r="B288" s="142" t="s">
        <v>343</v>
      </c>
      <c r="C288" s="88">
        <v>2896</v>
      </c>
      <c r="D288" s="88">
        <v>111</v>
      </c>
      <c r="E288" s="334">
        <v>0.038328729281768</v>
      </c>
    </row>
    <row r="289" ht="15" spans="1:5">
      <c r="A289" s="142">
        <v>2130142</v>
      </c>
      <c r="B289" s="142" t="s">
        <v>344</v>
      </c>
      <c r="C289" s="88">
        <v>187</v>
      </c>
      <c r="D289" s="88" t="s">
        <v>0</v>
      </c>
      <c r="E289" s="334" t="s">
        <v>0</v>
      </c>
    </row>
    <row r="290" ht="15" spans="1:5">
      <c r="A290" s="142">
        <v>2130153</v>
      </c>
      <c r="B290" s="142" t="s">
        <v>345</v>
      </c>
      <c r="C290" s="88">
        <v>7833</v>
      </c>
      <c r="D290" s="88" t="s">
        <v>0</v>
      </c>
      <c r="E290" s="334" t="s">
        <v>0</v>
      </c>
    </row>
    <row r="291" ht="15" spans="1:5">
      <c r="A291" s="142">
        <v>2130199</v>
      </c>
      <c r="B291" s="142" t="s">
        <v>346</v>
      </c>
      <c r="C291" s="88">
        <v>1447</v>
      </c>
      <c r="D291" s="88">
        <v>256</v>
      </c>
      <c r="E291" s="334">
        <v>0.176917760884589</v>
      </c>
    </row>
    <row r="292" ht="15" spans="1:5">
      <c r="A292" s="142">
        <v>2130204</v>
      </c>
      <c r="B292" s="142" t="s">
        <v>347</v>
      </c>
      <c r="C292" s="88">
        <v>2443</v>
      </c>
      <c r="D292" s="88">
        <v>1357</v>
      </c>
      <c r="E292" s="334">
        <v>0.555464592713876</v>
      </c>
    </row>
    <row r="293" ht="15" spans="1:5">
      <c r="A293" s="142">
        <v>2130205</v>
      </c>
      <c r="B293" s="142" t="s">
        <v>348</v>
      </c>
      <c r="C293" s="88">
        <v>1221</v>
      </c>
      <c r="D293" s="88" t="s">
        <v>0</v>
      </c>
      <c r="E293" s="334" t="s">
        <v>0</v>
      </c>
    </row>
    <row r="294" ht="15" spans="1:5">
      <c r="A294" s="142">
        <v>2130207</v>
      </c>
      <c r="B294" s="142" t="s">
        <v>349</v>
      </c>
      <c r="C294" s="88">
        <v>270</v>
      </c>
      <c r="D294" s="88">
        <v>207</v>
      </c>
      <c r="E294" s="334">
        <v>0.766666666666667</v>
      </c>
    </row>
    <row r="295" ht="15" spans="1:5">
      <c r="A295" s="142">
        <v>2130209</v>
      </c>
      <c r="B295" s="142" t="s">
        <v>350</v>
      </c>
      <c r="C295" s="88">
        <v>630</v>
      </c>
      <c r="D295" s="88">
        <v>139</v>
      </c>
      <c r="E295" s="334">
        <v>0.220634920634921</v>
      </c>
    </row>
    <row r="296" ht="15" spans="1:5">
      <c r="A296" s="142">
        <v>2130211</v>
      </c>
      <c r="B296" s="142" t="s">
        <v>351</v>
      </c>
      <c r="C296" s="88">
        <v>7</v>
      </c>
      <c r="D296" s="88" t="s">
        <v>0</v>
      </c>
      <c r="E296" s="334" t="s">
        <v>0</v>
      </c>
    </row>
    <row r="297" ht="15" spans="1:5">
      <c r="A297" s="142">
        <v>2130213</v>
      </c>
      <c r="B297" s="142" t="s">
        <v>352</v>
      </c>
      <c r="C297" s="88" t="s">
        <v>0</v>
      </c>
      <c r="D297" s="88">
        <v>100</v>
      </c>
      <c r="E297" s="334" t="s">
        <v>0</v>
      </c>
    </row>
    <row r="298" ht="15" spans="1:5">
      <c r="A298" s="142">
        <v>2130221</v>
      </c>
      <c r="B298" s="142" t="s">
        <v>353</v>
      </c>
      <c r="C298" s="88">
        <v>23</v>
      </c>
      <c r="D298" s="88">
        <v>10</v>
      </c>
      <c r="E298" s="334">
        <v>0.434782608695652</v>
      </c>
    </row>
    <row r="299" ht="15" spans="1:5">
      <c r="A299" s="142">
        <v>2130234</v>
      </c>
      <c r="B299" s="142" t="s">
        <v>354</v>
      </c>
      <c r="C299" s="88">
        <v>193</v>
      </c>
      <c r="D299" s="88">
        <v>573</v>
      </c>
      <c r="E299" s="334">
        <v>2.96891191709845</v>
      </c>
    </row>
    <row r="300" ht="15" spans="1:5">
      <c r="A300" s="335">
        <v>2130238</v>
      </c>
      <c r="B300" s="335" t="s">
        <v>355</v>
      </c>
      <c r="C300" s="140">
        <v>315</v>
      </c>
      <c r="D300" s="140">
        <v>250</v>
      </c>
      <c r="E300" s="334">
        <v>0.793650793650794</v>
      </c>
    </row>
    <row r="301" ht="15" spans="1:5">
      <c r="A301" s="142">
        <v>2130299</v>
      </c>
      <c r="B301" s="142" t="s">
        <v>356</v>
      </c>
      <c r="C301" s="88">
        <v>73</v>
      </c>
      <c r="D301" s="88">
        <v>45</v>
      </c>
      <c r="E301" s="334">
        <v>0.616438356164384</v>
      </c>
    </row>
    <row r="302" ht="15" spans="1:5">
      <c r="A302" s="142">
        <v>2130301</v>
      </c>
      <c r="B302" s="142" t="s">
        <v>147</v>
      </c>
      <c r="C302" s="88">
        <v>168</v>
      </c>
      <c r="D302" s="88">
        <v>169</v>
      </c>
      <c r="E302" s="334">
        <v>1.00595238095238</v>
      </c>
    </row>
    <row r="303" ht="15" spans="1:5">
      <c r="A303" s="142">
        <v>2130304</v>
      </c>
      <c r="B303" s="142" t="s">
        <v>357</v>
      </c>
      <c r="C303" s="88" t="s">
        <v>0</v>
      </c>
      <c r="D303" s="88">
        <v>1</v>
      </c>
      <c r="E303" s="334" t="s">
        <v>0</v>
      </c>
    </row>
    <row r="304" ht="15" spans="1:5">
      <c r="A304" s="142">
        <v>2130305</v>
      </c>
      <c r="B304" s="142" t="s">
        <v>358</v>
      </c>
      <c r="C304" s="88">
        <v>6516</v>
      </c>
      <c r="D304" s="88">
        <v>45</v>
      </c>
      <c r="E304" s="334">
        <v>0.0069060773480663</v>
      </c>
    </row>
    <row r="305" ht="15" spans="1:5">
      <c r="A305" s="142">
        <v>2130306</v>
      </c>
      <c r="B305" s="142" t="s">
        <v>359</v>
      </c>
      <c r="C305" s="88">
        <v>891</v>
      </c>
      <c r="D305" s="88">
        <v>347</v>
      </c>
      <c r="E305" s="334">
        <v>0.389450056116723</v>
      </c>
    </row>
    <row r="306" ht="15" spans="1:5">
      <c r="A306" s="142">
        <v>2130310</v>
      </c>
      <c r="B306" s="142" t="s">
        <v>360</v>
      </c>
      <c r="C306" s="88">
        <v>150</v>
      </c>
      <c r="D306" s="88">
        <v>50</v>
      </c>
      <c r="E306" s="334">
        <v>0.333333333333333</v>
      </c>
    </row>
    <row r="307" ht="15" spans="1:5">
      <c r="A307" s="142">
        <v>2130311</v>
      </c>
      <c r="B307" s="142" t="s">
        <v>361</v>
      </c>
      <c r="C307" s="88">
        <v>96</v>
      </c>
      <c r="D307" s="88">
        <v>10</v>
      </c>
      <c r="E307" s="334">
        <v>0.104166666666667</v>
      </c>
    </row>
    <row r="308" ht="15" spans="1:5">
      <c r="A308" s="142">
        <v>2130314</v>
      </c>
      <c r="B308" s="142" t="s">
        <v>362</v>
      </c>
      <c r="C308" s="88">
        <v>7</v>
      </c>
      <c r="D308" s="88">
        <v>20</v>
      </c>
      <c r="E308" s="334">
        <v>2.85714285714286</v>
      </c>
    </row>
    <row r="309" ht="15" spans="1:5">
      <c r="A309" s="142">
        <v>2130315</v>
      </c>
      <c r="B309" s="142" t="s">
        <v>363</v>
      </c>
      <c r="C309" s="88">
        <v>20</v>
      </c>
      <c r="D309" s="88">
        <v>15</v>
      </c>
      <c r="E309" s="334">
        <v>0.75</v>
      </c>
    </row>
    <row r="310" ht="15" spans="1:5">
      <c r="A310" s="142">
        <v>2130316</v>
      </c>
      <c r="B310" s="142" t="s">
        <v>364</v>
      </c>
      <c r="C310" s="88">
        <v>8212</v>
      </c>
      <c r="D310" s="88">
        <v>5</v>
      </c>
      <c r="E310" s="334">
        <v>0.000608865075499269</v>
      </c>
    </row>
    <row r="311" ht="15" spans="1:5">
      <c r="A311" s="142">
        <v>2130317</v>
      </c>
      <c r="B311" s="142" t="s">
        <v>365</v>
      </c>
      <c r="C311" s="88">
        <v>846</v>
      </c>
      <c r="D311" s="88">
        <v>485</v>
      </c>
      <c r="E311" s="334">
        <v>0.573286052009456</v>
      </c>
    </row>
    <row r="312" ht="15" spans="1:5">
      <c r="A312" s="142">
        <v>2130319</v>
      </c>
      <c r="B312" s="142" t="s">
        <v>366</v>
      </c>
      <c r="C312" s="88">
        <v>418</v>
      </c>
      <c r="D312" s="88" t="s">
        <v>0</v>
      </c>
      <c r="E312" s="334" t="s">
        <v>0</v>
      </c>
    </row>
    <row r="313" ht="27" spans="1:5">
      <c r="A313" s="142">
        <v>2130321</v>
      </c>
      <c r="B313" s="142" t="s">
        <v>367</v>
      </c>
      <c r="C313" s="88">
        <v>91</v>
      </c>
      <c r="D313" s="88" t="s">
        <v>0</v>
      </c>
      <c r="E313" s="334" t="s">
        <v>0</v>
      </c>
    </row>
    <row r="314" ht="15" spans="1:5">
      <c r="A314" s="142">
        <v>2130322</v>
      </c>
      <c r="B314" s="142" t="s">
        <v>368</v>
      </c>
      <c r="C314" s="88">
        <v>28</v>
      </c>
      <c r="D314" s="88" t="s">
        <v>0</v>
      </c>
      <c r="E314" s="334" t="s">
        <v>0</v>
      </c>
    </row>
    <row r="315" ht="15" spans="1:5">
      <c r="A315" s="142">
        <v>2130399</v>
      </c>
      <c r="B315" s="142" t="s">
        <v>369</v>
      </c>
      <c r="C315" s="88">
        <v>55</v>
      </c>
      <c r="D315" s="88">
        <v>18</v>
      </c>
      <c r="E315" s="334">
        <v>0.327272727272727</v>
      </c>
    </row>
    <row r="316" ht="15" spans="1:5">
      <c r="A316" s="142">
        <v>2130504</v>
      </c>
      <c r="B316" s="142" t="s">
        <v>370</v>
      </c>
      <c r="C316" s="88">
        <v>48</v>
      </c>
      <c r="D316" s="88">
        <v>920</v>
      </c>
      <c r="E316" s="334">
        <v>19.1666666666667</v>
      </c>
    </row>
    <row r="317" ht="15" spans="1:5">
      <c r="A317" s="142">
        <v>2130505</v>
      </c>
      <c r="B317" s="142" t="s">
        <v>371</v>
      </c>
      <c r="C317" s="88">
        <v>6625</v>
      </c>
      <c r="D317" s="88">
        <v>3972</v>
      </c>
      <c r="E317" s="334">
        <v>0.599547169811321</v>
      </c>
    </row>
    <row r="318" ht="27" spans="1:5">
      <c r="A318" s="142">
        <v>2130599</v>
      </c>
      <c r="B318" s="142" t="s">
        <v>372</v>
      </c>
      <c r="C318" s="88">
        <v>1040</v>
      </c>
      <c r="D318" s="88">
        <v>303</v>
      </c>
      <c r="E318" s="334">
        <v>0.291346153846154</v>
      </c>
    </row>
    <row r="319" ht="27" spans="1:5">
      <c r="A319" s="142">
        <v>2130701</v>
      </c>
      <c r="B319" s="142" t="s">
        <v>373</v>
      </c>
      <c r="C319" s="88">
        <v>1787</v>
      </c>
      <c r="D319" s="88">
        <v>471</v>
      </c>
      <c r="E319" s="334">
        <v>0.263570229434807</v>
      </c>
    </row>
    <row r="320" ht="27" spans="1:5">
      <c r="A320" s="142">
        <v>2130705</v>
      </c>
      <c r="B320" s="142" t="s">
        <v>374</v>
      </c>
      <c r="C320" s="88">
        <v>137</v>
      </c>
      <c r="D320" s="88">
        <v>352</v>
      </c>
      <c r="E320" s="334">
        <v>2.56934306569343</v>
      </c>
    </row>
    <row r="321" ht="15" spans="1:5">
      <c r="A321" s="142">
        <v>2130799</v>
      </c>
      <c r="B321" s="142" t="s">
        <v>375</v>
      </c>
      <c r="C321" s="88">
        <v>15</v>
      </c>
      <c r="D321" s="88">
        <v>3</v>
      </c>
      <c r="E321" s="334">
        <v>0.2</v>
      </c>
    </row>
    <row r="322" ht="15" spans="1:5">
      <c r="A322" s="142">
        <v>2130803</v>
      </c>
      <c r="B322" s="142" t="s">
        <v>376</v>
      </c>
      <c r="C322" s="88">
        <v>22</v>
      </c>
      <c r="D322" s="88">
        <v>21</v>
      </c>
      <c r="E322" s="334">
        <v>0.954545454545455</v>
      </c>
    </row>
    <row r="323" ht="15" spans="1:5">
      <c r="A323" s="142">
        <v>2130804</v>
      </c>
      <c r="B323" s="142" t="s">
        <v>377</v>
      </c>
      <c r="C323" s="88">
        <v>276</v>
      </c>
      <c r="D323" s="88" t="s">
        <v>0</v>
      </c>
      <c r="E323" s="334" t="s">
        <v>0</v>
      </c>
    </row>
    <row r="324" ht="15" spans="1:5">
      <c r="A324" s="142">
        <v>2139999</v>
      </c>
      <c r="B324" s="142" t="s">
        <v>378</v>
      </c>
      <c r="C324" s="88">
        <v>408</v>
      </c>
      <c r="D324" s="88" t="s">
        <v>0</v>
      </c>
      <c r="E324" s="334" t="s">
        <v>0</v>
      </c>
    </row>
    <row r="325" ht="15" spans="1:5">
      <c r="A325" s="142">
        <v>2140101</v>
      </c>
      <c r="B325" s="142" t="s">
        <v>147</v>
      </c>
      <c r="C325" s="88">
        <v>208</v>
      </c>
      <c r="D325" s="88">
        <v>223</v>
      </c>
      <c r="E325" s="334">
        <v>1.07211538461538</v>
      </c>
    </row>
    <row r="326" ht="15" spans="1:5">
      <c r="A326" s="142">
        <v>2140102</v>
      </c>
      <c r="B326" s="142" t="s">
        <v>148</v>
      </c>
      <c r="C326" s="88">
        <v>1</v>
      </c>
      <c r="D326" s="88">
        <v>2</v>
      </c>
      <c r="E326" s="334">
        <v>2</v>
      </c>
    </row>
    <row r="327" ht="15" spans="1:5">
      <c r="A327" s="142">
        <v>2140106</v>
      </c>
      <c r="B327" s="142" t="s">
        <v>379</v>
      </c>
      <c r="C327" s="88">
        <v>168</v>
      </c>
      <c r="D327" s="88">
        <v>166</v>
      </c>
      <c r="E327" s="334">
        <v>0.988095238095238</v>
      </c>
    </row>
    <row r="328" ht="15" spans="1:5">
      <c r="A328" s="142">
        <v>2140110</v>
      </c>
      <c r="B328" s="142" t="s">
        <v>380</v>
      </c>
      <c r="C328" s="88">
        <v>160</v>
      </c>
      <c r="D328" s="88">
        <v>2</v>
      </c>
      <c r="E328" s="334">
        <v>0.0125</v>
      </c>
    </row>
    <row r="329" ht="15" spans="1:5">
      <c r="A329" s="142">
        <v>2140112</v>
      </c>
      <c r="B329" s="142" t="s">
        <v>381</v>
      </c>
      <c r="C329" s="88">
        <v>722</v>
      </c>
      <c r="D329" s="88">
        <v>797</v>
      </c>
      <c r="E329" s="334">
        <v>1.10387811634349</v>
      </c>
    </row>
    <row r="330" ht="15" spans="1:5">
      <c r="A330" s="142">
        <v>2140131</v>
      </c>
      <c r="B330" s="142" t="s">
        <v>382</v>
      </c>
      <c r="C330" s="88">
        <v>139</v>
      </c>
      <c r="D330" s="88">
        <v>108</v>
      </c>
      <c r="E330" s="334">
        <v>0.776978417266187</v>
      </c>
    </row>
    <row r="331" ht="15" spans="1:5">
      <c r="A331" s="139">
        <v>2140199</v>
      </c>
      <c r="B331" s="139" t="s">
        <v>383</v>
      </c>
      <c r="C331" s="88">
        <v>366</v>
      </c>
      <c r="D331" s="88">
        <v>177</v>
      </c>
      <c r="E331" s="334">
        <v>0.483606557377049</v>
      </c>
    </row>
    <row r="332" ht="15" spans="1:5">
      <c r="A332" s="142">
        <v>2149901</v>
      </c>
      <c r="B332" s="142" t="s">
        <v>384</v>
      </c>
      <c r="C332" s="88">
        <v>649</v>
      </c>
      <c r="D332" s="88">
        <v>909</v>
      </c>
      <c r="E332" s="334">
        <v>1.40061633281972</v>
      </c>
    </row>
    <row r="333" ht="15" spans="1:5">
      <c r="A333" s="142">
        <v>2149999</v>
      </c>
      <c r="B333" s="142" t="s">
        <v>385</v>
      </c>
      <c r="C333" s="88">
        <v>10</v>
      </c>
      <c r="D333" s="88">
        <v>5</v>
      </c>
      <c r="E333" s="334">
        <v>0.5</v>
      </c>
    </row>
    <row r="334" ht="15" spans="1:5">
      <c r="A334" s="142">
        <v>2150104</v>
      </c>
      <c r="B334" s="142" t="s">
        <v>386</v>
      </c>
      <c r="C334" s="88">
        <v>442</v>
      </c>
      <c r="D334" s="88" t="s">
        <v>0</v>
      </c>
      <c r="E334" s="334" t="s">
        <v>0</v>
      </c>
    </row>
    <row r="335" ht="15" spans="1:5">
      <c r="A335" s="142">
        <v>2150517</v>
      </c>
      <c r="B335" s="142" t="s">
        <v>387</v>
      </c>
      <c r="C335" s="88">
        <v>1350</v>
      </c>
      <c r="D335" s="88" t="s">
        <v>0</v>
      </c>
      <c r="E335" s="334" t="s">
        <v>0</v>
      </c>
    </row>
    <row r="336" ht="15" spans="1:5">
      <c r="A336" s="139">
        <v>2150599</v>
      </c>
      <c r="B336" s="139" t="s">
        <v>388</v>
      </c>
      <c r="C336" s="88">
        <v>2728</v>
      </c>
      <c r="D336" s="88">
        <v>817</v>
      </c>
      <c r="E336" s="334">
        <v>0.299486803519062</v>
      </c>
    </row>
    <row r="337" ht="15" spans="1:5">
      <c r="A337" s="142">
        <v>2150805</v>
      </c>
      <c r="B337" s="142" t="s">
        <v>389</v>
      </c>
      <c r="C337" s="88">
        <v>170</v>
      </c>
      <c r="D337" s="88" t="s">
        <v>0</v>
      </c>
      <c r="E337" s="334" t="s">
        <v>0</v>
      </c>
    </row>
    <row r="338" ht="15" spans="1:5">
      <c r="A338" s="142">
        <v>2160201</v>
      </c>
      <c r="B338" s="142" t="s">
        <v>147</v>
      </c>
      <c r="C338" s="88">
        <v>333</v>
      </c>
      <c r="D338" s="88">
        <v>306</v>
      </c>
      <c r="E338" s="334">
        <v>0.918918918918919</v>
      </c>
    </row>
    <row r="339" ht="15" spans="1:5">
      <c r="A339" s="142">
        <v>2160217</v>
      </c>
      <c r="B339" s="142" t="s">
        <v>390</v>
      </c>
      <c r="C339" s="88">
        <v>60</v>
      </c>
      <c r="D339" s="88" t="s">
        <v>0</v>
      </c>
      <c r="E339" s="334" t="s">
        <v>0</v>
      </c>
    </row>
    <row r="340" ht="15" spans="1:5">
      <c r="A340" s="142">
        <v>2160250</v>
      </c>
      <c r="B340" s="142" t="s">
        <v>152</v>
      </c>
      <c r="C340" s="88">
        <v>127</v>
      </c>
      <c r="D340" s="88">
        <v>634</v>
      </c>
      <c r="E340" s="334">
        <v>4.99212598425197</v>
      </c>
    </row>
    <row r="341" ht="15" spans="1:5">
      <c r="A341" s="142">
        <v>2160299</v>
      </c>
      <c r="B341" s="142" t="s">
        <v>391</v>
      </c>
      <c r="C341" s="88">
        <v>327</v>
      </c>
      <c r="D341" s="88">
        <v>438</v>
      </c>
      <c r="E341" s="334">
        <v>1.3394495412844</v>
      </c>
    </row>
    <row r="342" ht="15" spans="1:5">
      <c r="A342" s="142">
        <v>2169999</v>
      </c>
      <c r="B342" s="142" t="s">
        <v>392</v>
      </c>
      <c r="C342" s="88">
        <v>521</v>
      </c>
      <c r="D342" s="88" t="s">
        <v>0</v>
      </c>
      <c r="E342" s="334" t="s">
        <v>0</v>
      </c>
    </row>
    <row r="343" ht="15" spans="1:5">
      <c r="A343" s="142">
        <v>2200101</v>
      </c>
      <c r="B343" s="142" t="s">
        <v>147</v>
      </c>
      <c r="C343" s="88">
        <v>356</v>
      </c>
      <c r="D343" s="88">
        <v>342</v>
      </c>
      <c r="E343" s="334">
        <v>0.960674157303371</v>
      </c>
    </row>
    <row r="344" ht="15" spans="1:5">
      <c r="A344" s="142">
        <v>2200104</v>
      </c>
      <c r="B344" s="142" t="s">
        <v>393</v>
      </c>
      <c r="C344" s="88">
        <v>139</v>
      </c>
      <c r="D344" s="88">
        <v>350</v>
      </c>
      <c r="E344" s="334">
        <v>2.51798561151079</v>
      </c>
    </row>
    <row r="345" ht="15" spans="1:5">
      <c r="A345" s="142">
        <v>2200106</v>
      </c>
      <c r="B345" s="142" t="s">
        <v>394</v>
      </c>
      <c r="C345" s="88">
        <v>244</v>
      </c>
      <c r="D345" s="88">
        <v>391</v>
      </c>
      <c r="E345" s="334">
        <v>1.60245901639344</v>
      </c>
    </row>
    <row r="346" ht="15" spans="1:5">
      <c r="A346" s="142">
        <v>2200114</v>
      </c>
      <c r="B346" s="142" t="s">
        <v>395</v>
      </c>
      <c r="C346" s="88">
        <v>3</v>
      </c>
      <c r="D346" s="88">
        <v>55</v>
      </c>
      <c r="E346" s="334">
        <v>18.3333333333333</v>
      </c>
    </row>
    <row r="347" ht="15" spans="1:5">
      <c r="A347" s="142">
        <v>2200150</v>
      </c>
      <c r="B347" s="142" t="s">
        <v>152</v>
      </c>
      <c r="C347" s="88">
        <v>1140</v>
      </c>
      <c r="D347" s="88">
        <v>1469</v>
      </c>
      <c r="E347" s="334">
        <v>1.28859649122807</v>
      </c>
    </row>
    <row r="348" ht="15" spans="1:5">
      <c r="A348" s="142">
        <v>2200199</v>
      </c>
      <c r="B348" s="142" t="s">
        <v>396</v>
      </c>
      <c r="C348" s="88">
        <v>1366</v>
      </c>
      <c r="D348" s="88">
        <v>1470</v>
      </c>
      <c r="E348" s="334">
        <v>1.07613469985359</v>
      </c>
    </row>
    <row r="349" ht="15" spans="1:5">
      <c r="A349" s="142">
        <v>2200504</v>
      </c>
      <c r="B349" s="142" t="s">
        <v>397</v>
      </c>
      <c r="C349" s="88">
        <v>166</v>
      </c>
      <c r="D349" s="88">
        <v>185</v>
      </c>
      <c r="E349" s="334">
        <v>1.1144578313253</v>
      </c>
    </row>
    <row r="350" ht="15" spans="1:5">
      <c r="A350" s="142">
        <v>2200509</v>
      </c>
      <c r="B350" s="142" t="s">
        <v>398</v>
      </c>
      <c r="C350" s="88">
        <v>332</v>
      </c>
      <c r="D350" s="88">
        <v>313</v>
      </c>
      <c r="E350" s="334">
        <v>0.942771084337349</v>
      </c>
    </row>
    <row r="351" ht="15" spans="1:5">
      <c r="A351" s="142">
        <v>2210103</v>
      </c>
      <c r="B351" s="142" t="s">
        <v>399</v>
      </c>
      <c r="C351" s="88">
        <v>5174</v>
      </c>
      <c r="D351" s="88">
        <v>370</v>
      </c>
      <c r="E351" s="334">
        <v>0.0715114031696946</v>
      </c>
    </row>
    <row r="352" ht="15" spans="1:5">
      <c r="A352" s="142">
        <v>2210105</v>
      </c>
      <c r="B352" s="142" t="s">
        <v>400</v>
      </c>
      <c r="C352" s="88">
        <v>695</v>
      </c>
      <c r="D352" s="88">
        <v>121</v>
      </c>
      <c r="E352" s="334">
        <v>0.17410071942446</v>
      </c>
    </row>
    <row r="353" ht="15" spans="1:5">
      <c r="A353" s="142">
        <v>2210108</v>
      </c>
      <c r="B353" s="142" t="s">
        <v>401</v>
      </c>
      <c r="C353" s="88">
        <v>411</v>
      </c>
      <c r="D353" s="88" t="s">
        <v>0</v>
      </c>
      <c r="E353" s="334" t="s">
        <v>0</v>
      </c>
    </row>
    <row r="354" ht="15" spans="1:5">
      <c r="A354" s="143">
        <v>2210111</v>
      </c>
      <c r="B354" s="143" t="s">
        <v>402</v>
      </c>
      <c r="C354" s="88">
        <v>1045</v>
      </c>
      <c r="D354" s="88">
        <v>435</v>
      </c>
      <c r="E354" s="334">
        <v>0.416267942583732</v>
      </c>
    </row>
    <row r="355" ht="15" spans="1:5">
      <c r="A355" s="142">
        <v>2210199</v>
      </c>
      <c r="B355" s="142" t="s">
        <v>403</v>
      </c>
      <c r="C355" s="88" t="s">
        <v>0</v>
      </c>
      <c r="D355" s="88">
        <v>1113</v>
      </c>
      <c r="E355" s="334" t="s">
        <v>0</v>
      </c>
    </row>
    <row r="356" ht="15" spans="1:5">
      <c r="A356" s="142">
        <v>2210201</v>
      </c>
      <c r="B356" s="142" t="s">
        <v>404</v>
      </c>
      <c r="C356" s="88">
        <v>5935</v>
      </c>
      <c r="D356" s="88">
        <v>5753</v>
      </c>
      <c r="E356" s="334">
        <v>0.969334456613311</v>
      </c>
    </row>
    <row r="357" ht="15" spans="1:5">
      <c r="A357" s="142">
        <v>2210399</v>
      </c>
      <c r="B357" s="142" t="s">
        <v>405</v>
      </c>
      <c r="C357" s="88">
        <v>153</v>
      </c>
      <c r="D357" s="88" t="s">
        <v>0</v>
      </c>
      <c r="E357" s="334" t="s">
        <v>0</v>
      </c>
    </row>
    <row r="358" ht="15" spans="1:5">
      <c r="A358" s="142">
        <v>2220115</v>
      </c>
      <c r="B358" s="142" t="s">
        <v>406</v>
      </c>
      <c r="C358" s="88">
        <v>517</v>
      </c>
      <c r="D358" s="88">
        <v>743</v>
      </c>
      <c r="E358" s="334">
        <v>1.43713733075435</v>
      </c>
    </row>
    <row r="359" ht="15" spans="1:5">
      <c r="A359" s="142">
        <v>2220199</v>
      </c>
      <c r="B359" s="142" t="s">
        <v>407</v>
      </c>
      <c r="C359" s="88">
        <v>1119</v>
      </c>
      <c r="D359" s="88">
        <v>11</v>
      </c>
      <c r="E359" s="334">
        <v>0.00983020554066131</v>
      </c>
    </row>
    <row r="360" ht="15" spans="1:5">
      <c r="A360" s="142">
        <v>2220403</v>
      </c>
      <c r="B360" s="142" t="s">
        <v>408</v>
      </c>
      <c r="C360" s="88">
        <v>151</v>
      </c>
      <c r="D360" s="88">
        <v>136</v>
      </c>
      <c r="E360" s="334">
        <v>0.900662251655629</v>
      </c>
    </row>
    <row r="361" ht="15" spans="1:5">
      <c r="A361" s="142">
        <v>2220504</v>
      </c>
      <c r="B361" s="142" t="s">
        <v>409</v>
      </c>
      <c r="C361" s="88">
        <v>6</v>
      </c>
      <c r="D361" s="88" t="s">
        <v>0</v>
      </c>
      <c r="E361" s="334" t="s">
        <v>0</v>
      </c>
    </row>
    <row r="362" ht="15" spans="1:5">
      <c r="A362" s="142">
        <v>2240101</v>
      </c>
      <c r="B362" s="142" t="s">
        <v>147</v>
      </c>
      <c r="C362" s="88">
        <v>269</v>
      </c>
      <c r="D362" s="88">
        <v>270</v>
      </c>
      <c r="E362" s="334">
        <v>1.00371747211896</v>
      </c>
    </row>
    <row r="363" ht="15" spans="1:5">
      <c r="A363" s="142">
        <v>2240106</v>
      </c>
      <c r="B363" s="142" t="s">
        <v>410</v>
      </c>
      <c r="C363" s="88">
        <v>30</v>
      </c>
      <c r="D363" s="88">
        <v>96</v>
      </c>
      <c r="E363" s="334">
        <v>3.2</v>
      </c>
    </row>
    <row r="364" ht="15" spans="1:5">
      <c r="A364" s="142">
        <v>2240108</v>
      </c>
      <c r="B364" s="142" t="s">
        <v>411</v>
      </c>
      <c r="C364" s="88">
        <v>18</v>
      </c>
      <c r="D364" s="88" t="s">
        <v>0</v>
      </c>
      <c r="E364" s="334" t="s">
        <v>0</v>
      </c>
    </row>
    <row r="365" ht="15" spans="1:5">
      <c r="A365" s="142">
        <v>2240150</v>
      </c>
      <c r="B365" s="142" t="s">
        <v>152</v>
      </c>
      <c r="C365" s="88">
        <v>1370</v>
      </c>
      <c r="D365" s="88">
        <v>401</v>
      </c>
      <c r="E365" s="334">
        <v>0.292700729927007</v>
      </c>
    </row>
    <row r="366" ht="15" spans="1:5">
      <c r="A366" s="142">
        <v>2240199</v>
      </c>
      <c r="B366" s="142" t="s">
        <v>412</v>
      </c>
      <c r="C366" s="88">
        <v>135</v>
      </c>
      <c r="D366" s="88">
        <v>788</v>
      </c>
      <c r="E366" s="334">
        <v>5.83703703703704</v>
      </c>
    </row>
    <row r="367" ht="15" spans="1:5">
      <c r="A367" s="142">
        <v>2240202</v>
      </c>
      <c r="B367" s="142" t="s">
        <v>148</v>
      </c>
      <c r="C367" s="88">
        <v>11</v>
      </c>
      <c r="D367" s="88">
        <v>12</v>
      </c>
      <c r="E367" s="334">
        <v>1.09090909090909</v>
      </c>
    </row>
    <row r="368" ht="15" spans="1:5">
      <c r="A368" s="142">
        <v>2240204</v>
      </c>
      <c r="B368" s="142" t="s">
        <v>413</v>
      </c>
      <c r="C368" s="88">
        <v>1336</v>
      </c>
      <c r="D368" s="88">
        <v>1498</v>
      </c>
      <c r="E368" s="334">
        <v>1.12125748502994</v>
      </c>
    </row>
    <row r="369" ht="15" spans="1:5">
      <c r="A369" s="142">
        <v>2240250</v>
      </c>
      <c r="B369" s="142" t="s">
        <v>152</v>
      </c>
      <c r="C369" s="88">
        <v>2</v>
      </c>
      <c r="D369" s="88">
        <v>22</v>
      </c>
      <c r="E369" s="334">
        <v>11</v>
      </c>
    </row>
    <row r="370" ht="15" spans="1:5">
      <c r="A370" s="142">
        <v>2240299</v>
      </c>
      <c r="B370" s="142" t="s">
        <v>414</v>
      </c>
      <c r="C370" s="88" t="s">
        <v>0</v>
      </c>
      <c r="D370" s="88">
        <v>7</v>
      </c>
      <c r="E370" s="334" t="s">
        <v>0</v>
      </c>
    </row>
    <row r="371" ht="15" spans="1:5">
      <c r="A371" s="142">
        <v>2240404</v>
      </c>
      <c r="B371" s="142" t="s">
        <v>415</v>
      </c>
      <c r="C371" s="88">
        <v>18</v>
      </c>
      <c r="D371" s="88">
        <v>20</v>
      </c>
      <c r="E371" s="334">
        <v>1.11111111111111</v>
      </c>
    </row>
    <row r="372" ht="15" spans="1:5">
      <c r="A372" s="142">
        <v>2240499</v>
      </c>
      <c r="B372" s="142" t="s">
        <v>416</v>
      </c>
      <c r="C372" s="88">
        <v>2096</v>
      </c>
      <c r="D372" s="88" t="s">
        <v>0</v>
      </c>
      <c r="E372" s="334" t="s">
        <v>0</v>
      </c>
    </row>
    <row r="373" ht="15" spans="1:5">
      <c r="A373" s="142">
        <v>2240601</v>
      </c>
      <c r="B373" s="142" t="s">
        <v>417</v>
      </c>
      <c r="C373" s="88">
        <v>3600</v>
      </c>
      <c r="D373" s="88">
        <v>126</v>
      </c>
      <c r="E373" s="334">
        <v>0.035</v>
      </c>
    </row>
    <row r="374" ht="15" spans="1:5">
      <c r="A374" s="142">
        <v>2240699</v>
      </c>
      <c r="B374" s="142" t="s">
        <v>418</v>
      </c>
      <c r="C374" s="88">
        <v>2</v>
      </c>
      <c r="D374" s="88">
        <v>1</v>
      </c>
      <c r="E374" s="334">
        <v>0.5</v>
      </c>
    </row>
    <row r="375" ht="15" spans="1:5">
      <c r="A375" s="142">
        <v>2240703</v>
      </c>
      <c r="B375" s="142" t="s">
        <v>419</v>
      </c>
      <c r="C375" s="88">
        <v>447</v>
      </c>
      <c r="D375" s="88" t="s">
        <v>0</v>
      </c>
      <c r="E375" s="334" t="s">
        <v>0</v>
      </c>
    </row>
    <row r="376" ht="27" spans="1:5">
      <c r="A376" s="142">
        <v>2240799</v>
      </c>
      <c r="B376" s="142" t="s">
        <v>420</v>
      </c>
      <c r="C376" s="88">
        <v>109</v>
      </c>
      <c r="D376" s="88">
        <v>22</v>
      </c>
      <c r="E376" s="334">
        <v>0.201834862385321</v>
      </c>
    </row>
    <row r="377" ht="15" spans="1:5">
      <c r="A377" s="142">
        <v>227</v>
      </c>
      <c r="B377" s="142" t="s">
        <v>421</v>
      </c>
      <c r="C377" s="88" t="s">
        <v>0</v>
      </c>
      <c r="D377" s="88">
        <v>4000</v>
      </c>
      <c r="E377" s="334" t="s">
        <v>0</v>
      </c>
    </row>
    <row r="378" ht="15" spans="1:5">
      <c r="A378" s="142">
        <v>2290201</v>
      </c>
      <c r="B378" s="142" t="s">
        <v>422</v>
      </c>
      <c r="C378" s="88" t="s">
        <v>0</v>
      </c>
      <c r="D378" s="88">
        <v>6500</v>
      </c>
      <c r="E378" s="334" t="s">
        <v>0</v>
      </c>
    </row>
    <row r="379" ht="15" spans="1:5">
      <c r="A379" s="142">
        <v>2299999</v>
      </c>
      <c r="B379" s="142" t="s">
        <v>423</v>
      </c>
      <c r="C379" s="88">
        <v>138</v>
      </c>
      <c r="D379" s="88">
        <v>129</v>
      </c>
      <c r="E379" s="334">
        <v>0.934782608695652</v>
      </c>
    </row>
    <row r="380" ht="27" spans="1:5">
      <c r="A380" s="142">
        <v>2320301</v>
      </c>
      <c r="B380" s="142" t="s">
        <v>424</v>
      </c>
      <c r="C380" s="88">
        <v>3907</v>
      </c>
      <c r="D380" s="88">
        <v>5394</v>
      </c>
      <c r="E380" s="334">
        <v>1.3805989250064</v>
      </c>
    </row>
    <row r="381" ht="27" spans="1:5">
      <c r="A381" s="142">
        <v>2320303</v>
      </c>
      <c r="B381" s="142" t="s">
        <v>425</v>
      </c>
      <c r="C381" s="88">
        <v>428</v>
      </c>
      <c r="D381" s="88">
        <v>800</v>
      </c>
      <c r="E381" s="334">
        <v>1.86915887850467</v>
      </c>
    </row>
    <row r="382" ht="27" spans="1:5">
      <c r="A382" s="139">
        <v>2330301</v>
      </c>
      <c r="B382" s="335" t="s">
        <v>426</v>
      </c>
      <c r="C382" s="140">
        <v>28</v>
      </c>
      <c r="D382" s="140">
        <v>1</v>
      </c>
      <c r="E382" s="334">
        <v>0.0357142857142857</v>
      </c>
    </row>
    <row r="383" ht="15" spans="1:5">
      <c r="A383" s="337" t="s">
        <v>427</v>
      </c>
      <c r="B383" s="338"/>
      <c r="C383" s="140">
        <f>SUM(C6:C382)</f>
        <v>475688</v>
      </c>
      <c r="D383" s="140">
        <f>SUM(D6:D382)</f>
        <v>358133</v>
      </c>
      <c r="E383" s="335"/>
    </row>
    <row r="385" hidden="1"/>
    <row r="386" hidden="1"/>
    <row r="389" hidden="1"/>
    <row r="396" hidden="1"/>
    <row r="404" hidden="1"/>
    <row r="406" hidden="1"/>
    <row r="409" hidden="1"/>
    <row r="415" hidden="1"/>
    <row r="416" hidden="1"/>
    <row r="430" hidden="1"/>
    <row r="431" hidden="1"/>
    <row r="434" hidden="1"/>
    <row r="442" hidden="1"/>
    <row r="445" hidden="1"/>
    <row r="449" hidden="1"/>
    <row r="452" hidden="1"/>
    <row r="459" hidden="1"/>
    <row r="462" hidden="1"/>
    <row r="476" hidden="1"/>
    <row r="477" hidden="1"/>
    <row r="478" hidden="1"/>
    <row r="479" hidden="1"/>
    <row r="480" hidden="1"/>
    <row r="481" hidden="1"/>
    <row r="484" hidden="1"/>
    <row r="485" hidden="1"/>
    <row r="488" hidden="1"/>
    <row r="490" hidden="1"/>
    <row r="496" hidden="1"/>
    <row r="497" hidden="1"/>
    <row r="498" hidden="1"/>
    <row r="499" hidden="1"/>
    <row r="502" hidden="1"/>
    <row r="504" hidden="1"/>
    <row r="506" hidden="1"/>
    <row r="508" hidden="1"/>
    <row r="509" hidden="1"/>
    <row r="510" hidden="1"/>
    <row r="511" hidden="1"/>
    <row r="513" hidden="1"/>
    <row r="515" hidden="1"/>
    <row r="518" hidden="1"/>
    <row r="519" hidden="1"/>
    <row r="524" hidden="1"/>
    <row r="525" hidden="1"/>
    <row r="526" hidden="1"/>
    <row r="527" hidden="1"/>
    <row r="528" hidden="1"/>
    <row r="529" hidden="1"/>
    <row r="531" hidden="1"/>
    <row r="532" hidden="1"/>
    <row r="533" hidden="1"/>
    <row r="534" hidden="1"/>
    <row r="537" hidden="1"/>
    <row r="538" hidden="1"/>
    <row r="539" hidden="1"/>
    <row r="540" hidden="1"/>
    <row r="542" hidden="1"/>
    <row r="543" hidden="1"/>
    <row r="544" hidden="1"/>
    <row r="546" hidden="1"/>
    <row r="547" hidden="1"/>
    <row r="549" hidden="1"/>
    <row r="550" hidden="1"/>
    <row r="552" hidden="1"/>
    <row r="553" hidden="1"/>
    <row r="558" hidden="1"/>
    <row r="559" hidden="1"/>
    <row r="561" hidden="1"/>
    <row r="562" hidden="1"/>
    <row r="564" hidden="1"/>
    <row r="567" hidden="1"/>
    <row r="568" hidden="1"/>
    <row r="569" hidden="1"/>
    <row r="570" hidden="1"/>
    <row r="575" hidden="1"/>
    <row r="578" hidden="1"/>
    <row r="581" hidden="1"/>
    <row r="582" hidden="1"/>
    <row r="585" hidden="1"/>
    <row r="586" hidden="1"/>
    <row r="587" hidden="1"/>
    <row r="589" hidden="1"/>
    <row r="590" hidden="1"/>
    <row r="591" hidden="1"/>
    <row r="603" hidden="1"/>
    <row r="605" hidden="1"/>
    <row r="606" hidden="1"/>
    <row r="607" hidden="1"/>
    <row r="608" hidden="1"/>
    <row r="609" hidden="1"/>
    <row r="614" hidden="1"/>
    <row r="615" hidden="1"/>
    <row r="616" hidden="1"/>
    <row r="617" hidden="1"/>
    <row r="619" hidden="1"/>
    <row r="620" hidden="1"/>
    <row r="621" hidden="1"/>
    <row r="622" hidden="1"/>
    <row r="623" hidden="1"/>
    <row r="626" hidden="1"/>
    <row r="627" hidden="1"/>
    <row r="628" hidden="1"/>
    <row r="631" hidden="1"/>
    <row r="633" hidden="1"/>
    <row r="639" hidden="1"/>
    <row r="640" hidden="1"/>
    <row r="644" hidden="1"/>
    <row r="653" hidden="1"/>
    <row r="662" hidden="1"/>
    <row r="665" hidden="1"/>
    <row r="666" hidden="1"/>
    <row r="667" hidden="1"/>
    <row r="669" hidden="1"/>
    <row r="674" hidden="1"/>
    <row r="675" hidden="1"/>
    <row r="676" hidden="1"/>
    <row r="680" hidden="1"/>
    <row r="681" hidden="1"/>
    <row r="692" hidden="1"/>
    <row r="710" hidden="1"/>
    <row r="711" hidden="1"/>
    <row r="712" hidden="1"/>
    <row r="714" hidden="1"/>
    <row r="716" hidden="1"/>
    <row r="718" hidden="1"/>
    <row r="720" hidden="1"/>
    <row r="722" hidden="1"/>
    <row r="723" hidden="1"/>
    <row r="724" hidden="1"/>
    <row r="726" hidden="1"/>
    <row r="727" hidden="1"/>
    <row r="728" hidden="1"/>
    <row r="730" hidden="1"/>
    <row r="732" hidden="1"/>
    <row r="733" hidden="1"/>
    <row r="734" hidden="1"/>
    <row r="736" hidden="1"/>
    <row r="739" hidden="1"/>
    <row r="740" hidden="1"/>
    <row r="741" hidden="1"/>
    <row r="742" hidden="1"/>
    <row r="743" hidden="1"/>
    <row r="745" hidden="1"/>
    <row r="746" hidden="1"/>
    <row r="747" hidden="1"/>
    <row r="750" hidden="1"/>
    <row r="751" hidden="1"/>
    <row r="755" hidden="1"/>
    <row r="756" hidden="1"/>
    <row r="758" hidden="1"/>
    <row r="759" hidden="1"/>
    <row r="760" hidden="1"/>
    <row r="762" hidden="1"/>
    <row r="765" hidden="1"/>
    <row r="769" hidden="1"/>
    <row r="772" hidden="1"/>
    <row r="773" hidden="1"/>
    <row r="774" hidden="1"/>
    <row r="777" hidden="1"/>
    <row r="778" hidden="1"/>
    <row r="779" hidden="1"/>
    <row r="783" hidden="1"/>
    <row r="784" hidden="1"/>
    <row r="787" hidden="1"/>
    <row r="788" hidden="1"/>
    <row r="789" hidden="1"/>
    <row r="790" hidden="1"/>
    <row r="792" hidden="1"/>
    <row r="793" hidden="1"/>
    <row r="794" hidden="1"/>
    <row r="800" hidden="1"/>
    <row r="801" hidden="1"/>
    <row r="802" hidden="1"/>
    <row r="806" hidden="1"/>
    <row r="807" hidden="1"/>
    <row r="808" hidden="1"/>
    <row r="811" hidden="1"/>
    <row r="813" hidden="1"/>
    <row r="814" hidden="1"/>
    <row r="820" hidden="1"/>
    <row r="821" hidden="1"/>
    <row r="822" hidden="1"/>
    <row r="825" hidden="1"/>
    <row r="827" hidden="1"/>
    <row r="828" hidden="1"/>
    <row r="836" hidden="1"/>
    <row r="840" hidden="1"/>
    <row r="865" hidden="1"/>
    <row r="866" hidden="1"/>
    <row r="870" hidden="1"/>
    <row r="902" hidden="1"/>
    <row r="904" hidden="1"/>
    <row r="915" hidden="1"/>
    <row r="923" hidden="1"/>
    <row r="927" hidden="1"/>
    <row r="930" hidden="1"/>
    <row r="931" hidden="1"/>
    <row r="938" hidden="1"/>
    <row r="972" hidden="1"/>
    <row r="975" hidden="1"/>
    <row r="976" hidden="1"/>
    <row r="982" hidden="1"/>
    <row r="996" hidden="1"/>
    <row r="997" hidden="1"/>
    <row r="1001" hidden="1"/>
    <row r="1005" hidden="1"/>
    <row r="1014" hidden="1"/>
    <row r="1016" hidden="1"/>
    <row r="1017" hidden="1"/>
    <row r="1018" hidden="1"/>
    <row r="1021" hidden="1"/>
    <row r="1022" hidden="1"/>
    <row r="1027" hidden="1"/>
    <row r="1038" hidden="1"/>
    <row r="1044" hidden="1"/>
    <row r="1053" hidden="1"/>
    <row r="1059" hidden="1"/>
    <row r="1068" hidden="1"/>
    <row r="1073" hidden="1"/>
    <row r="1074" hidden="1"/>
    <row r="1076" hidden="1"/>
    <row r="1077" hidden="1"/>
    <row r="1079" hidden="1"/>
    <row r="1081" hidden="1"/>
    <row r="1082" hidden="1"/>
    <row r="1083" hidden="1"/>
    <row r="1087" hidden="1"/>
    <row r="1090" hidden="1"/>
    <row r="1103" hidden="1"/>
    <row r="1105" hidden="1"/>
    <row r="1106" hidden="1"/>
    <row r="1108" hidden="1"/>
    <row r="1110" hidden="1"/>
    <row r="1111" hidden="1"/>
    <row r="1112" hidden="1"/>
    <row r="1113" hidden="1"/>
    <row r="1115" hidden="1"/>
    <row r="1117" hidden="1"/>
  </sheetData>
  <mergeCells count="6">
    <mergeCell ref="A2:E2"/>
    <mergeCell ref="D3:E3"/>
    <mergeCell ref="A4:B4"/>
    <mergeCell ref="D4:E4"/>
    <mergeCell ref="A383:B383"/>
    <mergeCell ref="C4:C5"/>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83"/>
  <sheetViews>
    <sheetView workbookViewId="0">
      <selection activeCell="B11" sqref="B11"/>
    </sheetView>
  </sheetViews>
  <sheetFormatPr defaultColWidth="9" defaultRowHeight="14.25" outlineLevelCol="4"/>
  <cols>
    <col min="1" max="1" width="15.175" style="308" customWidth="1"/>
    <col min="2" max="2" width="49.6333333333333" style="308" customWidth="1"/>
    <col min="3" max="3" width="13.675" style="309" customWidth="1"/>
    <col min="4" max="4" width="16" style="308" customWidth="1"/>
    <col min="5" max="5" width="17.875" style="308" customWidth="1"/>
    <col min="6" max="254" width="9" style="308"/>
    <col min="255" max="16384" width="9" style="1"/>
  </cols>
  <sheetData>
    <row r="1" s="308" customFormat="1" ht="23" customHeight="1" spans="1:5">
      <c r="A1" s="310" t="s">
        <v>428</v>
      </c>
      <c r="B1" s="75" t="s">
        <v>0</v>
      </c>
      <c r="C1" s="311" t="s">
        <v>0</v>
      </c>
      <c r="D1" s="75" t="s">
        <v>0</v>
      </c>
      <c r="E1" s="312" t="s">
        <v>0</v>
      </c>
    </row>
    <row r="2" s="308" customFormat="1" ht="23" customHeight="1" spans="1:5">
      <c r="A2" s="313" t="s">
        <v>429</v>
      </c>
      <c r="B2" s="314"/>
      <c r="C2" s="315"/>
      <c r="D2" s="314"/>
      <c r="E2" s="314"/>
    </row>
    <row r="3" s="308" customFormat="1" ht="23" customHeight="1" spans="1:5">
      <c r="A3" s="110"/>
      <c r="B3" s="110" t="s">
        <v>0</v>
      </c>
      <c r="C3" s="316" t="s">
        <v>0</v>
      </c>
      <c r="D3" s="110" t="s">
        <v>0</v>
      </c>
      <c r="E3" s="317" t="s">
        <v>40</v>
      </c>
    </row>
    <row r="4" s="308" customFormat="1" ht="23" customHeight="1" spans="1:5">
      <c r="A4" s="318" t="s">
        <v>41</v>
      </c>
      <c r="B4" s="319"/>
      <c r="C4" s="320" t="s">
        <v>42</v>
      </c>
      <c r="D4" s="321" t="s">
        <v>43</v>
      </c>
      <c r="E4" s="319"/>
    </row>
    <row r="5" s="308" customFormat="1" ht="37" customHeight="1" spans="1:5">
      <c r="A5" s="321" t="s">
        <v>44</v>
      </c>
      <c r="B5" s="321" t="s">
        <v>45</v>
      </c>
      <c r="C5" s="322"/>
      <c r="D5" s="321" t="s">
        <v>46</v>
      </c>
      <c r="E5" s="321" t="s">
        <v>430</v>
      </c>
    </row>
    <row r="6" s="308" customFormat="1" ht="23" customHeight="1" spans="1:5">
      <c r="A6" s="323">
        <v>2010101</v>
      </c>
      <c r="B6" s="324" t="s">
        <v>147</v>
      </c>
      <c r="C6" s="325">
        <v>828</v>
      </c>
      <c r="D6" s="326">
        <v>885.76</v>
      </c>
      <c r="E6" s="327">
        <f>IF(ISERROR(D6/C6),,D6/C6)</f>
        <v>1.06975845410628</v>
      </c>
    </row>
    <row r="7" s="308" customFormat="1" ht="23" customHeight="1" spans="1:5">
      <c r="A7" s="323">
        <v>2010102</v>
      </c>
      <c r="B7" s="324" t="s">
        <v>148</v>
      </c>
      <c r="C7" s="325">
        <v>0</v>
      </c>
      <c r="D7" s="326">
        <v>0</v>
      </c>
      <c r="E7" s="327">
        <f t="shared" ref="E7:E70" si="0">IF(ISERROR(D7/C7),,D7/C7)</f>
        <v>0</v>
      </c>
    </row>
    <row r="8" s="308" customFormat="1" ht="23" customHeight="1" spans="1:5">
      <c r="A8" s="323">
        <v>2010104</v>
      </c>
      <c r="B8" s="324" t="s">
        <v>149</v>
      </c>
      <c r="C8" s="325">
        <v>49</v>
      </c>
      <c r="D8" s="326">
        <v>75</v>
      </c>
      <c r="E8" s="327">
        <f t="shared" si="0"/>
        <v>1.53061224489796</v>
      </c>
    </row>
    <row r="9" s="308" customFormat="1" ht="23" customHeight="1" spans="1:5">
      <c r="A9" s="323">
        <v>2010107</v>
      </c>
      <c r="B9" s="324" t="s">
        <v>150</v>
      </c>
      <c r="C9" s="325">
        <v>7</v>
      </c>
      <c r="D9" s="326">
        <v>62.17</v>
      </c>
      <c r="E9" s="327">
        <f t="shared" si="0"/>
        <v>8.88142857142857</v>
      </c>
    </row>
    <row r="10" s="308" customFormat="1" ht="23" customHeight="1" spans="1:5">
      <c r="A10" s="323">
        <v>2010108</v>
      </c>
      <c r="B10" s="324" t="s">
        <v>151</v>
      </c>
      <c r="C10" s="325"/>
      <c r="D10" s="326">
        <v>15.06</v>
      </c>
      <c r="E10" s="327">
        <f t="shared" si="0"/>
        <v>0</v>
      </c>
    </row>
    <row r="11" s="308" customFormat="1" ht="23" customHeight="1" spans="1:5">
      <c r="A11" s="323">
        <v>2010150</v>
      </c>
      <c r="B11" s="324" t="s">
        <v>152</v>
      </c>
      <c r="C11" s="325">
        <v>84</v>
      </c>
      <c r="D11" s="326">
        <v>140.4</v>
      </c>
      <c r="E11" s="327">
        <f t="shared" si="0"/>
        <v>1.67142857142857</v>
      </c>
    </row>
    <row r="12" s="308" customFormat="1" ht="23" customHeight="1" spans="1:5">
      <c r="A12" s="323">
        <v>2010199</v>
      </c>
      <c r="B12" s="324" t="s">
        <v>153</v>
      </c>
      <c r="C12" s="325">
        <v>25</v>
      </c>
      <c r="D12" s="326">
        <v>0</v>
      </c>
      <c r="E12" s="327">
        <f t="shared" si="0"/>
        <v>0</v>
      </c>
    </row>
    <row r="13" s="308" customFormat="1" ht="23" customHeight="1" spans="1:5">
      <c r="A13" s="323">
        <v>2010201</v>
      </c>
      <c r="B13" s="324" t="s">
        <v>147</v>
      </c>
      <c r="C13" s="325">
        <v>787</v>
      </c>
      <c r="D13" s="326">
        <v>758.18</v>
      </c>
      <c r="E13" s="327">
        <f t="shared" si="0"/>
        <v>0.963379923761118</v>
      </c>
    </row>
    <row r="14" s="308" customFormat="1" ht="23" customHeight="1" spans="1:5">
      <c r="A14" s="323">
        <v>2010202</v>
      </c>
      <c r="B14" s="324" t="s">
        <v>148</v>
      </c>
      <c r="C14" s="325">
        <v>5</v>
      </c>
      <c r="D14" s="326">
        <v>20</v>
      </c>
      <c r="E14" s="327">
        <f t="shared" si="0"/>
        <v>4</v>
      </c>
    </row>
    <row r="15" s="308" customFormat="1" ht="23" customHeight="1" spans="1:5">
      <c r="A15" s="323">
        <v>2010204</v>
      </c>
      <c r="B15" s="324" t="s">
        <v>154</v>
      </c>
      <c r="C15" s="325">
        <v>43</v>
      </c>
      <c r="D15" s="326">
        <v>50</v>
      </c>
      <c r="E15" s="327">
        <f t="shared" si="0"/>
        <v>1.16279069767442</v>
      </c>
    </row>
    <row r="16" s="308" customFormat="1" ht="23" customHeight="1" spans="1:5">
      <c r="A16" s="323">
        <v>2010206</v>
      </c>
      <c r="B16" s="324" t="s">
        <v>155</v>
      </c>
      <c r="C16" s="325">
        <v>45</v>
      </c>
      <c r="D16" s="326">
        <v>49</v>
      </c>
      <c r="E16" s="327">
        <f t="shared" si="0"/>
        <v>1.08888888888889</v>
      </c>
    </row>
    <row r="17" s="308" customFormat="1" ht="23" customHeight="1" spans="1:5">
      <c r="A17" s="323">
        <v>2010250</v>
      </c>
      <c r="B17" s="324" t="s">
        <v>152</v>
      </c>
      <c r="C17" s="325">
        <v>98</v>
      </c>
      <c r="D17" s="326">
        <v>128.34</v>
      </c>
      <c r="E17" s="327">
        <f t="shared" si="0"/>
        <v>1.30959183673469</v>
      </c>
    </row>
    <row r="18" s="308" customFormat="1" ht="23" customHeight="1" spans="1:5">
      <c r="A18" s="323">
        <v>2010301</v>
      </c>
      <c r="B18" s="324" t="s">
        <v>147</v>
      </c>
      <c r="C18" s="325">
        <v>2020</v>
      </c>
      <c r="D18" s="326">
        <v>2001.44</v>
      </c>
      <c r="E18" s="327">
        <f t="shared" si="0"/>
        <v>0.990811881188119</v>
      </c>
    </row>
    <row r="19" s="308" customFormat="1" ht="23" customHeight="1" spans="1:5">
      <c r="A19" s="323">
        <v>2010302</v>
      </c>
      <c r="B19" s="324" t="s">
        <v>148</v>
      </c>
      <c r="C19" s="325">
        <v>744</v>
      </c>
      <c r="D19" s="326">
        <v>853.28</v>
      </c>
      <c r="E19" s="327">
        <f t="shared" si="0"/>
        <v>1.14688172043011</v>
      </c>
    </row>
    <row r="20" s="308" customFormat="1" ht="23" customHeight="1" spans="1:5">
      <c r="A20" s="323">
        <v>2010350</v>
      </c>
      <c r="B20" s="324" t="s">
        <v>152</v>
      </c>
      <c r="C20" s="325">
        <v>3408</v>
      </c>
      <c r="D20" s="326">
        <v>3449.5</v>
      </c>
      <c r="E20" s="327">
        <f t="shared" si="0"/>
        <v>1.01217723004695</v>
      </c>
    </row>
    <row r="21" s="308" customFormat="1" ht="23" customHeight="1" spans="1:5">
      <c r="A21" s="323">
        <v>2010399</v>
      </c>
      <c r="B21" s="324" t="s">
        <v>156</v>
      </c>
      <c r="C21" s="325">
        <v>2314</v>
      </c>
      <c r="D21" s="326">
        <v>2416</v>
      </c>
      <c r="E21" s="327">
        <f t="shared" si="0"/>
        <v>1.04407951598963</v>
      </c>
    </row>
    <row r="22" s="308" customFormat="1" ht="23" customHeight="1" spans="1:5">
      <c r="A22" s="323">
        <v>2010401</v>
      </c>
      <c r="B22" s="324" t="s">
        <v>147</v>
      </c>
      <c r="C22" s="325">
        <v>388</v>
      </c>
      <c r="D22" s="326">
        <v>321.75</v>
      </c>
      <c r="E22" s="327">
        <f t="shared" si="0"/>
        <v>0.829252577319588</v>
      </c>
    </row>
    <row r="23" s="308" customFormat="1" ht="23" customHeight="1" spans="1:5">
      <c r="A23" s="323">
        <v>2010402</v>
      </c>
      <c r="B23" s="324" t="s">
        <v>148</v>
      </c>
      <c r="C23" s="325">
        <v>42</v>
      </c>
      <c r="D23" s="326">
        <v>0</v>
      </c>
      <c r="E23" s="327">
        <f t="shared" si="0"/>
        <v>0</v>
      </c>
    </row>
    <row r="24" s="308" customFormat="1" ht="23" customHeight="1" spans="1:5">
      <c r="A24" s="323">
        <v>2010404</v>
      </c>
      <c r="B24" s="324" t="s">
        <v>157</v>
      </c>
      <c r="C24" s="325">
        <v>48</v>
      </c>
      <c r="D24" s="326">
        <v>183.2</v>
      </c>
      <c r="E24" s="327">
        <f t="shared" si="0"/>
        <v>3.81666666666667</v>
      </c>
    </row>
    <row r="25" s="308" customFormat="1" ht="23" customHeight="1" spans="1:5">
      <c r="A25" s="323">
        <v>2010406</v>
      </c>
      <c r="B25" s="324" t="s">
        <v>158</v>
      </c>
      <c r="C25" s="325">
        <v>84</v>
      </c>
      <c r="D25" s="326">
        <v>0</v>
      </c>
      <c r="E25" s="327">
        <f t="shared" si="0"/>
        <v>0</v>
      </c>
    </row>
    <row r="26" s="308" customFormat="1" ht="23" customHeight="1" spans="1:5">
      <c r="A26" s="323">
        <v>2010408</v>
      </c>
      <c r="B26" s="324" t="s">
        <v>159</v>
      </c>
      <c r="C26" s="325">
        <v>67</v>
      </c>
      <c r="D26" s="326">
        <v>95.61</v>
      </c>
      <c r="E26" s="327">
        <f t="shared" si="0"/>
        <v>1.42701492537313</v>
      </c>
    </row>
    <row r="27" s="308" customFormat="1" ht="23" customHeight="1" spans="1:5">
      <c r="A27" s="323">
        <v>2010450</v>
      </c>
      <c r="B27" s="324" t="s">
        <v>152</v>
      </c>
      <c r="C27" s="325">
        <v>248</v>
      </c>
      <c r="D27" s="326">
        <v>265.19</v>
      </c>
      <c r="E27" s="327">
        <f t="shared" si="0"/>
        <v>1.06931451612903</v>
      </c>
    </row>
    <row r="28" s="308" customFormat="1" ht="23" customHeight="1" spans="1:5">
      <c r="A28" s="323">
        <v>2010499</v>
      </c>
      <c r="B28" s="324" t="s">
        <v>160</v>
      </c>
      <c r="C28" s="325">
        <v>324</v>
      </c>
      <c r="D28" s="326">
        <v>1711.13</v>
      </c>
      <c r="E28" s="327">
        <f t="shared" si="0"/>
        <v>5.28126543209877</v>
      </c>
    </row>
    <row r="29" s="308" customFormat="1" ht="23" customHeight="1" spans="1:5">
      <c r="A29" s="323">
        <v>2010501</v>
      </c>
      <c r="B29" s="324" t="s">
        <v>147</v>
      </c>
      <c r="C29" s="325">
        <v>249</v>
      </c>
      <c r="D29" s="326">
        <v>238.05</v>
      </c>
      <c r="E29" s="327">
        <f t="shared" si="0"/>
        <v>0.956024096385542</v>
      </c>
    </row>
    <row r="30" s="308" customFormat="1" ht="23" customHeight="1" spans="1:5">
      <c r="A30" s="323">
        <v>2010505</v>
      </c>
      <c r="B30" s="324" t="s">
        <v>161</v>
      </c>
      <c r="C30" s="325">
        <v>11</v>
      </c>
      <c r="D30" s="326">
        <v>4</v>
      </c>
      <c r="E30" s="327">
        <f t="shared" si="0"/>
        <v>0.363636363636364</v>
      </c>
    </row>
    <row r="31" s="308" customFormat="1" ht="23" customHeight="1" spans="1:5">
      <c r="A31" s="323">
        <v>2010506</v>
      </c>
      <c r="B31" s="324" t="s">
        <v>162</v>
      </c>
      <c r="C31" s="325">
        <v>9</v>
      </c>
      <c r="D31" s="326">
        <v>38</v>
      </c>
      <c r="E31" s="327">
        <f t="shared" si="0"/>
        <v>4.22222222222222</v>
      </c>
    </row>
    <row r="32" s="308" customFormat="1" ht="23" customHeight="1" spans="1:5">
      <c r="A32" s="323">
        <v>2010507</v>
      </c>
      <c r="B32" s="324" t="s">
        <v>163</v>
      </c>
      <c r="C32" s="325">
        <v>206</v>
      </c>
      <c r="D32" s="326">
        <v>15</v>
      </c>
      <c r="E32" s="327">
        <f t="shared" si="0"/>
        <v>0.0728155339805825</v>
      </c>
    </row>
    <row r="33" s="308" customFormat="1" ht="23" customHeight="1" spans="1:5">
      <c r="A33" s="323">
        <v>2010508</v>
      </c>
      <c r="B33" s="324" t="s">
        <v>164</v>
      </c>
      <c r="C33" s="325">
        <v>95</v>
      </c>
      <c r="D33" s="326">
        <v>58.76</v>
      </c>
      <c r="E33" s="327">
        <f t="shared" si="0"/>
        <v>0.618526315789474</v>
      </c>
    </row>
    <row r="34" s="308" customFormat="1" ht="23" customHeight="1" spans="1:5">
      <c r="A34" s="323">
        <v>2010550</v>
      </c>
      <c r="B34" s="324" t="s">
        <v>152</v>
      </c>
      <c r="C34" s="325">
        <v>188</v>
      </c>
      <c r="D34" s="326">
        <v>135.04</v>
      </c>
      <c r="E34" s="327">
        <f t="shared" si="0"/>
        <v>0.718297872340426</v>
      </c>
    </row>
    <row r="35" s="308" customFormat="1" ht="23" customHeight="1" spans="1:5">
      <c r="A35" s="323">
        <v>2010601</v>
      </c>
      <c r="B35" s="324" t="s">
        <v>147</v>
      </c>
      <c r="C35" s="325">
        <v>347</v>
      </c>
      <c r="D35" s="326">
        <v>363.44</v>
      </c>
      <c r="E35" s="327">
        <f t="shared" si="0"/>
        <v>1.04737752161383</v>
      </c>
    </row>
    <row r="36" s="308" customFormat="1" ht="23" customHeight="1" spans="1:5">
      <c r="A36" s="323">
        <v>2010605</v>
      </c>
      <c r="B36" s="324" t="s">
        <v>165</v>
      </c>
      <c r="C36" s="325">
        <v>12</v>
      </c>
      <c r="D36" s="326">
        <v>15</v>
      </c>
      <c r="E36" s="327">
        <f t="shared" si="0"/>
        <v>1.25</v>
      </c>
    </row>
    <row r="37" s="308" customFormat="1" ht="23" customHeight="1" spans="1:5">
      <c r="A37" s="323">
        <v>2010650</v>
      </c>
      <c r="B37" s="324" t="s">
        <v>152</v>
      </c>
      <c r="C37" s="325">
        <v>1466</v>
      </c>
      <c r="D37" s="326">
        <v>1612.25</v>
      </c>
      <c r="E37" s="327">
        <f t="shared" si="0"/>
        <v>1.09976125511596</v>
      </c>
    </row>
    <row r="38" s="308" customFormat="1" ht="23" customHeight="1" spans="1:5">
      <c r="A38" s="323">
        <v>2010699</v>
      </c>
      <c r="B38" s="324" t="s">
        <v>166</v>
      </c>
      <c r="C38" s="325">
        <v>129</v>
      </c>
      <c r="D38" s="326">
        <v>304</v>
      </c>
      <c r="E38" s="327">
        <f t="shared" si="0"/>
        <v>2.35658914728682</v>
      </c>
    </row>
    <row r="39" s="308" customFormat="1" ht="23" customHeight="1" spans="1:5">
      <c r="A39" s="323">
        <v>2010701</v>
      </c>
      <c r="B39" s="324" t="s">
        <v>147</v>
      </c>
      <c r="C39" s="325">
        <v>563</v>
      </c>
      <c r="D39" s="326">
        <v>507.19</v>
      </c>
      <c r="E39" s="327">
        <f t="shared" si="0"/>
        <v>0.900870337477798</v>
      </c>
    </row>
    <row r="40" s="308" customFormat="1" ht="23" customHeight="1" spans="1:5">
      <c r="A40" s="323">
        <v>2010702</v>
      </c>
      <c r="B40" s="324" t="s">
        <v>148</v>
      </c>
      <c r="C40" s="325">
        <v>400</v>
      </c>
      <c r="D40" s="326">
        <v>633.83</v>
      </c>
      <c r="E40" s="327">
        <f t="shared" si="0"/>
        <v>1.584575</v>
      </c>
    </row>
    <row r="41" s="308" customFormat="1" ht="23" customHeight="1" spans="1:5">
      <c r="A41" s="323">
        <v>2010799</v>
      </c>
      <c r="B41" s="324" t="s">
        <v>167</v>
      </c>
      <c r="C41" s="325">
        <v>0</v>
      </c>
      <c r="D41" s="326">
        <v>0</v>
      </c>
      <c r="E41" s="327">
        <f t="shared" si="0"/>
        <v>0</v>
      </c>
    </row>
    <row r="42" s="308" customFormat="1" ht="23" customHeight="1" spans="1:5">
      <c r="A42" s="323">
        <v>2010801</v>
      </c>
      <c r="B42" s="324" t="s">
        <v>147</v>
      </c>
      <c r="C42" s="325">
        <v>2</v>
      </c>
      <c r="D42" s="326">
        <v>0</v>
      </c>
      <c r="E42" s="327">
        <f t="shared" si="0"/>
        <v>0</v>
      </c>
    </row>
    <row r="43" s="308" customFormat="1" ht="23" customHeight="1" spans="1:5">
      <c r="A43" s="323">
        <v>2011101</v>
      </c>
      <c r="B43" s="324" t="s">
        <v>147</v>
      </c>
      <c r="C43" s="325">
        <v>1632</v>
      </c>
      <c r="D43" s="326">
        <v>1728.6</v>
      </c>
      <c r="E43" s="327">
        <f t="shared" si="0"/>
        <v>1.05919117647059</v>
      </c>
    </row>
    <row r="44" s="308" customFormat="1" ht="23" customHeight="1" spans="1:5">
      <c r="A44" s="323">
        <v>2011102</v>
      </c>
      <c r="B44" s="324" t="s">
        <v>148</v>
      </c>
      <c r="C44" s="325">
        <v>2331</v>
      </c>
      <c r="D44" s="326">
        <v>2071.44</v>
      </c>
      <c r="E44" s="327">
        <f t="shared" si="0"/>
        <v>0.888648648648649</v>
      </c>
    </row>
    <row r="45" s="308" customFormat="1" ht="23" customHeight="1" spans="1:5">
      <c r="A45" s="323">
        <v>2011150</v>
      </c>
      <c r="B45" s="324" t="s">
        <v>152</v>
      </c>
      <c r="C45" s="325">
        <v>142</v>
      </c>
      <c r="D45" s="326">
        <v>159.77</v>
      </c>
      <c r="E45" s="327">
        <f t="shared" si="0"/>
        <v>1.12514084507042</v>
      </c>
    </row>
    <row r="46" s="308" customFormat="1" ht="23" customHeight="1" spans="1:5">
      <c r="A46" s="323">
        <v>2011199</v>
      </c>
      <c r="B46" s="324" t="s">
        <v>168</v>
      </c>
      <c r="C46" s="325">
        <v>4</v>
      </c>
      <c r="D46" s="326">
        <v>0</v>
      </c>
      <c r="E46" s="327">
        <f t="shared" si="0"/>
        <v>0</v>
      </c>
    </row>
    <row r="47" s="308" customFormat="1" ht="23" customHeight="1" spans="1:5">
      <c r="A47" s="323">
        <v>2011301</v>
      </c>
      <c r="B47" s="324" t="s">
        <v>147</v>
      </c>
      <c r="C47" s="325">
        <v>618</v>
      </c>
      <c r="D47" s="326">
        <v>635.5</v>
      </c>
      <c r="E47" s="327">
        <f t="shared" si="0"/>
        <v>1.02831715210356</v>
      </c>
    </row>
    <row r="48" s="308" customFormat="1" ht="23" customHeight="1" spans="1:5">
      <c r="A48" s="323">
        <v>2011302</v>
      </c>
      <c r="B48" s="324" t="s">
        <v>148</v>
      </c>
      <c r="C48" s="325">
        <v>424</v>
      </c>
      <c r="D48" s="326">
        <v>0</v>
      </c>
      <c r="E48" s="327">
        <f t="shared" si="0"/>
        <v>0</v>
      </c>
    </row>
    <row r="49" s="308" customFormat="1" ht="23" customHeight="1" spans="1:5">
      <c r="A49" s="323">
        <v>2011307</v>
      </c>
      <c r="B49" s="324" t="s">
        <v>169</v>
      </c>
      <c r="C49" s="325">
        <v>324</v>
      </c>
      <c r="D49" s="326">
        <v>0</v>
      </c>
      <c r="E49" s="327">
        <f t="shared" si="0"/>
        <v>0</v>
      </c>
    </row>
    <row r="50" s="308" customFormat="1" ht="23" customHeight="1" spans="1:5">
      <c r="A50" s="323">
        <v>2011308</v>
      </c>
      <c r="B50" s="324" t="s">
        <v>170</v>
      </c>
      <c r="C50" s="325">
        <v>465</v>
      </c>
      <c r="D50" s="326">
        <v>1032.94</v>
      </c>
      <c r="E50" s="327">
        <f t="shared" si="0"/>
        <v>2.22137634408602</v>
      </c>
    </row>
    <row r="51" s="308" customFormat="1" ht="23" customHeight="1" spans="1:5">
      <c r="A51" s="323">
        <v>2011350</v>
      </c>
      <c r="B51" s="324" t="s">
        <v>152</v>
      </c>
      <c r="C51" s="325">
        <v>422</v>
      </c>
      <c r="D51" s="326">
        <v>372.32</v>
      </c>
      <c r="E51" s="327">
        <f t="shared" si="0"/>
        <v>0.882274881516588</v>
      </c>
    </row>
    <row r="52" s="308" customFormat="1" ht="23" customHeight="1" spans="1:5">
      <c r="A52" s="323">
        <v>2011399</v>
      </c>
      <c r="B52" s="324" t="s">
        <v>171</v>
      </c>
      <c r="C52" s="325">
        <v>956</v>
      </c>
      <c r="D52" s="326">
        <v>415.22</v>
      </c>
      <c r="E52" s="327">
        <f t="shared" si="0"/>
        <v>0.434330543933054</v>
      </c>
    </row>
    <row r="53" s="308" customFormat="1" ht="23" customHeight="1" spans="1:5">
      <c r="A53" s="323">
        <v>2012301</v>
      </c>
      <c r="B53" s="324" t="s">
        <v>147</v>
      </c>
      <c r="C53" s="325">
        <v>168</v>
      </c>
      <c r="D53" s="326">
        <v>164.31</v>
      </c>
      <c r="E53" s="327">
        <f t="shared" si="0"/>
        <v>0.978035714285714</v>
      </c>
    </row>
    <row r="54" s="308" customFormat="1" ht="23" customHeight="1" spans="1:5">
      <c r="A54" s="323">
        <v>2012302</v>
      </c>
      <c r="B54" s="324" t="s">
        <v>148</v>
      </c>
      <c r="C54" s="325"/>
      <c r="D54" s="326">
        <v>0</v>
      </c>
      <c r="E54" s="327">
        <f t="shared" si="0"/>
        <v>0</v>
      </c>
    </row>
    <row r="55" s="308" customFormat="1" ht="23" customHeight="1" spans="1:5">
      <c r="A55" s="323">
        <v>2012350</v>
      </c>
      <c r="B55" s="324" t="s">
        <v>152</v>
      </c>
      <c r="C55" s="325">
        <v>88</v>
      </c>
      <c r="D55" s="326">
        <v>93.93</v>
      </c>
      <c r="E55" s="327">
        <f t="shared" si="0"/>
        <v>1.06738636363636</v>
      </c>
    </row>
    <row r="56" s="308" customFormat="1" ht="23" customHeight="1" spans="1:5">
      <c r="A56" s="323">
        <v>2012399</v>
      </c>
      <c r="B56" s="324" t="s">
        <v>172</v>
      </c>
      <c r="C56" s="325">
        <v>42</v>
      </c>
      <c r="D56" s="326">
        <v>100</v>
      </c>
      <c r="E56" s="327">
        <f t="shared" si="0"/>
        <v>2.38095238095238</v>
      </c>
    </row>
    <row r="57" s="308" customFormat="1" ht="23" customHeight="1" spans="1:5">
      <c r="A57" s="323">
        <v>2012699</v>
      </c>
      <c r="B57" s="324" t="s">
        <v>173</v>
      </c>
      <c r="C57" s="325">
        <v>1</v>
      </c>
      <c r="D57" s="326">
        <v>0</v>
      </c>
      <c r="E57" s="327">
        <f t="shared" si="0"/>
        <v>0</v>
      </c>
    </row>
    <row r="58" s="308" customFormat="1" ht="23" customHeight="1" spans="1:5">
      <c r="A58" s="323">
        <v>2012801</v>
      </c>
      <c r="B58" s="324" t="s">
        <v>147</v>
      </c>
      <c r="C58" s="325">
        <v>84</v>
      </c>
      <c r="D58" s="326">
        <v>86.66</v>
      </c>
      <c r="E58" s="327">
        <f t="shared" si="0"/>
        <v>1.03166666666667</v>
      </c>
    </row>
    <row r="59" s="308" customFormat="1" ht="23" customHeight="1" spans="1:5">
      <c r="A59" s="323">
        <v>2012802</v>
      </c>
      <c r="B59" s="324" t="s">
        <v>148</v>
      </c>
      <c r="C59" s="325">
        <v>2</v>
      </c>
      <c r="D59" s="326">
        <v>0</v>
      </c>
      <c r="E59" s="327">
        <f t="shared" si="0"/>
        <v>0</v>
      </c>
    </row>
    <row r="60" s="308" customFormat="1" ht="23" customHeight="1" spans="1:5">
      <c r="A60" s="323">
        <v>2012901</v>
      </c>
      <c r="B60" s="324" t="s">
        <v>147</v>
      </c>
      <c r="C60" s="325">
        <v>184</v>
      </c>
      <c r="D60" s="326">
        <v>179.77</v>
      </c>
      <c r="E60" s="327">
        <f t="shared" si="0"/>
        <v>0.977010869565217</v>
      </c>
    </row>
    <row r="61" s="308" customFormat="1" ht="23" customHeight="1" spans="1:5">
      <c r="A61" s="323">
        <v>2012902</v>
      </c>
      <c r="B61" s="324" t="s">
        <v>148</v>
      </c>
      <c r="C61" s="325">
        <v>265</v>
      </c>
      <c r="D61" s="326">
        <v>276.33</v>
      </c>
      <c r="E61" s="327">
        <f t="shared" si="0"/>
        <v>1.04275471698113</v>
      </c>
    </row>
    <row r="62" s="308" customFormat="1" ht="23" customHeight="1" spans="1:5">
      <c r="A62" s="323">
        <v>2012950</v>
      </c>
      <c r="B62" s="324" t="s">
        <v>152</v>
      </c>
      <c r="C62" s="325">
        <v>50</v>
      </c>
      <c r="D62" s="326">
        <v>51.83</v>
      </c>
      <c r="E62" s="327">
        <f t="shared" si="0"/>
        <v>1.0366</v>
      </c>
    </row>
    <row r="63" s="308" customFormat="1" ht="23" customHeight="1" spans="1:5">
      <c r="A63" s="323">
        <v>2012999</v>
      </c>
      <c r="B63" s="324" t="s">
        <v>174</v>
      </c>
      <c r="C63" s="325">
        <v>1298</v>
      </c>
      <c r="D63" s="326">
        <v>793.22</v>
      </c>
      <c r="E63" s="327">
        <f t="shared" si="0"/>
        <v>0.611109399075501</v>
      </c>
    </row>
    <row r="64" s="308" customFormat="1" ht="23" customHeight="1" spans="1:5">
      <c r="A64" s="323">
        <v>2013101</v>
      </c>
      <c r="B64" s="324" t="s">
        <v>147</v>
      </c>
      <c r="C64" s="325">
        <v>1282</v>
      </c>
      <c r="D64" s="326">
        <v>1294.58</v>
      </c>
      <c r="E64" s="327">
        <f t="shared" si="0"/>
        <v>1.0098127925117</v>
      </c>
    </row>
    <row r="65" s="308" customFormat="1" ht="23" customHeight="1" spans="1:5">
      <c r="A65" s="323">
        <v>2013102</v>
      </c>
      <c r="B65" s="324" t="s">
        <v>148</v>
      </c>
      <c r="C65" s="325">
        <v>35</v>
      </c>
      <c r="D65" s="326">
        <v>20</v>
      </c>
      <c r="E65" s="327">
        <f t="shared" si="0"/>
        <v>0.571428571428571</v>
      </c>
    </row>
    <row r="66" s="308" customFormat="1" ht="23" customHeight="1" spans="1:5">
      <c r="A66" s="323">
        <v>2013105</v>
      </c>
      <c r="B66" s="324" t="s">
        <v>175</v>
      </c>
      <c r="C66" s="325">
        <v>117</v>
      </c>
      <c r="D66" s="326">
        <v>122.4</v>
      </c>
      <c r="E66" s="327">
        <f t="shared" si="0"/>
        <v>1.04615384615385</v>
      </c>
    </row>
    <row r="67" s="308" customFormat="1" ht="23" customHeight="1" spans="1:5">
      <c r="A67" s="323">
        <v>2013150</v>
      </c>
      <c r="B67" s="324" t="s">
        <v>152</v>
      </c>
      <c r="C67" s="325">
        <v>433</v>
      </c>
      <c r="D67" s="326">
        <v>458.02</v>
      </c>
      <c r="E67" s="327">
        <f t="shared" si="0"/>
        <v>1.05778290993072</v>
      </c>
    </row>
    <row r="68" s="308" customFormat="1" ht="23" customHeight="1" spans="1:5">
      <c r="A68" s="323">
        <v>2013199</v>
      </c>
      <c r="B68" s="324" t="s">
        <v>176</v>
      </c>
      <c r="C68" s="325">
        <v>0</v>
      </c>
      <c r="D68" s="326">
        <v>0</v>
      </c>
      <c r="E68" s="327">
        <f t="shared" si="0"/>
        <v>0</v>
      </c>
    </row>
    <row r="69" s="308" customFormat="1" ht="23" customHeight="1" spans="1:5">
      <c r="A69" s="323">
        <v>2013201</v>
      </c>
      <c r="B69" s="324" t="s">
        <v>147</v>
      </c>
      <c r="C69" s="325">
        <v>783</v>
      </c>
      <c r="D69" s="326">
        <v>1093.46</v>
      </c>
      <c r="E69" s="327">
        <f t="shared" si="0"/>
        <v>1.3965006385696</v>
      </c>
    </row>
    <row r="70" s="308" customFormat="1" ht="23" customHeight="1" spans="1:5">
      <c r="A70" s="323">
        <v>2013202</v>
      </c>
      <c r="B70" s="324" t="s">
        <v>148</v>
      </c>
      <c r="C70" s="325">
        <v>127</v>
      </c>
      <c r="D70" s="326">
        <v>195</v>
      </c>
      <c r="E70" s="327">
        <f t="shared" si="0"/>
        <v>1.53543307086614</v>
      </c>
    </row>
    <row r="71" s="308" customFormat="1" ht="23" customHeight="1" spans="1:5">
      <c r="A71" s="323">
        <v>2013250</v>
      </c>
      <c r="B71" s="324" t="s">
        <v>152</v>
      </c>
      <c r="C71" s="325">
        <v>302</v>
      </c>
      <c r="D71" s="326">
        <v>187.13</v>
      </c>
      <c r="E71" s="327">
        <f t="shared" ref="E71:E134" si="1">IF(ISERROR(D71/C71),,D71/C71)</f>
        <v>0.619635761589404</v>
      </c>
    </row>
    <row r="72" s="308" customFormat="1" ht="23" customHeight="1" spans="1:5">
      <c r="A72" s="323">
        <v>2013299</v>
      </c>
      <c r="B72" s="324" t="s">
        <v>177</v>
      </c>
      <c r="C72" s="325"/>
      <c r="D72" s="326">
        <v>30.95</v>
      </c>
      <c r="E72" s="327">
        <f t="shared" si="1"/>
        <v>0</v>
      </c>
    </row>
    <row r="73" s="308" customFormat="1" ht="23" customHeight="1" spans="1:5">
      <c r="A73" s="323">
        <v>2013301</v>
      </c>
      <c r="B73" s="324" t="s">
        <v>147</v>
      </c>
      <c r="C73" s="325">
        <v>289</v>
      </c>
      <c r="D73" s="326">
        <v>307.45</v>
      </c>
      <c r="E73" s="327">
        <f t="shared" si="1"/>
        <v>1.06384083044983</v>
      </c>
    </row>
    <row r="74" s="308" customFormat="1" ht="23" customHeight="1" spans="1:5">
      <c r="A74" s="323">
        <v>2013302</v>
      </c>
      <c r="B74" s="324" t="s">
        <v>148</v>
      </c>
      <c r="C74" s="325">
        <v>261</v>
      </c>
      <c r="D74" s="326">
        <v>520.01</v>
      </c>
      <c r="E74" s="327">
        <f t="shared" si="1"/>
        <v>1.9923754789272</v>
      </c>
    </row>
    <row r="75" s="308" customFormat="1" ht="23" customHeight="1" spans="1:5">
      <c r="A75" s="323">
        <v>2013350</v>
      </c>
      <c r="B75" s="324" t="s">
        <v>152</v>
      </c>
      <c r="C75" s="325">
        <v>310</v>
      </c>
      <c r="D75" s="326">
        <v>291.79</v>
      </c>
      <c r="E75" s="327">
        <f t="shared" si="1"/>
        <v>0.941258064516129</v>
      </c>
    </row>
    <row r="76" s="308" customFormat="1" ht="23" customHeight="1" spans="1:5">
      <c r="A76" s="323">
        <v>2013399</v>
      </c>
      <c r="B76" s="324" t="s">
        <v>178</v>
      </c>
      <c r="C76" s="325">
        <v>7</v>
      </c>
      <c r="D76" s="326">
        <v>0</v>
      </c>
      <c r="E76" s="327">
        <f t="shared" si="1"/>
        <v>0</v>
      </c>
    </row>
    <row r="77" s="308" customFormat="1" ht="23" customHeight="1" spans="1:5">
      <c r="A77" s="323">
        <v>2013401</v>
      </c>
      <c r="B77" s="324" t="s">
        <v>147</v>
      </c>
      <c r="C77" s="325">
        <v>118</v>
      </c>
      <c r="D77" s="326">
        <v>120.56</v>
      </c>
      <c r="E77" s="327">
        <f t="shared" si="1"/>
        <v>1.02169491525424</v>
      </c>
    </row>
    <row r="78" s="308" customFormat="1" ht="23" customHeight="1" spans="1:5">
      <c r="A78" s="323">
        <v>2013402</v>
      </c>
      <c r="B78" s="324" t="s">
        <v>148</v>
      </c>
      <c r="C78" s="325">
        <v>37</v>
      </c>
      <c r="D78" s="326">
        <v>47</v>
      </c>
      <c r="E78" s="327">
        <f t="shared" si="1"/>
        <v>1.27027027027027</v>
      </c>
    </row>
    <row r="79" s="308" customFormat="1" ht="23" customHeight="1" spans="1:5">
      <c r="A79" s="323">
        <v>2013404</v>
      </c>
      <c r="B79" s="324" t="s">
        <v>179</v>
      </c>
      <c r="C79" s="325">
        <v>17</v>
      </c>
      <c r="D79" s="326">
        <v>40</v>
      </c>
      <c r="E79" s="327">
        <f t="shared" si="1"/>
        <v>2.35294117647059</v>
      </c>
    </row>
    <row r="80" s="308" customFormat="1" ht="23" customHeight="1" spans="1:5">
      <c r="A80" s="323">
        <v>2013450</v>
      </c>
      <c r="B80" s="324" t="s">
        <v>152</v>
      </c>
      <c r="C80" s="325">
        <v>82</v>
      </c>
      <c r="D80" s="326">
        <v>79.75</v>
      </c>
      <c r="E80" s="327">
        <f t="shared" si="1"/>
        <v>0.972560975609756</v>
      </c>
    </row>
    <row r="81" s="308" customFormat="1" ht="23" customHeight="1" spans="1:5">
      <c r="A81" s="323">
        <v>2013499</v>
      </c>
      <c r="B81" s="324" t="s">
        <v>180</v>
      </c>
      <c r="C81" s="325">
        <v>13</v>
      </c>
      <c r="D81" s="326">
        <v>0</v>
      </c>
      <c r="E81" s="327">
        <f t="shared" si="1"/>
        <v>0</v>
      </c>
    </row>
    <row r="82" s="308" customFormat="1" ht="23" customHeight="1" spans="1:5">
      <c r="A82" s="323">
        <v>2013601</v>
      </c>
      <c r="B82" s="324" t="s">
        <v>147</v>
      </c>
      <c r="C82" s="325">
        <v>140</v>
      </c>
      <c r="D82" s="326">
        <v>0</v>
      </c>
      <c r="E82" s="327">
        <f t="shared" si="1"/>
        <v>0</v>
      </c>
    </row>
    <row r="83" s="308" customFormat="1" ht="23" customHeight="1" spans="1:5">
      <c r="A83" s="323">
        <v>2013602</v>
      </c>
      <c r="B83" s="324" t="s">
        <v>148</v>
      </c>
      <c r="C83" s="325">
        <v>196</v>
      </c>
      <c r="D83" s="326">
        <v>0</v>
      </c>
      <c r="E83" s="327">
        <f t="shared" si="1"/>
        <v>0</v>
      </c>
    </row>
    <row r="84" s="308" customFormat="1" ht="23" customHeight="1" spans="1:5">
      <c r="A84" s="323">
        <v>2013650</v>
      </c>
      <c r="B84" s="324" t="s">
        <v>152</v>
      </c>
      <c r="C84" s="325">
        <v>170</v>
      </c>
      <c r="D84" s="326">
        <v>0</v>
      </c>
      <c r="E84" s="327">
        <f t="shared" si="1"/>
        <v>0</v>
      </c>
    </row>
    <row r="85" s="308" customFormat="1" ht="23" customHeight="1" spans="1:5">
      <c r="A85" s="323">
        <v>2013801</v>
      </c>
      <c r="B85" s="324" t="s">
        <v>147</v>
      </c>
      <c r="C85" s="325">
        <v>1311</v>
      </c>
      <c r="D85" s="326">
        <v>1365.8</v>
      </c>
      <c r="E85" s="327">
        <f t="shared" si="1"/>
        <v>1.0418001525553</v>
      </c>
    </row>
    <row r="86" s="308" customFormat="1" ht="23" customHeight="1" spans="1:5">
      <c r="A86" s="323">
        <v>2013804</v>
      </c>
      <c r="B86" s="324" t="s">
        <v>181</v>
      </c>
      <c r="C86" s="325">
        <v>12</v>
      </c>
      <c r="D86" s="326">
        <v>10</v>
      </c>
      <c r="E86" s="327">
        <f t="shared" si="1"/>
        <v>0.833333333333333</v>
      </c>
    </row>
    <row r="87" s="308" customFormat="1" ht="23" customHeight="1" spans="1:5">
      <c r="A87" s="323">
        <v>2013805</v>
      </c>
      <c r="B87" s="324" t="s">
        <v>182</v>
      </c>
      <c r="C87" s="325">
        <v>73</v>
      </c>
      <c r="D87" s="326">
        <v>155</v>
      </c>
      <c r="E87" s="327">
        <f t="shared" si="1"/>
        <v>2.12328767123288</v>
      </c>
    </row>
    <row r="88" s="308" customFormat="1" ht="23" customHeight="1" spans="1:5">
      <c r="A88" s="323">
        <v>2013815</v>
      </c>
      <c r="B88" s="324" t="s">
        <v>183</v>
      </c>
      <c r="C88" s="325">
        <v>5</v>
      </c>
      <c r="D88" s="326">
        <v>10</v>
      </c>
      <c r="E88" s="327">
        <f t="shared" si="1"/>
        <v>2</v>
      </c>
    </row>
    <row r="89" s="308" customFormat="1" ht="23" customHeight="1" spans="1:5">
      <c r="A89" s="323">
        <v>2013816</v>
      </c>
      <c r="B89" s="324" t="s">
        <v>184</v>
      </c>
      <c r="C89" s="325">
        <v>173</v>
      </c>
      <c r="D89" s="326">
        <v>308.33</v>
      </c>
      <c r="E89" s="327">
        <f t="shared" si="1"/>
        <v>1.78225433526012</v>
      </c>
    </row>
    <row r="90" s="308" customFormat="1" ht="23" customHeight="1" spans="1:5">
      <c r="A90" s="323">
        <v>2013850</v>
      </c>
      <c r="B90" s="324" t="s">
        <v>152</v>
      </c>
      <c r="C90" s="325">
        <v>243</v>
      </c>
      <c r="D90" s="326">
        <v>255.62</v>
      </c>
      <c r="E90" s="327">
        <f t="shared" si="1"/>
        <v>1.0519341563786</v>
      </c>
    </row>
    <row r="91" s="308" customFormat="1" ht="23" customHeight="1" spans="1:5">
      <c r="A91" s="323">
        <v>2013899</v>
      </c>
      <c r="B91" s="324" t="s">
        <v>185</v>
      </c>
      <c r="C91" s="325">
        <v>1</v>
      </c>
      <c r="D91" s="326">
        <v>5</v>
      </c>
      <c r="E91" s="327">
        <f t="shared" si="1"/>
        <v>5</v>
      </c>
    </row>
    <row r="92" s="308" customFormat="1" ht="23" customHeight="1" spans="1:5">
      <c r="A92" s="323">
        <v>2013901</v>
      </c>
      <c r="B92" s="324" t="s">
        <v>147</v>
      </c>
      <c r="C92" s="325">
        <v>17</v>
      </c>
      <c r="D92" s="326">
        <v>66.66</v>
      </c>
      <c r="E92" s="327">
        <f t="shared" si="1"/>
        <v>3.92117647058823</v>
      </c>
    </row>
    <row r="93" s="308" customFormat="1" ht="23" customHeight="1" spans="1:5">
      <c r="A93" s="323">
        <v>2013902</v>
      </c>
      <c r="B93" s="324" t="s">
        <v>148</v>
      </c>
      <c r="C93" s="325"/>
      <c r="D93" s="326">
        <v>176.05</v>
      </c>
      <c r="E93" s="327">
        <f t="shared" si="1"/>
        <v>0</v>
      </c>
    </row>
    <row r="94" s="308" customFormat="1" ht="23" customHeight="1" spans="1:5">
      <c r="A94" s="323">
        <v>2013904</v>
      </c>
      <c r="B94" s="324" t="s">
        <v>175</v>
      </c>
      <c r="C94" s="325">
        <v>3234</v>
      </c>
      <c r="D94" s="326">
        <v>2903.67</v>
      </c>
      <c r="E94" s="327">
        <f t="shared" si="1"/>
        <v>0.897857142857143</v>
      </c>
    </row>
    <row r="95" s="308" customFormat="1" ht="23" customHeight="1" spans="1:5">
      <c r="A95" s="323">
        <v>2013950</v>
      </c>
      <c r="B95" s="324" t="s">
        <v>152</v>
      </c>
      <c r="C95" s="325"/>
      <c r="D95" s="326">
        <v>87.1</v>
      </c>
      <c r="E95" s="327">
        <f t="shared" si="1"/>
        <v>0</v>
      </c>
    </row>
    <row r="96" s="308" customFormat="1" ht="23" customHeight="1" spans="1:5">
      <c r="A96" s="328">
        <v>2014001</v>
      </c>
      <c r="B96" s="329" t="s">
        <v>147</v>
      </c>
      <c r="C96" s="325"/>
      <c r="D96" s="326">
        <v>138.68</v>
      </c>
      <c r="E96" s="327">
        <f t="shared" si="1"/>
        <v>0</v>
      </c>
    </row>
    <row r="97" s="308" customFormat="1" ht="23" customHeight="1" spans="1:5">
      <c r="A97" s="328">
        <v>2014002</v>
      </c>
      <c r="B97" s="329" t="s">
        <v>148</v>
      </c>
      <c r="C97" s="325">
        <v>1</v>
      </c>
      <c r="D97" s="326">
        <v>281.5</v>
      </c>
      <c r="E97" s="327">
        <f t="shared" si="1"/>
        <v>281.5</v>
      </c>
    </row>
    <row r="98" s="308" customFormat="1" ht="23" customHeight="1" spans="1:5">
      <c r="A98" s="323">
        <v>2014004</v>
      </c>
      <c r="B98" s="324" t="s">
        <v>186</v>
      </c>
      <c r="C98" s="325">
        <v>14</v>
      </c>
      <c r="D98" s="326">
        <v>15</v>
      </c>
      <c r="E98" s="327">
        <f t="shared" si="1"/>
        <v>1.07142857142857</v>
      </c>
    </row>
    <row r="99" s="308" customFormat="1" ht="23" customHeight="1" spans="1:5">
      <c r="A99" s="323">
        <v>2014050</v>
      </c>
      <c r="B99" s="324" t="s">
        <v>152</v>
      </c>
      <c r="C99" s="325"/>
      <c r="D99" s="326">
        <v>186.7</v>
      </c>
      <c r="E99" s="327">
        <f t="shared" si="1"/>
        <v>0</v>
      </c>
    </row>
    <row r="100" s="308" customFormat="1" ht="23" customHeight="1" spans="1:5">
      <c r="A100" s="323">
        <v>2014099</v>
      </c>
      <c r="B100" s="324" t="s">
        <v>187</v>
      </c>
      <c r="C100" s="325"/>
      <c r="D100" s="326">
        <v>0</v>
      </c>
      <c r="E100" s="327">
        <f t="shared" si="1"/>
        <v>0</v>
      </c>
    </row>
    <row r="101" s="308" customFormat="1" ht="23" customHeight="1" spans="1:5">
      <c r="A101" s="323">
        <v>2019999</v>
      </c>
      <c r="B101" s="324" t="s">
        <v>188</v>
      </c>
      <c r="C101" s="325">
        <v>10</v>
      </c>
      <c r="D101" s="326">
        <v>0</v>
      </c>
      <c r="E101" s="327">
        <f t="shared" si="1"/>
        <v>0</v>
      </c>
    </row>
    <row r="102" s="308" customFormat="1" ht="23" customHeight="1" spans="1:5">
      <c r="A102" s="323">
        <v>2030601</v>
      </c>
      <c r="B102" s="324" t="s">
        <v>189</v>
      </c>
      <c r="C102" s="325">
        <v>439</v>
      </c>
      <c r="D102" s="326">
        <v>220</v>
      </c>
      <c r="E102" s="327">
        <f t="shared" si="1"/>
        <v>0.501138952164009</v>
      </c>
    </row>
    <row r="103" s="308" customFormat="1" ht="23" customHeight="1" spans="1:5">
      <c r="A103" s="323">
        <v>2030603</v>
      </c>
      <c r="B103" s="324" t="s">
        <v>190</v>
      </c>
      <c r="C103" s="325"/>
      <c r="D103" s="326">
        <v>28.8</v>
      </c>
      <c r="E103" s="327">
        <f t="shared" si="1"/>
        <v>0</v>
      </c>
    </row>
    <row r="104" s="308" customFormat="1" ht="23" customHeight="1" spans="1:5">
      <c r="A104" s="323">
        <v>2030607</v>
      </c>
      <c r="B104" s="324" t="s">
        <v>191</v>
      </c>
      <c r="C104" s="325">
        <v>225</v>
      </c>
      <c r="D104" s="326">
        <v>204.7</v>
      </c>
      <c r="E104" s="327">
        <f t="shared" si="1"/>
        <v>0.909777777777778</v>
      </c>
    </row>
    <row r="105" s="308" customFormat="1" ht="23" customHeight="1" spans="1:5">
      <c r="A105" s="323">
        <v>2030699</v>
      </c>
      <c r="B105" s="324" t="s">
        <v>192</v>
      </c>
      <c r="C105" s="325">
        <v>224</v>
      </c>
      <c r="D105" s="326">
        <v>294</v>
      </c>
      <c r="E105" s="327">
        <f t="shared" si="1"/>
        <v>1.3125</v>
      </c>
    </row>
    <row r="106" s="308" customFormat="1" ht="23" customHeight="1" spans="1:5">
      <c r="A106" s="323">
        <v>2040101</v>
      </c>
      <c r="B106" s="324" t="s">
        <v>193</v>
      </c>
      <c r="C106" s="325">
        <v>20</v>
      </c>
      <c r="D106" s="326">
        <v>50</v>
      </c>
      <c r="E106" s="327">
        <f t="shared" si="1"/>
        <v>2.5</v>
      </c>
    </row>
    <row r="107" s="308" customFormat="1" ht="23" customHeight="1" spans="1:5">
      <c r="A107" s="323">
        <v>2040201</v>
      </c>
      <c r="B107" s="324" t="s">
        <v>147</v>
      </c>
      <c r="C107" s="325">
        <v>15654</v>
      </c>
      <c r="D107" s="326">
        <v>16148.7</v>
      </c>
      <c r="E107" s="327">
        <f t="shared" si="1"/>
        <v>1.03160214641625</v>
      </c>
    </row>
    <row r="108" s="308" customFormat="1" ht="23" customHeight="1" spans="1:5">
      <c r="A108" s="323">
        <v>2040202</v>
      </c>
      <c r="B108" s="324" t="s">
        <v>148</v>
      </c>
      <c r="C108" s="325">
        <v>1519</v>
      </c>
      <c r="D108" s="326">
        <v>1612.63</v>
      </c>
      <c r="E108" s="327">
        <f t="shared" si="1"/>
        <v>1.0616392363397</v>
      </c>
    </row>
    <row r="109" s="308" customFormat="1" ht="23" customHeight="1" spans="1:5">
      <c r="A109" s="323">
        <v>2040250</v>
      </c>
      <c r="B109" s="324" t="s">
        <v>152</v>
      </c>
      <c r="C109" s="325">
        <v>2289</v>
      </c>
      <c r="D109" s="326">
        <v>2206.51</v>
      </c>
      <c r="E109" s="327">
        <f t="shared" si="1"/>
        <v>0.963962429008301</v>
      </c>
    </row>
    <row r="110" s="308" customFormat="1" ht="23" customHeight="1" spans="1:5">
      <c r="A110" s="323">
        <v>2040299</v>
      </c>
      <c r="B110" s="324" t="s">
        <v>194</v>
      </c>
      <c r="C110" s="325">
        <v>430</v>
      </c>
      <c r="D110" s="326">
        <v>315</v>
      </c>
      <c r="E110" s="327">
        <f t="shared" si="1"/>
        <v>0.732558139534884</v>
      </c>
    </row>
    <row r="111" s="308" customFormat="1" ht="23" customHeight="1" spans="1:5">
      <c r="A111" s="323">
        <v>2040401</v>
      </c>
      <c r="B111" s="324" t="s">
        <v>147</v>
      </c>
      <c r="C111" s="325">
        <v>40</v>
      </c>
      <c r="D111" s="326">
        <v>0</v>
      </c>
      <c r="E111" s="327">
        <f t="shared" si="1"/>
        <v>0</v>
      </c>
    </row>
    <row r="112" s="308" customFormat="1" ht="23" customHeight="1" spans="1:5">
      <c r="A112" s="323">
        <v>2040402</v>
      </c>
      <c r="B112" s="323" t="s">
        <v>148</v>
      </c>
      <c r="C112" s="325"/>
      <c r="D112" s="326">
        <v>9.53</v>
      </c>
      <c r="E112" s="327">
        <f t="shared" si="1"/>
        <v>0</v>
      </c>
    </row>
    <row r="113" s="308" customFormat="1" ht="23" customHeight="1" spans="1:5">
      <c r="A113" s="323">
        <v>2040499</v>
      </c>
      <c r="B113" s="324" t="s">
        <v>195</v>
      </c>
      <c r="C113" s="325"/>
      <c r="D113" s="326">
        <v>41.6</v>
      </c>
      <c r="E113" s="327">
        <f t="shared" si="1"/>
        <v>0</v>
      </c>
    </row>
    <row r="114" s="308" customFormat="1" ht="23" customHeight="1" spans="1:5">
      <c r="A114" s="323">
        <v>2040501</v>
      </c>
      <c r="B114" s="324" t="s">
        <v>147</v>
      </c>
      <c r="C114" s="325">
        <v>103</v>
      </c>
      <c r="D114" s="326">
        <v>110.33</v>
      </c>
      <c r="E114" s="327">
        <f t="shared" si="1"/>
        <v>1.07116504854369</v>
      </c>
    </row>
    <row r="115" s="308" customFormat="1" ht="23" customHeight="1" spans="1:5">
      <c r="A115" s="323">
        <v>2040502</v>
      </c>
      <c r="B115" s="324" t="s">
        <v>148</v>
      </c>
      <c r="C115" s="325">
        <v>5</v>
      </c>
      <c r="D115" s="326">
        <v>0</v>
      </c>
      <c r="E115" s="327">
        <f t="shared" si="1"/>
        <v>0</v>
      </c>
    </row>
    <row r="116" s="308" customFormat="1" ht="23" customHeight="1" spans="1:5">
      <c r="A116" s="323">
        <v>2040506</v>
      </c>
      <c r="B116" s="324" t="s">
        <v>196</v>
      </c>
      <c r="C116" s="325">
        <v>148</v>
      </c>
      <c r="D116" s="326">
        <v>200</v>
      </c>
      <c r="E116" s="327">
        <f t="shared" si="1"/>
        <v>1.35135135135135</v>
      </c>
    </row>
    <row r="117" s="308" customFormat="1" ht="23" customHeight="1" spans="1:5">
      <c r="A117" s="323">
        <v>2040601</v>
      </c>
      <c r="B117" s="324" t="s">
        <v>147</v>
      </c>
      <c r="C117" s="325">
        <v>1005</v>
      </c>
      <c r="D117" s="326">
        <v>858.29</v>
      </c>
      <c r="E117" s="327">
        <f t="shared" si="1"/>
        <v>0.854019900497512</v>
      </c>
    </row>
    <row r="118" s="308" customFormat="1" ht="23" customHeight="1" spans="1:5">
      <c r="A118" s="323">
        <v>2040602</v>
      </c>
      <c r="B118" s="324" t="s">
        <v>148</v>
      </c>
      <c r="C118" s="325">
        <v>108</v>
      </c>
      <c r="D118" s="326">
        <v>0</v>
      </c>
      <c r="E118" s="327">
        <f t="shared" si="1"/>
        <v>0</v>
      </c>
    </row>
    <row r="119" s="308" customFormat="1" ht="23" customHeight="1" spans="1:5">
      <c r="A119" s="323">
        <v>2040604</v>
      </c>
      <c r="B119" s="324" t="s">
        <v>197</v>
      </c>
      <c r="C119" s="325">
        <v>29</v>
      </c>
      <c r="D119" s="326">
        <v>154.6</v>
      </c>
      <c r="E119" s="327">
        <f t="shared" si="1"/>
        <v>5.33103448275862</v>
      </c>
    </row>
    <row r="120" s="308" customFormat="1" ht="23" customHeight="1" spans="1:5">
      <c r="A120" s="323">
        <v>2040605</v>
      </c>
      <c r="B120" s="324" t="s">
        <v>198</v>
      </c>
      <c r="C120" s="325"/>
      <c r="D120" s="326">
        <v>5</v>
      </c>
      <c r="E120" s="327">
        <f t="shared" si="1"/>
        <v>0</v>
      </c>
    </row>
    <row r="121" s="308" customFormat="1" ht="23" customHeight="1" spans="1:5">
      <c r="A121" s="323">
        <v>2040607</v>
      </c>
      <c r="B121" s="324" t="s">
        <v>199</v>
      </c>
      <c r="C121" s="325">
        <v>34</v>
      </c>
      <c r="D121" s="326">
        <v>30</v>
      </c>
      <c r="E121" s="327">
        <f t="shared" si="1"/>
        <v>0.882352941176471</v>
      </c>
    </row>
    <row r="122" s="308" customFormat="1" ht="23" customHeight="1" spans="1:5">
      <c r="A122" s="323">
        <v>2040610</v>
      </c>
      <c r="B122" s="324" t="s">
        <v>200</v>
      </c>
      <c r="C122" s="325">
        <v>22</v>
      </c>
      <c r="D122" s="326">
        <v>66</v>
      </c>
      <c r="E122" s="327">
        <f t="shared" si="1"/>
        <v>3</v>
      </c>
    </row>
    <row r="123" s="308" customFormat="1" ht="23" customHeight="1" spans="1:5">
      <c r="A123" s="323">
        <v>2040612</v>
      </c>
      <c r="B123" s="324" t="s">
        <v>201</v>
      </c>
      <c r="C123" s="325">
        <v>20</v>
      </c>
      <c r="D123" s="326">
        <v>52</v>
      </c>
      <c r="E123" s="327">
        <f t="shared" si="1"/>
        <v>2.6</v>
      </c>
    </row>
    <row r="124" s="308" customFormat="1" ht="23" customHeight="1" spans="1:5">
      <c r="A124" s="323">
        <v>2040650</v>
      </c>
      <c r="B124" s="324" t="s">
        <v>152</v>
      </c>
      <c r="C124" s="325">
        <v>47</v>
      </c>
      <c r="D124" s="326">
        <v>50.62</v>
      </c>
      <c r="E124" s="327">
        <f t="shared" si="1"/>
        <v>1.07702127659574</v>
      </c>
    </row>
    <row r="125" s="308" customFormat="1" ht="23" customHeight="1" spans="1:5">
      <c r="A125" s="323">
        <v>2040699</v>
      </c>
      <c r="B125" s="324" t="s">
        <v>202</v>
      </c>
      <c r="C125" s="325"/>
      <c r="D125" s="326">
        <v>81.42</v>
      </c>
      <c r="E125" s="327">
        <f t="shared" si="1"/>
        <v>0</v>
      </c>
    </row>
    <row r="126" s="308" customFormat="1" ht="23" customHeight="1" spans="1:5">
      <c r="A126" s="323">
        <v>2040804</v>
      </c>
      <c r="B126" s="324" t="s">
        <v>203</v>
      </c>
      <c r="C126" s="325">
        <v>40</v>
      </c>
      <c r="D126" s="326">
        <v>100</v>
      </c>
      <c r="E126" s="327">
        <f t="shared" si="1"/>
        <v>2.5</v>
      </c>
    </row>
    <row r="127" s="308" customFormat="1" ht="23" customHeight="1" spans="1:5">
      <c r="A127" s="323">
        <v>2049999</v>
      </c>
      <c r="B127" s="324" t="s">
        <v>204</v>
      </c>
      <c r="C127" s="325">
        <v>172</v>
      </c>
      <c r="D127" s="326">
        <v>0</v>
      </c>
      <c r="E127" s="327">
        <f t="shared" si="1"/>
        <v>0</v>
      </c>
    </row>
    <row r="128" s="308" customFormat="1" ht="23" customHeight="1" spans="1:5">
      <c r="A128" s="323">
        <v>2050101</v>
      </c>
      <c r="B128" s="324" t="s">
        <v>147</v>
      </c>
      <c r="C128" s="325">
        <v>263</v>
      </c>
      <c r="D128" s="326">
        <v>252.99</v>
      </c>
      <c r="E128" s="327">
        <f t="shared" si="1"/>
        <v>0.961939163498099</v>
      </c>
    </row>
    <row r="129" s="308" customFormat="1" ht="23" customHeight="1" spans="1:5">
      <c r="A129" s="323">
        <v>2050102</v>
      </c>
      <c r="B129" s="324" t="s">
        <v>148</v>
      </c>
      <c r="C129" s="325"/>
      <c r="D129" s="326">
        <v>0</v>
      </c>
      <c r="E129" s="327">
        <f t="shared" si="1"/>
        <v>0</v>
      </c>
    </row>
    <row r="130" s="308" customFormat="1" ht="23" customHeight="1" spans="1:5">
      <c r="A130" s="323">
        <v>2050199</v>
      </c>
      <c r="B130" s="324" t="s">
        <v>205</v>
      </c>
      <c r="C130" s="325">
        <v>461</v>
      </c>
      <c r="D130" s="326">
        <v>151.46</v>
      </c>
      <c r="E130" s="327">
        <f t="shared" si="1"/>
        <v>0.328546637744035</v>
      </c>
    </row>
    <row r="131" s="308" customFormat="1" ht="23" customHeight="1" spans="1:5">
      <c r="A131" s="323">
        <v>2050201</v>
      </c>
      <c r="B131" s="324" t="s">
        <v>206</v>
      </c>
      <c r="C131" s="325">
        <v>17651</v>
      </c>
      <c r="D131" s="326">
        <v>21576.25</v>
      </c>
      <c r="E131" s="327">
        <f t="shared" si="1"/>
        <v>1.22238116820577</v>
      </c>
    </row>
    <row r="132" s="308" customFormat="1" ht="23" customHeight="1" spans="1:5">
      <c r="A132" s="323">
        <v>2050202</v>
      </c>
      <c r="B132" s="324" t="s">
        <v>207</v>
      </c>
      <c r="C132" s="325">
        <v>65101</v>
      </c>
      <c r="D132" s="326">
        <v>58707.39</v>
      </c>
      <c r="E132" s="327">
        <f t="shared" si="1"/>
        <v>0.901789373435124</v>
      </c>
    </row>
    <row r="133" s="308" customFormat="1" ht="23" customHeight="1" spans="1:5">
      <c r="A133" s="323">
        <v>2050203</v>
      </c>
      <c r="B133" s="324" t="s">
        <v>208</v>
      </c>
      <c r="C133" s="325">
        <v>50856</v>
      </c>
      <c r="D133" s="326">
        <v>38766.39</v>
      </c>
      <c r="E133" s="327">
        <f t="shared" si="1"/>
        <v>0.762277607361963</v>
      </c>
    </row>
    <row r="134" s="308" customFormat="1" ht="23" customHeight="1" spans="1:5">
      <c r="A134" s="323">
        <v>2050204</v>
      </c>
      <c r="B134" s="324" t="s">
        <v>209</v>
      </c>
      <c r="C134" s="325">
        <v>26126</v>
      </c>
      <c r="D134" s="326">
        <v>16549.75</v>
      </c>
      <c r="E134" s="327">
        <f t="shared" si="1"/>
        <v>0.633459006353824</v>
      </c>
    </row>
    <row r="135" s="308" customFormat="1" ht="23" customHeight="1" spans="1:5">
      <c r="A135" s="323">
        <v>2050299</v>
      </c>
      <c r="B135" s="324" t="s">
        <v>210</v>
      </c>
      <c r="C135" s="325">
        <v>2673</v>
      </c>
      <c r="D135" s="326">
        <v>4572.34</v>
      </c>
      <c r="E135" s="327">
        <f t="shared" ref="E135:E198" si="2">IF(ISERROR(D135/C135),,D135/C135)</f>
        <v>1.71056490834269</v>
      </c>
    </row>
    <row r="136" s="308" customFormat="1" ht="23" customHeight="1" spans="1:5">
      <c r="A136" s="323">
        <v>2050302</v>
      </c>
      <c r="B136" s="324" t="s">
        <v>211</v>
      </c>
      <c r="C136" s="325">
        <v>733</v>
      </c>
      <c r="D136" s="326">
        <v>754.66</v>
      </c>
      <c r="E136" s="327">
        <f t="shared" si="2"/>
        <v>1.02954979536153</v>
      </c>
    </row>
    <row r="137" s="308" customFormat="1" ht="23" customHeight="1" spans="1:5">
      <c r="A137" s="323">
        <v>2050399</v>
      </c>
      <c r="B137" s="324" t="s">
        <v>212</v>
      </c>
      <c r="C137" s="325">
        <v>510</v>
      </c>
      <c r="D137" s="326">
        <v>0</v>
      </c>
      <c r="E137" s="327">
        <f t="shared" si="2"/>
        <v>0</v>
      </c>
    </row>
    <row r="138" s="308" customFormat="1" ht="23" customHeight="1" spans="1:5">
      <c r="A138" s="323">
        <v>2050501</v>
      </c>
      <c r="B138" s="324" t="s">
        <v>213</v>
      </c>
      <c r="C138" s="325">
        <v>57</v>
      </c>
      <c r="D138" s="326">
        <v>54.8</v>
      </c>
      <c r="E138" s="327">
        <f t="shared" si="2"/>
        <v>0.96140350877193</v>
      </c>
    </row>
    <row r="139" s="308" customFormat="1" ht="23" customHeight="1" spans="1:5">
      <c r="A139" s="323">
        <v>2050599</v>
      </c>
      <c r="B139" s="324" t="s">
        <v>214</v>
      </c>
      <c r="C139" s="325">
        <v>5</v>
      </c>
      <c r="D139" s="326">
        <v>0</v>
      </c>
      <c r="E139" s="327">
        <f t="shared" si="2"/>
        <v>0</v>
      </c>
    </row>
    <row r="140" s="308" customFormat="1" ht="23" customHeight="1" spans="1:5">
      <c r="A140" s="323">
        <v>2050701</v>
      </c>
      <c r="B140" s="324" t="s">
        <v>215</v>
      </c>
      <c r="C140" s="325">
        <v>519</v>
      </c>
      <c r="D140" s="326">
        <v>557.09</v>
      </c>
      <c r="E140" s="327">
        <f t="shared" si="2"/>
        <v>1.07339113680154</v>
      </c>
    </row>
    <row r="141" s="308" customFormat="1" ht="23" customHeight="1" spans="1:5">
      <c r="A141" s="323">
        <v>2050802</v>
      </c>
      <c r="B141" s="324" t="s">
        <v>216</v>
      </c>
      <c r="C141" s="325">
        <v>4579</v>
      </c>
      <c r="D141" s="326">
        <v>1896.5</v>
      </c>
      <c r="E141" s="327">
        <f t="shared" si="2"/>
        <v>0.414173400305744</v>
      </c>
    </row>
    <row r="142" s="308" customFormat="1" ht="23" customHeight="1" spans="1:5">
      <c r="A142" s="323">
        <v>2050803</v>
      </c>
      <c r="B142" s="324" t="s">
        <v>217</v>
      </c>
      <c r="C142" s="325">
        <v>22</v>
      </c>
      <c r="D142" s="326">
        <v>5</v>
      </c>
      <c r="E142" s="327">
        <f t="shared" si="2"/>
        <v>0.227272727272727</v>
      </c>
    </row>
    <row r="143" s="308" customFormat="1" ht="23" customHeight="1" spans="1:5">
      <c r="A143" s="323">
        <v>2050901</v>
      </c>
      <c r="B143" s="324" t="s">
        <v>218</v>
      </c>
      <c r="C143" s="325">
        <v>2654</v>
      </c>
      <c r="D143" s="326">
        <v>2500</v>
      </c>
      <c r="E143" s="327">
        <f t="shared" si="2"/>
        <v>0.94197437829691</v>
      </c>
    </row>
    <row r="144" s="308" customFormat="1" ht="23" customHeight="1" spans="1:5">
      <c r="A144" s="323">
        <v>2059999</v>
      </c>
      <c r="B144" s="324" t="s">
        <v>219</v>
      </c>
      <c r="C144" s="325">
        <v>508</v>
      </c>
      <c r="D144" s="326">
        <v>0</v>
      </c>
      <c r="E144" s="327">
        <f t="shared" si="2"/>
        <v>0</v>
      </c>
    </row>
    <row r="145" s="308" customFormat="1" ht="23" customHeight="1" spans="1:5">
      <c r="A145" s="323">
        <v>2060101</v>
      </c>
      <c r="B145" s="324" t="s">
        <v>147</v>
      </c>
      <c r="C145" s="325">
        <v>109</v>
      </c>
      <c r="D145" s="326">
        <v>72.41</v>
      </c>
      <c r="E145" s="327">
        <f t="shared" si="2"/>
        <v>0.664311926605505</v>
      </c>
    </row>
    <row r="146" s="308" customFormat="1" ht="23" customHeight="1" spans="1:5">
      <c r="A146" s="323">
        <v>2060199</v>
      </c>
      <c r="B146" s="324" t="s">
        <v>220</v>
      </c>
      <c r="C146" s="325">
        <v>326</v>
      </c>
      <c r="D146" s="326">
        <v>337.92</v>
      </c>
      <c r="E146" s="327">
        <f t="shared" si="2"/>
        <v>1.03656441717791</v>
      </c>
    </row>
    <row r="147" s="308" customFormat="1" ht="23" customHeight="1" spans="1:5">
      <c r="A147" s="323">
        <v>2060208</v>
      </c>
      <c r="B147" s="324" t="s">
        <v>221</v>
      </c>
      <c r="C147" s="325">
        <v>1</v>
      </c>
      <c r="D147" s="326">
        <v>0</v>
      </c>
      <c r="E147" s="327">
        <f t="shared" si="2"/>
        <v>0</v>
      </c>
    </row>
    <row r="148" s="308" customFormat="1" ht="23" customHeight="1" spans="1:5">
      <c r="A148" s="323">
        <v>2060404</v>
      </c>
      <c r="B148" s="324" t="s">
        <v>222</v>
      </c>
      <c r="C148" s="325">
        <v>16</v>
      </c>
      <c r="D148" s="326">
        <v>0</v>
      </c>
      <c r="E148" s="327">
        <f t="shared" si="2"/>
        <v>0</v>
      </c>
    </row>
    <row r="149" s="308" customFormat="1" ht="23" customHeight="1" spans="1:5">
      <c r="A149" s="323">
        <v>2060499</v>
      </c>
      <c r="B149" s="324" t="s">
        <v>223</v>
      </c>
      <c r="C149" s="325">
        <v>205</v>
      </c>
      <c r="D149" s="326">
        <v>772.05</v>
      </c>
      <c r="E149" s="327">
        <f t="shared" si="2"/>
        <v>3.76609756097561</v>
      </c>
    </row>
    <row r="150" s="308" customFormat="1" ht="23" customHeight="1" spans="1:5">
      <c r="A150" s="323">
        <v>2060503</v>
      </c>
      <c r="B150" s="324" t="s">
        <v>224</v>
      </c>
      <c r="C150" s="325">
        <v>10</v>
      </c>
      <c r="D150" s="326">
        <v>150</v>
      </c>
      <c r="E150" s="327">
        <f t="shared" si="2"/>
        <v>15</v>
      </c>
    </row>
    <row r="151" s="308" customFormat="1" ht="23" customHeight="1" spans="1:5">
      <c r="A151" s="323">
        <v>2060701</v>
      </c>
      <c r="B151" s="324" t="s">
        <v>225</v>
      </c>
      <c r="C151" s="325">
        <v>238</v>
      </c>
      <c r="D151" s="326">
        <v>221.62</v>
      </c>
      <c r="E151" s="327">
        <f t="shared" si="2"/>
        <v>0.931176470588235</v>
      </c>
    </row>
    <row r="152" s="308" customFormat="1" ht="23" customHeight="1" spans="1:5">
      <c r="A152" s="323">
        <v>2060702</v>
      </c>
      <c r="B152" s="324" t="s">
        <v>226</v>
      </c>
      <c r="C152" s="325">
        <v>41</v>
      </c>
      <c r="D152" s="326">
        <v>47</v>
      </c>
      <c r="E152" s="327">
        <f t="shared" si="2"/>
        <v>1.14634146341463</v>
      </c>
    </row>
    <row r="153" s="308" customFormat="1" ht="23" customHeight="1" spans="1:5">
      <c r="A153" s="323">
        <v>2069999</v>
      </c>
      <c r="B153" s="324" t="s">
        <v>227</v>
      </c>
      <c r="C153" s="325">
        <v>524</v>
      </c>
      <c r="D153" s="326">
        <v>0</v>
      </c>
      <c r="E153" s="327">
        <f t="shared" si="2"/>
        <v>0</v>
      </c>
    </row>
    <row r="154" s="308" customFormat="1" ht="23" customHeight="1" spans="1:5">
      <c r="A154" s="323">
        <v>2070101</v>
      </c>
      <c r="B154" s="324" t="s">
        <v>147</v>
      </c>
      <c r="C154" s="325">
        <v>153</v>
      </c>
      <c r="D154" s="326">
        <v>170.18</v>
      </c>
      <c r="E154" s="327">
        <f t="shared" si="2"/>
        <v>1.11228758169935</v>
      </c>
    </row>
    <row r="155" s="308" customFormat="1" ht="23" customHeight="1" spans="1:5">
      <c r="A155" s="323">
        <v>2070104</v>
      </c>
      <c r="B155" s="324" t="s">
        <v>228</v>
      </c>
      <c r="C155" s="325">
        <v>132</v>
      </c>
      <c r="D155" s="326">
        <v>120.93</v>
      </c>
      <c r="E155" s="327">
        <f t="shared" si="2"/>
        <v>0.916136363636364</v>
      </c>
    </row>
    <row r="156" s="308" customFormat="1" ht="23" customHeight="1" spans="1:5">
      <c r="A156" s="323">
        <v>2070112</v>
      </c>
      <c r="B156" s="324" t="s">
        <v>229</v>
      </c>
      <c r="C156" s="325">
        <v>209</v>
      </c>
      <c r="D156" s="326">
        <v>284.65</v>
      </c>
      <c r="E156" s="327">
        <f t="shared" si="2"/>
        <v>1.36196172248804</v>
      </c>
    </row>
    <row r="157" s="308" customFormat="1" ht="23" customHeight="1" spans="1:5">
      <c r="A157" s="323">
        <v>2070199</v>
      </c>
      <c r="B157" s="324" t="s">
        <v>230</v>
      </c>
      <c r="C157" s="325">
        <v>410</v>
      </c>
      <c r="D157" s="326">
        <v>126.33</v>
      </c>
      <c r="E157" s="327">
        <f t="shared" si="2"/>
        <v>0.308121951219512</v>
      </c>
    </row>
    <row r="158" s="308" customFormat="1" ht="23" customHeight="1" spans="1:5">
      <c r="A158" s="323">
        <v>2070204</v>
      </c>
      <c r="B158" s="324" t="s">
        <v>231</v>
      </c>
      <c r="C158" s="325">
        <v>2</v>
      </c>
      <c r="D158" s="326">
        <v>0</v>
      </c>
      <c r="E158" s="327">
        <f t="shared" si="2"/>
        <v>0</v>
      </c>
    </row>
    <row r="159" s="308" customFormat="1" ht="23" customHeight="1" spans="1:5">
      <c r="A159" s="323">
        <v>2070299</v>
      </c>
      <c r="B159" s="324" t="s">
        <v>232</v>
      </c>
      <c r="C159" s="325">
        <v>156</v>
      </c>
      <c r="D159" s="326">
        <v>130.79</v>
      </c>
      <c r="E159" s="327">
        <f t="shared" si="2"/>
        <v>0.838397435897436</v>
      </c>
    </row>
    <row r="160" s="308" customFormat="1" ht="23" customHeight="1" spans="1:5">
      <c r="A160" s="323">
        <v>2070307</v>
      </c>
      <c r="B160" s="324" t="s">
        <v>233</v>
      </c>
      <c r="C160" s="325">
        <v>38</v>
      </c>
      <c r="D160" s="326">
        <v>0</v>
      </c>
      <c r="E160" s="327">
        <f t="shared" si="2"/>
        <v>0</v>
      </c>
    </row>
    <row r="161" s="308" customFormat="1" ht="23" customHeight="1" spans="1:5">
      <c r="A161" s="323">
        <v>2070399</v>
      </c>
      <c r="B161" s="324" t="s">
        <v>234</v>
      </c>
      <c r="C161" s="325">
        <v>110</v>
      </c>
      <c r="D161" s="326">
        <v>121.92</v>
      </c>
      <c r="E161" s="327">
        <f t="shared" si="2"/>
        <v>1.10836363636364</v>
      </c>
    </row>
    <row r="162" s="308" customFormat="1" ht="23" customHeight="1" spans="1:5">
      <c r="A162" s="323">
        <v>2070808</v>
      </c>
      <c r="B162" s="324" t="s">
        <v>235</v>
      </c>
      <c r="C162" s="325">
        <v>747</v>
      </c>
      <c r="D162" s="326">
        <v>815.11</v>
      </c>
      <c r="E162" s="327">
        <f t="shared" si="2"/>
        <v>1.09117804551539</v>
      </c>
    </row>
    <row r="163" s="308" customFormat="1" ht="23" customHeight="1" spans="1:5">
      <c r="A163" s="323">
        <v>2070899</v>
      </c>
      <c r="B163" s="324" t="s">
        <v>236</v>
      </c>
      <c r="C163" s="325">
        <v>9</v>
      </c>
      <c r="D163" s="326">
        <v>150.42</v>
      </c>
      <c r="E163" s="327">
        <f t="shared" si="2"/>
        <v>16.7133333333333</v>
      </c>
    </row>
    <row r="164" s="308" customFormat="1" ht="23" customHeight="1" spans="1:5">
      <c r="A164" s="323">
        <v>2079903</v>
      </c>
      <c r="B164" s="324" t="s">
        <v>237</v>
      </c>
      <c r="C164" s="325">
        <v>1</v>
      </c>
      <c r="D164" s="326">
        <v>0</v>
      </c>
      <c r="E164" s="327">
        <f t="shared" si="2"/>
        <v>0</v>
      </c>
    </row>
    <row r="165" s="308" customFormat="1" ht="23" customHeight="1" spans="1:5">
      <c r="A165" s="323">
        <v>2079999</v>
      </c>
      <c r="B165" s="324" t="s">
        <v>238</v>
      </c>
      <c r="C165" s="325">
        <v>78</v>
      </c>
      <c r="D165" s="326">
        <v>50</v>
      </c>
      <c r="E165" s="327">
        <f t="shared" si="2"/>
        <v>0.641025641025641</v>
      </c>
    </row>
    <row r="166" s="308" customFormat="1" ht="23" customHeight="1" spans="1:5">
      <c r="A166" s="323">
        <v>2080101</v>
      </c>
      <c r="B166" s="324" t="s">
        <v>147</v>
      </c>
      <c r="C166" s="325">
        <v>355</v>
      </c>
      <c r="D166" s="326">
        <v>252.87</v>
      </c>
      <c r="E166" s="327">
        <f t="shared" si="2"/>
        <v>0.71230985915493</v>
      </c>
    </row>
    <row r="167" s="308" customFormat="1" ht="23" customHeight="1" spans="1:5">
      <c r="A167" s="323">
        <v>2080102</v>
      </c>
      <c r="B167" s="324" t="s">
        <v>148</v>
      </c>
      <c r="C167" s="325">
        <v>251</v>
      </c>
      <c r="D167" s="326">
        <v>430.21</v>
      </c>
      <c r="E167" s="327">
        <f t="shared" si="2"/>
        <v>1.71398406374502</v>
      </c>
    </row>
    <row r="168" s="308" customFormat="1" ht="23" customHeight="1" spans="1:5">
      <c r="A168" s="323">
        <v>2080105</v>
      </c>
      <c r="B168" s="324" t="s">
        <v>239</v>
      </c>
      <c r="C168" s="325">
        <v>102</v>
      </c>
      <c r="D168" s="326">
        <v>102.74</v>
      </c>
      <c r="E168" s="327">
        <f t="shared" si="2"/>
        <v>1.00725490196078</v>
      </c>
    </row>
    <row r="169" s="308" customFormat="1" ht="23" customHeight="1" spans="1:5">
      <c r="A169" s="323">
        <v>2080106</v>
      </c>
      <c r="B169" s="324" t="s">
        <v>240</v>
      </c>
      <c r="C169" s="325">
        <v>167</v>
      </c>
      <c r="D169" s="326">
        <v>0</v>
      </c>
      <c r="E169" s="327">
        <f t="shared" si="2"/>
        <v>0</v>
      </c>
    </row>
    <row r="170" s="308" customFormat="1" ht="23" customHeight="1" spans="1:5">
      <c r="A170" s="323">
        <v>2080109</v>
      </c>
      <c r="B170" s="324" t="s">
        <v>241</v>
      </c>
      <c r="C170" s="325">
        <v>733</v>
      </c>
      <c r="D170" s="326">
        <v>789.46</v>
      </c>
      <c r="E170" s="327">
        <f t="shared" si="2"/>
        <v>1.07702592087312</v>
      </c>
    </row>
    <row r="171" s="308" customFormat="1" ht="23" customHeight="1" spans="1:5">
      <c r="A171" s="323">
        <v>2080111</v>
      </c>
      <c r="B171" s="324" t="s">
        <v>242</v>
      </c>
      <c r="C171" s="325">
        <v>66</v>
      </c>
      <c r="D171" s="326">
        <v>0</v>
      </c>
      <c r="E171" s="327">
        <f t="shared" si="2"/>
        <v>0</v>
      </c>
    </row>
    <row r="172" s="308" customFormat="1" ht="23" customHeight="1" spans="1:5">
      <c r="A172" s="323">
        <v>2080150</v>
      </c>
      <c r="B172" s="324" t="s">
        <v>152</v>
      </c>
      <c r="C172" s="325">
        <v>215</v>
      </c>
      <c r="D172" s="326">
        <v>227.8</v>
      </c>
      <c r="E172" s="327">
        <f t="shared" si="2"/>
        <v>1.05953488372093</v>
      </c>
    </row>
    <row r="173" s="308" customFormat="1" ht="23" customHeight="1" spans="1:5">
      <c r="A173" s="323">
        <v>2080199</v>
      </c>
      <c r="B173" s="324" t="s">
        <v>243</v>
      </c>
      <c r="C173" s="325">
        <v>371</v>
      </c>
      <c r="D173" s="326">
        <v>117.14</v>
      </c>
      <c r="E173" s="327">
        <f t="shared" si="2"/>
        <v>0.315741239892183</v>
      </c>
    </row>
    <row r="174" s="308" customFormat="1" ht="23" customHeight="1" spans="1:5">
      <c r="A174" s="323">
        <v>2080201</v>
      </c>
      <c r="B174" s="324" t="s">
        <v>147</v>
      </c>
      <c r="C174" s="325">
        <v>263</v>
      </c>
      <c r="D174" s="326">
        <v>238.51</v>
      </c>
      <c r="E174" s="327">
        <f t="shared" si="2"/>
        <v>0.906882129277567</v>
      </c>
    </row>
    <row r="175" s="308" customFormat="1" ht="23" customHeight="1" spans="1:5">
      <c r="A175" s="323">
        <v>2080202</v>
      </c>
      <c r="B175" s="324" t="s">
        <v>148</v>
      </c>
      <c r="C175" s="325"/>
      <c r="D175" s="326">
        <v>0</v>
      </c>
      <c r="E175" s="327">
        <f t="shared" si="2"/>
        <v>0</v>
      </c>
    </row>
    <row r="176" s="308" customFormat="1" ht="23" customHeight="1" spans="1:5">
      <c r="A176" s="323">
        <v>2080207</v>
      </c>
      <c r="B176" s="324" t="s">
        <v>244</v>
      </c>
      <c r="C176" s="325"/>
      <c r="D176" s="326">
        <v>20</v>
      </c>
      <c r="E176" s="327">
        <f t="shared" si="2"/>
        <v>0</v>
      </c>
    </row>
    <row r="177" s="308" customFormat="1" ht="23" customHeight="1" spans="1:5">
      <c r="A177" s="323">
        <v>2080299</v>
      </c>
      <c r="B177" s="324" t="s">
        <v>245</v>
      </c>
      <c r="C177" s="325">
        <v>708</v>
      </c>
      <c r="D177" s="326">
        <v>535.63</v>
      </c>
      <c r="E177" s="327">
        <f t="shared" si="2"/>
        <v>0.756539548022599</v>
      </c>
    </row>
    <row r="178" s="308" customFormat="1" ht="23" customHeight="1" spans="1:5">
      <c r="A178" s="323">
        <v>2080502</v>
      </c>
      <c r="B178" s="324" t="s">
        <v>246</v>
      </c>
      <c r="C178" s="325">
        <v>27</v>
      </c>
      <c r="D178" s="326">
        <v>27.69</v>
      </c>
      <c r="E178" s="327">
        <f t="shared" si="2"/>
        <v>1.02555555555556</v>
      </c>
    </row>
    <row r="179" s="308" customFormat="1" ht="23" customHeight="1" spans="1:5">
      <c r="A179" s="323">
        <v>2080505</v>
      </c>
      <c r="B179" s="324" t="s">
        <v>247</v>
      </c>
      <c r="C179" s="325">
        <v>5657</v>
      </c>
      <c r="D179" s="326">
        <v>5680.35</v>
      </c>
      <c r="E179" s="327">
        <f t="shared" si="2"/>
        <v>1.00412762948559</v>
      </c>
    </row>
    <row r="180" s="308" customFormat="1" ht="23" customHeight="1" spans="1:5">
      <c r="A180" s="323">
        <v>2080506</v>
      </c>
      <c r="B180" s="324" t="s">
        <v>248</v>
      </c>
      <c r="C180" s="325">
        <v>3085</v>
      </c>
      <c r="D180" s="326">
        <v>3084.42</v>
      </c>
      <c r="E180" s="327">
        <f t="shared" si="2"/>
        <v>0.999811993517018</v>
      </c>
    </row>
    <row r="181" s="308" customFormat="1" ht="23" customHeight="1" spans="1:5">
      <c r="A181" s="323">
        <v>2080507</v>
      </c>
      <c r="B181" s="324" t="s">
        <v>249</v>
      </c>
      <c r="C181" s="325">
        <v>3460</v>
      </c>
      <c r="D181" s="326">
        <v>3570.05</v>
      </c>
      <c r="E181" s="327">
        <f t="shared" si="2"/>
        <v>1.0318063583815</v>
      </c>
    </row>
    <row r="182" s="308" customFormat="1" ht="23" customHeight="1" spans="1:5">
      <c r="A182" s="323">
        <v>2080508</v>
      </c>
      <c r="B182" s="324" t="s">
        <v>250</v>
      </c>
      <c r="C182" s="325"/>
      <c r="D182" s="326">
        <v>5</v>
      </c>
      <c r="E182" s="327">
        <f t="shared" si="2"/>
        <v>0</v>
      </c>
    </row>
    <row r="183" s="308" customFormat="1" ht="23" customHeight="1" spans="1:5">
      <c r="A183" s="323">
        <v>2080601</v>
      </c>
      <c r="B183" s="324" t="s">
        <v>251</v>
      </c>
      <c r="C183" s="325">
        <v>25</v>
      </c>
      <c r="D183" s="326">
        <v>21.56</v>
      </c>
      <c r="E183" s="327">
        <f t="shared" si="2"/>
        <v>0.8624</v>
      </c>
    </row>
    <row r="184" s="308" customFormat="1" ht="23" customHeight="1" spans="1:5">
      <c r="A184" s="323">
        <v>2080699</v>
      </c>
      <c r="B184" s="324" t="s">
        <v>252</v>
      </c>
      <c r="C184" s="325">
        <v>1308</v>
      </c>
      <c r="D184" s="326">
        <v>0</v>
      </c>
      <c r="E184" s="327">
        <f t="shared" si="2"/>
        <v>0</v>
      </c>
    </row>
    <row r="185" s="308" customFormat="1" ht="23" customHeight="1" spans="1:5">
      <c r="A185" s="323">
        <v>2080704</v>
      </c>
      <c r="B185" s="324" t="s">
        <v>253</v>
      </c>
      <c r="C185" s="325">
        <v>0</v>
      </c>
      <c r="D185" s="326">
        <v>0</v>
      </c>
      <c r="E185" s="327">
        <f t="shared" si="2"/>
        <v>0</v>
      </c>
    </row>
    <row r="186" s="308" customFormat="1" ht="23" customHeight="1" spans="1:5">
      <c r="A186" s="323">
        <v>2080705</v>
      </c>
      <c r="B186" s="324" t="s">
        <v>254</v>
      </c>
      <c r="C186" s="325">
        <v>136</v>
      </c>
      <c r="D186" s="326">
        <v>157.64</v>
      </c>
      <c r="E186" s="327">
        <f t="shared" si="2"/>
        <v>1.15911764705882</v>
      </c>
    </row>
    <row r="187" s="308" customFormat="1" ht="23" customHeight="1" spans="1:5">
      <c r="A187" s="323">
        <v>2080799</v>
      </c>
      <c r="B187" s="324" t="s">
        <v>255</v>
      </c>
      <c r="C187" s="325">
        <v>6601</v>
      </c>
      <c r="D187" s="326">
        <v>215.14</v>
      </c>
      <c r="E187" s="327">
        <f t="shared" si="2"/>
        <v>0.0325920315103772</v>
      </c>
    </row>
    <row r="188" s="308" customFormat="1" ht="23" customHeight="1" spans="1:5">
      <c r="A188" s="323">
        <v>2080801</v>
      </c>
      <c r="B188" s="324" t="s">
        <v>256</v>
      </c>
      <c r="C188" s="325">
        <v>71</v>
      </c>
      <c r="D188" s="326">
        <v>0</v>
      </c>
      <c r="E188" s="327">
        <f t="shared" si="2"/>
        <v>0</v>
      </c>
    </row>
    <row r="189" s="308" customFormat="1" ht="23" customHeight="1" spans="1:5">
      <c r="A189" s="323">
        <v>2080802</v>
      </c>
      <c r="B189" s="324" t="s">
        <v>257</v>
      </c>
      <c r="C189" s="325">
        <v>559</v>
      </c>
      <c r="D189" s="326">
        <v>28.41</v>
      </c>
      <c r="E189" s="327">
        <f t="shared" si="2"/>
        <v>0.0508228980322004</v>
      </c>
    </row>
    <row r="190" s="308" customFormat="1" ht="23" customHeight="1" spans="1:5">
      <c r="A190" s="323">
        <v>2080803</v>
      </c>
      <c r="B190" s="324" t="s">
        <v>258</v>
      </c>
      <c r="C190" s="325">
        <v>1563</v>
      </c>
      <c r="D190" s="326">
        <v>310.47</v>
      </c>
      <c r="E190" s="327">
        <f t="shared" si="2"/>
        <v>0.198637236084453</v>
      </c>
    </row>
    <row r="191" s="308" customFormat="1" ht="23" customHeight="1" spans="1:5">
      <c r="A191" s="323">
        <v>2080805</v>
      </c>
      <c r="B191" s="324" t="s">
        <v>259</v>
      </c>
      <c r="C191" s="325">
        <v>3106</v>
      </c>
      <c r="D191" s="326">
        <v>4281.68</v>
      </c>
      <c r="E191" s="327">
        <f t="shared" si="2"/>
        <v>1.3785189954926</v>
      </c>
    </row>
    <row r="192" s="308" customFormat="1" ht="23" customHeight="1" spans="1:5">
      <c r="A192" s="323">
        <v>2080806</v>
      </c>
      <c r="B192" s="324" t="s">
        <v>260</v>
      </c>
      <c r="C192" s="325">
        <v>383</v>
      </c>
      <c r="D192" s="326">
        <v>0</v>
      </c>
      <c r="E192" s="327">
        <f t="shared" si="2"/>
        <v>0</v>
      </c>
    </row>
    <row r="193" s="308" customFormat="1" ht="23" customHeight="1" spans="1:5">
      <c r="A193" s="323">
        <v>2080808</v>
      </c>
      <c r="B193" s="324" t="s">
        <v>261</v>
      </c>
      <c r="C193" s="325">
        <v>18</v>
      </c>
      <c r="D193" s="326">
        <v>35</v>
      </c>
      <c r="E193" s="327">
        <f t="shared" si="2"/>
        <v>1.94444444444444</v>
      </c>
    </row>
    <row r="194" s="308" customFormat="1" ht="23" customHeight="1" spans="1:5">
      <c r="A194" s="323">
        <v>2080899</v>
      </c>
      <c r="B194" s="324" t="s">
        <v>262</v>
      </c>
      <c r="C194" s="325">
        <v>289</v>
      </c>
      <c r="D194" s="326">
        <v>146.4</v>
      </c>
      <c r="E194" s="327">
        <f t="shared" si="2"/>
        <v>0.506574394463668</v>
      </c>
    </row>
    <row r="195" s="308" customFormat="1" ht="23" customHeight="1" spans="1:5">
      <c r="A195" s="323">
        <v>2080901</v>
      </c>
      <c r="B195" s="324" t="s">
        <v>263</v>
      </c>
      <c r="C195" s="325">
        <v>255</v>
      </c>
      <c r="D195" s="326">
        <v>280.45</v>
      </c>
      <c r="E195" s="327">
        <f t="shared" si="2"/>
        <v>1.09980392156863</v>
      </c>
    </row>
    <row r="196" s="308" customFormat="1" ht="23" customHeight="1" spans="1:5">
      <c r="A196" s="323">
        <v>2080902</v>
      </c>
      <c r="B196" s="324" t="s">
        <v>264</v>
      </c>
      <c r="C196" s="330">
        <v>97</v>
      </c>
      <c r="D196" s="326">
        <v>3.5</v>
      </c>
      <c r="E196" s="327">
        <f t="shared" si="2"/>
        <v>0.0360824742268041</v>
      </c>
    </row>
    <row r="197" s="308" customFormat="1" ht="23" customHeight="1" spans="1:5">
      <c r="A197" s="323">
        <v>2080905</v>
      </c>
      <c r="B197" s="324" t="s">
        <v>265</v>
      </c>
      <c r="C197" s="330">
        <v>1</v>
      </c>
      <c r="D197" s="326">
        <v>0</v>
      </c>
      <c r="E197" s="327">
        <f t="shared" si="2"/>
        <v>0</v>
      </c>
    </row>
    <row r="198" s="308" customFormat="1" ht="23" customHeight="1" spans="1:5">
      <c r="A198" s="323">
        <v>2080999</v>
      </c>
      <c r="B198" s="324" t="s">
        <v>266</v>
      </c>
      <c r="C198" s="325">
        <v>30</v>
      </c>
      <c r="D198" s="326">
        <v>27.2</v>
      </c>
      <c r="E198" s="327">
        <f t="shared" si="2"/>
        <v>0.906666666666667</v>
      </c>
    </row>
    <row r="199" s="308" customFormat="1" ht="23" customHeight="1" spans="1:5">
      <c r="A199" s="323">
        <v>2081001</v>
      </c>
      <c r="B199" s="324" t="s">
        <v>267</v>
      </c>
      <c r="C199" s="325">
        <v>436</v>
      </c>
      <c r="D199" s="326">
        <v>448</v>
      </c>
      <c r="E199" s="327">
        <f t="shared" ref="E199:E262" si="3">IF(ISERROR(D199/C199),,D199/C199)</f>
        <v>1.02752293577982</v>
      </c>
    </row>
    <row r="200" s="308" customFormat="1" ht="23" customHeight="1" spans="1:5">
      <c r="A200" s="323">
        <v>2081002</v>
      </c>
      <c r="B200" s="324" t="s">
        <v>268</v>
      </c>
      <c r="C200" s="325">
        <v>401</v>
      </c>
      <c r="D200" s="326">
        <v>448.15</v>
      </c>
      <c r="E200" s="327">
        <f t="shared" si="3"/>
        <v>1.11758104738155</v>
      </c>
    </row>
    <row r="201" s="308" customFormat="1" ht="23" customHeight="1" spans="1:5">
      <c r="A201" s="323">
        <v>2081004</v>
      </c>
      <c r="B201" s="324" t="s">
        <v>269</v>
      </c>
      <c r="C201" s="325">
        <v>272</v>
      </c>
      <c r="D201" s="326">
        <v>264</v>
      </c>
      <c r="E201" s="327">
        <f t="shared" si="3"/>
        <v>0.970588235294118</v>
      </c>
    </row>
    <row r="202" s="308" customFormat="1" ht="23" customHeight="1" spans="1:5">
      <c r="A202" s="323">
        <v>2081005</v>
      </c>
      <c r="B202" s="324" t="s">
        <v>270</v>
      </c>
      <c r="C202" s="325">
        <v>109</v>
      </c>
      <c r="D202" s="326">
        <v>97.72</v>
      </c>
      <c r="E202" s="327">
        <f t="shared" si="3"/>
        <v>0.89651376146789</v>
      </c>
    </row>
    <row r="203" s="308" customFormat="1" ht="23" customHeight="1" spans="1:5">
      <c r="A203" s="323">
        <v>2081006</v>
      </c>
      <c r="B203" s="324" t="s">
        <v>271</v>
      </c>
      <c r="C203" s="325">
        <v>424</v>
      </c>
      <c r="D203" s="326">
        <v>130.5</v>
      </c>
      <c r="E203" s="327">
        <f t="shared" si="3"/>
        <v>0.307783018867925</v>
      </c>
    </row>
    <row r="204" s="308" customFormat="1" ht="23" customHeight="1" spans="1:5">
      <c r="A204" s="323">
        <v>2081101</v>
      </c>
      <c r="B204" s="324" t="s">
        <v>147</v>
      </c>
      <c r="C204" s="325">
        <v>100</v>
      </c>
      <c r="D204" s="326">
        <v>79.02</v>
      </c>
      <c r="E204" s="327">
        <f t="shared" si="3"/>
        <v>0.7902</v>
      </c>
    </row>
    <row r="205" s="308" customFormat="1" ht="23" customHeight="1" spans="1:5">
      <c r="A205" s="323">
        <v>2081102</v>
      </c>
      <c r="B205" s="324" t="s">
        <v>148</v>
      </c>
      <c r="C205" s="325">
        <v>1</v>
      </c>
      <c r="D205" s="326">
        <v>0</v>
      </c>
      <c r="E205" s="327">
        <f t="shared" si="3"/>
        <v>0</v>
      </c>
    </row>
    <row r="206" s="308" customFormat="1" ht="23" customHeight="1" spans="1:5">
      <c r="A206" s="323">
        <v>2081104</v>
      </c>
      <c r="B206" s="324" t="s">
        <v>272</v>
      </c>
      <c r="C206" s="325">
        <v>180</v>
      </c>
      <c r="D206" s="326">
        <v>294</v>
      </c>
      <c r="E206" s="327">
        <f t="shared" si="3"/>
        <v>1.63333333333333</v>
      </c>
    </row>
    <row r="207" s="308" customFormat="1" ht="23" customHeight="1" spans="1:5">
      <c r="A207" s="323">
        <v>2081105</v>
      </c>
      <c r="B207" s="324" t="s">
        <v>273</v>
      </c>
      <c r="C207" s="325">
        <v>111</v>
      </c>
      <c r="D207" s="326">
        <v>133</v>
      </c>
      <c r="E207" s="327">
        <f t="shared" si="3"/>
        <v>1.1981981981982</v>
      </c>
    </row>
    <row r="208" s="308" customFormat="1" ht="23" customHeight="1" spans="1:5">
      <c r="A208" s="323">
        <v>2081107</v>
      </c>
      <c r="B208" s="324" t="s">
        <v>274</v>
      </c>
      <c r="C208" s="325">
        <v>580</v>
      </c>
      <c r="D208" s="326">
        <v>501.01</v>
      </c>
      <c r="E208" s="327">
        <f t="shared" si="3"/>
        <v>0.863810344827586</v>
      </c>
    </row>
    <row r="209" s="308" customFormat="1" ht="23" customHeight="1" spans="1:5">
      <c r="A209" s="323">
        <v>2081199</v>
      </c>
      <c r="B209" s="324" t="s">
        <v>275</v>
      </c>
      <c r="C209" s="325">
        <v>177</v>
      </c>
      <c r="D209" s="326">
        <v>148.85</v>
      </c>
      <c r="E209" s="327">
        <f t="shared" si="3"/>
        <v>0.840960451977401</v>
      </c>
    </row>
    <row r="210" s="308" customFormat="1" ht="23" customHeight="1" spans="1:5">
      <c r="A210" s="323">
        <v>2081699</v>
      </c>
      <c r="B210" s="324" t="s">
        <v>276</v>
      </c>
      <c r="C210" s="325">
        <v>15</v>
      </c>
      <c r="D210" s="326">
        <v>19</v>
      </c>
      <c r="E210" s="327">
        <f t="shared" si="3"/>
        <v>1.26666666666667</v>
      </c>
    </row>
    <row r="211" s="308" customFormat="1" ht="23" customHeight="1" spans="1:5">
      <c r="A211" s="323">
        <v>2081901</v>
      </c>
      <c r="B211" s="324" t="s">
        <v>277</v>
      </c>
      <c r="C211" s="325">
        <v>4466</v>
      </c>
      <c r="D211" s="326">
        <v>1500.88</v>
      </c>
      <c r="E211" s="327">
        <f t="shared" si="3"/>
        <v>0.336068069861173</v>
      </c>
    </row>
    <row r="212" s="308" customFormat="1" ht="23" customHeight="1" spans="1:5">
      <c r="A212" s="323">
        <v>2082001</v>
      </c>
      <c r="B212" s="324" t="s">
        <v>278</v>
      </c>
      <c r="C212" s="325">
        <v>151</v>
      </c>
      <c r="D212" s="326">
        <v>200</v>
      </c>
      <c r="E212" s="327">
        <f t="shared" si="3"/>
        <v>1.32450331125828</v>
      </c>
    </row>
    <row r="213" s="308" customFormat="1" ht="23" customHeight="1" spans="1:5">
      <c r="A213" s="323">
        <v>2082002</v>
      </c>
      <c r="B213" s="324" t="s">
        <v>279</v>
      </c>
      <c r="C213" s="325">
        <v>6</v>
      </c>
      <c r="D213" s="326">
        <v>20</v>
      </c>
      <c r="E213" s="327">
        <f t="shared" si="3"/>
        <v>3.33333333333333</v>
      </c>
    </row>
    <row r="214" s="308" customFormat="1" ht="23" customHeight="1" spans="1:5">
      <c r="A214" s="323">
        <v>2082102</v>
      </c>
      <c r="B214" s="324" t="s">
        <v>280</v>
      </c>
      <c r="C214" s="325">
        <v>3115</v>
      </c>
      <c r="D214" s="326">
        <v>3235.11</v>
      </c>
      <c r="E214" s="327">
        <f t="shared" si="3"/>
        <v>1.03855858747994</v>
      </c>
    </row>
    <row r="215" s="308" customFormat="1" ht="23" customHeight="1" spans="1:5">
      <c r="A215" s="323">
        <v>2082501</v>
      </c>
      <c r="B215" s="324" t="s">
        <v>281</v>
      </c>
      <c r="C215" s="325">
        <v>18</v>
      </c>
      <c r="D215" s="326">
        <v>18.31</v>
      </c>
      <c r="E215" s="327">
        <f t="shared" si="3"/>
        <v>1.01722222222222</v>
      </c>
    </row>
    <row r="216" s="308" customFormat="1" ht="23" customHeight="1" spans="1:5">
      <c r="A216" s="323">
        <v>2082502</v>
      </c>
      <c r="B216" s="324" t="s">
        <v>282</v>
      </c>
      <c r="C216" s="325">
        <v>296</v>
      </c>
      <c r="D216" s="326">
        <v>0</v>
      </c>
      <c r="E216" s="327">
        <f t="shared" si="3"/>
        <v>0</v>
      </c>
    </row>
    <row r="217" s="308" customFormat="1" ht="23" customHeight="1" spans="1:5">
      <c r="A217" s="323">
        <v>2082601</v>
      </c>
      <c r="B217" s="324" t="s">
        <v>283</v>
      </c>
      <c r="C217" s="325"/>
      <c r="D217" s="326">
        <v>144.89</v>
      </c>
      <c r="E217" s="327">
        <f t="shared" si="3"/>
        <v>0</v>
      </c>
    </row>
    <row r="218" s="308" customFormat="1" ht="23" customHeight="1" spans="1:5">
      <c r="A218" s="323">
        <v>2082602</v>
      </c>
      <c r="B218" s="324" t="s">
        <v>284</v>
      </c>
      <c r="C218" s="325">
        <v>2664</v>
      </c>
      <c r="D218" s="326">
        <v>2777.4</v>
      </c>
      <c r="E218" s="327">
        <f t="shared" si="3"/>
        <v>1.04256756756757</v>
      </c>
    </row>
    <row r="219" s="308" customFormat="1" ht="23" customHeight="1" spans="1:5">
      <c r="A219" s="323">
        <v>2082801</v>
      </c>
      <c r="B219" s="324" t="s">
        <v>147</v>
      </c>
      <c r="C219" s="325">
        <v>112</v>
      </c>
      <c r="D219" s="326">
        <v>113.42</v>
      </c>
      <c r="E219" s="327">
        <f t="shared" si="3"/>
        <v>1.01267857142857</v>
      </c>
    </row>
    <row r="220" s="308" customFormat="1" ht="23" customHeight="1" spans="1:5">
      <c r="A220" s="323">
        <v>2082804</v>
      </c>
      <c r="B220" s="324" t="s">
        <v>285</v>
      </c>
      <c r="C220" s="325">
        <v>57</v>
      </c>
      <c r="D220" s="326">
        <v>136.44</v>
      </c>
      <c r="E220" s="327">
        <f t="shared" si="3"/>
        <v>2.39368421052632</v>
      </c>
    </row>
    <row r="221" s="308" customFormat="1" ht="23" customHeight="1" spans="1:5">
      <c r="A221" s="323">
        <v>2082850</v>
      </c>
      <c r="B221" s="324" t="s">
        <v>152</v>
      </c>
      <c r="C221" s="325">
        <v>142</v>
      </c>
      <c r="D221" s="326">
        <v>141.89</v>
      </c>
      <c r="E221" s="327">
        <f t="shared" si="3"/>
        <v>0.999225352112676</v>
      </c>
    </row>
    <row r="222" s="308" customFormat="1" ht="23" customHeight="1" spans="1:5">
      <c r="A222" s="323">
        <v>2082899</v>
      </c>
      <c r="B222" s="324" t="s">
        <v>286</v>
      </c>
      <c r="C222" s="325">
        <v>18</v>
      </c>
      <c r="D222" s="326">
        <v>45</v>
      </c>
      <c r="E222" s="327">
        <f t="shared" si="3"/>
        <v>2.5</v>
      </c>
    </row>
    <row r="223" s="308" customFormat="1" ht="23" customHeight="1" spans="1:5">
      <c r="A223" s="323">
        <v>2089999</v>
      </c>
      <c r="B223" s="324" t="s">
        <v>287</v>
      </c>
      <c r="C223" s="325">
        <v>600</v>
      </c>
      <c r="D223" s="326">
        <v>530.71</v>
      </c>
      <c r="E223" s="327">
        <f t="shared" si="3"/>
        <v>0.884516666666667</v>
      </c>
    </row>
    <row r="224" s="308" customFormat="1" ht="23" customHeight="1" spans="1:5">
      <c r="A224" s="323">
        <v>2100101</v>
      </c>
      <c r="B224" s="324" t="s">
        <v>147</v>
      </c>
      <c r="C224" s="325">
        <v>392</v>
      </c>
      <c r="D224" s="326">
        <v>410.25</v>
      </c>
      <c r="E224" s="327">
        <f t="shared" si="3"/>
        <v>1.04655612244898</v>
      </c>
    </row>
    <row r="225" s="308" customFormat="1" ht="23" customHeight="1" spans="1:5">
      <c r="A225" s="323">
        <v>2100102</v>
      </c>
      <c r="B225" s="324" t="s">
        <v>148</v>
      </c>
      <c r="C225" s="325">
        <v>38</v>
      </c>
      <c r="D225" s="326">
        <v>84</v>
      </c>
      <c r="E225" s="327">
        <f t="shared" si="3"/>
        <v>2.21052631578947</v>
      </c>
    </row>
    <row r="226" s="308" customFormat="1" ht="23" customHeight="1" spans="1:5">
      <c r="A226" s="323">
        <v>2100199</v>
      </c>
      <c r="B226" s="324" t="s">
        <v>288</v>
      </c>
      <c r="C226" s="325">
        <v>322</v>
      </c>
      <c r="D226" s="326">
        <v>403.43</v>
      </c>
      <c r="E226" s="327">
        <f t="shared" si="3"/>
        <v>1.25288819875776</v>
      </c>
    </row>
    <row r="227" s="308" customFormat="1" ht="23" customHeight="1" spans="1:5">
      <c r="A227" s="323">
        <v>2100201</v>
      </c>
      <c r="B227" s="324" t="s">
        <v>289</v>
      </c>
      <c r="C227" s="325">
        <v>1259</v>
      </c>
      <c r="D227" s="326">
        <v>1760.57</v>
      </c>
      <c r="E227" s="327">
        <f t="shared" si="3"/>
        <v>1.39838760921366</v>
      </c>
    </row>
    <row r="228" s="308" customFormat="1" ht="23" customHeight="1" spans="1:5">
      <c r="A228" s="323">
        <v>2100202</v>
      </c>
      <c r="B228" s="324" t="s">
        <v>290</v>
      </c>
      <c r="C228" s="325">
        <v>304</v>
      </c>
      <c r="D228" s="326">
        <v>1214.87</v>
      </c>
      <c r="E228" s="327">
        <f t="shared" si="3"/>
        <v>3.99628289473684</v>
      </c>
    </row>
    <row r="229" s="308" customFormat="1" ht="23" customHeight="1" spans="1:5">
      <c r="A229" s="323">
        <v>2100299</v>
      </c>
      <c r="B229" s="324" t="s">
        <v>291</v>
      </c>
      <c r="C229" s="325">
        <v>2430</v>
      </c>
      <c r="D229" s="326">
        <v>0</v>
      </c>
      <c r="E229" s="327">
        <f t="shared" si="3"/>
        <v>0</v>
      </c>
    </row>
    <row r="230" s="308" customFormat="1" ht="23" customHeight="1" spans="1:5">
      <c r="A230" s="323">
        <v>2100302</v>
      </c>
      <c r="B230" s="324" t="s">
        <v>292</v>
      </c>
      <c r="C230" s="325">
        <v>6979</v>
      </c>
      <c r="D230" s="326">
        <v>7147.42</v>
      </c>
      <c r="E230" s="327">
        <f t="shared" si="3"/>
        <v>1.02413239719157</v>
      </c>
    </row>
    <row r="231" s="308" customFormat="1" ht="23" customHeight="1" spans="1:5">
      <c r="A231" s="323">
        <v>2100399</v>
      </c>
      <c r="B231" s="324" t="s">
        <v>293</v>
      </c>
      <c r="C231" s="325">
        <v>1070</v>
      </c>
      <c r="D231" s="326">
        <v>92.4</v>
      </c>
      <c r="E231" s="327">
        <f t="shared" si="3"/>
        <v>0.0863551401869159</v>
      </c>
    </row>
    <row r="232" s="308" customFormat="1" ht="23" customHeight="1" spans="1:5">
      <c r="A232" s="323">
        <v>2100401</v>
      </c>
      <c r="B232" s="324" t="s">
        <v>294</v>
      </c>
      <c r="C232" s="325">
        <v>923</v>
      </c>
      <c r="D232" s="326">
        <v>982.19</v>
      </c>
      <c r="E232" s="327">
        <f t="shared" si="3"/>
        <v>1.064127843987</v>
      </c>
    </row>
    <row r="233" s="308" customFormat="1" ht="23" customHeight="1" spans="1:5">
      <c r="A233" s="323">
        <v>2100402</v>
      </c>
      <c r="B233" s="324" t="s">
        <v>295</v>
      </c>
      <c r="C233" s="325">
        <v>390</v>
      </c>
      <c r="D233" s="326">
        <v>394.85</v>
      </c>
      <c r="E233" s="327">
        <f t="shared" si="3"/>
        <v>1.0124358974359</v>
      </c>
    </row>
    <row r="234" s="308" customFormat="1" ht="23" customHeight="1" spans="1:5">
      <c r="A234" s="323">
        <v>2100403</v>
      </c>
      <c r="B234" s="324" t="s">
        <v>296</v>
      </c>
      <c r="C234" s="325">
        <v>1009</v>
      </c>
      <c r="D234" s="326">
        <v>1081.19</v>
      </c>
      <c r="E234" s="327">
        <f t="shared" si="3"/>
        <v>1.0715460852329</v>
      </c>
    </row>
    <row r="235" s="308" customFormat="1" ht="23" customHeight="1" spans="1:5">
      <c r="A235" s="323">
        <v>2100408</v>
      </c>
      <c r="B235" s="324" t="s">
        <v>297</v>
      </c>
      <c r="C235" s="325">
        <v>5351</v>
      </c>
      <c r="D235" s="326">
        <v>4596.31</v>
      </c>
      <c r="E235" s="327">
        <f t="shared" si="3"/>
        <v>0.858962810689591</v>
      </c>
    </row>
    <row r="236" s="308" customFormat="1" ht="23" customHeight="1" spans="1:5">
      <c r="A236" s="323">
        <v>2100409</v>
      </c>
      <c r="B236" s="324" t="s">
        <v>298</v>
      </c>
      <c r="C236" s="325">
        <v>81</v>
      </c>
      <c r="D236" s="326">
        <v>164.77</v>
      </c>
      <c r="E236" s="327">
        <f t="shared" si="3"/>
        <v>2.0341975308642</v>
      </c>
    </row>
    <row r="237" s="308" customFormat="1" ht="23" customHeight="1" spans="1:5">
      <c r="A237" s="323">
        <v>2100410</v>
      </c>
      <c r="B237" s="324" t="s">
        <v>299</v>
      </c>
      <c r="C237" s="325">
        <v>149</v>
      </c>
      <c r="D237" s="326">
        <v>167.53</v>
      </c>
      <c r="E237" s="327">
        <f t="shared" si="3"/>
        <v>1.12436241610738</v>
      </c>
    </row>
    <row r="238" s="308" customFormat="1" ht="23" customHeight="1" spans="1:5">
      <c r="A238" s="323">
        <v>2100499</v>
      </c>
      <c r="B238" s="324" t="s">
        <v>300</v>
      </c>
      <c r="C238" s="325">
        <v>50</v>
      </c>
      <c r="D238" s="326">
        <v>152.58</v>
      </c>
      <c r="E238" s="327">
        <f t="shared" si="3"/>
        <v>3.0516</v>
      </c>
    </row>
    <row r="239" s="308" customFormat="1" ht="23" customHeight="1" spans="1:5">
      <c r="A239" s="323">
        <v>2100717</v>
      </c>
      <c r="B239" s="324" t="s">
        <v>301</v>
      </c>
      <c r="C239" s="325">
        <v>645</v>
      </c>
      <c r="D239" s="326">
        <v>129.39</v>
      </c>
      <c r="E239" s="327">
        <f t="shared" si="3"/>
        <v>0.200604651162791</v>
      </c>
    </row>
    <row r="240" s="308" customFormat="1" ht="23" customHeight="1" spans="1:5">
      <c r="A240" s="323">
        <v>2100799</v>
      </c>
      <c r="B240" s="324" t="s">
        <v>302</v>
      </c>
      <c r="C240" s="325">
        <v>473</v>
      </c>
      <c r="D240" s="326">
        <v>1301.76</v>
      </c>
      <c r="E240" s="327">
        <f t="shared" si="3"/>
        <v>2.75213530655391</v>
      </c>
    </row>
    <row r="241" s="308" customFormat="1" ht="23" customHeight="1" spans="1:5">
      <c r="A241" s="323">
        <v>2101101</v>
      </c>
      <c r="B241" s="324" t="s">
        <v>303</v>
      </c>
      <c r="C241" s="325">
        <v>1744</v>
      </c>
      <c r="D241" s="326">
        <v>1983.77</v>
      </c>
      <c r="E241" s="327">
        <f t="shared" si="3"/>
        <v>1.13748279816514</v>
      </c>
    </row>
    <row r="242" s="308" customFormat="1" ht="23" customHeight="1" spans="1:5">
      <c r="A242" s="323">
        <v>2101102</v>
      </c>
      <c r="B242" s="324" t="s">
        <v>304</v>
      </c>
      <c r="C242" s="325">
        <v>716</v>
      </c>
      <c r="D242" s="326">
        <v>705.68</v>
      </c>
      <c r="E242" s="327">
        <f t="shared" si="3"/>
        <v>0.985586592178771</v>
      </c>
    </row>
    <row r="243" s="308" customFormat="1" ht="23" customHeight="1" spans="1:5">
      <c r="A243" s="323">
        <v>2101103</v>
      </c>
      <c r="B243" s="324" t="s">
        <v>305</v>
      </c>
      <c r="C243" s="325">
        <v>1838</v>
      </c>
      <c r="D243" s="326">
        <v>1867.68</v>
      </c>
      <c r="E243" s="327">
        <f t="shared" si="3"/>
        <v>1.01614798694233</v>
      </c>
    </row>
    <row r="244" s="308" customFormat="1" ht="23" customHeight="1" spans="1:5">
      <c r="A244" s="323">
        <v>2101202</v>
      </c>
      <c r="B244" s="324" t="s">
        <v>306</v>
      </c>
      <c r="C244" s="325">
        <v>1203</v>
      </c>
      <c r="D244" s="326">
        <v>1264.2</v>
      </c>
      <c r="E244" s="327">
        <f t="shared" si="3"/>
        <v>1.05087281795511</v>
      </c>
    </row>
    <row r="245" s="308" customFormat="1" ht="23" customHeight="1" spans="1:5">
      <c r="A245" s="323">
        <v>2101299</v>
      </c>
      <c r="B245" s="324" t="s">
        <v>307</v>
      </c>
      <c r="C245" s="325"/>
      <c r="D245" s="326">
        <v>6</v>
      </c>
      <c r="E245" s="327">
        <f t="shared" si="3"/>
        <v>0</v>
      </c>
    </row>
    <row r="246" s="308" customFormat="1" ht="23" customHeight="1" spans="1:5">
      <c r="A246" s="328">
        <v>2101301</v>
      </c>
      <c r="B246" s="329" t="s">
        <v>308</v>
      </c>
      <c r="C246" s="325">
        <v>13</v>
      </c>
      <c r="D246" s="326">
        <v>50</v>
      </c>
      <c r="E246" s="327">
        <f t="shared" si="3"/>
        <v>3.84615384615385</v>
      </c>
    </row>
    <row r="247" s="308" customFormat="1" ht="23" customHeight="1" spans="1:5">
      <c r="A247" s="323">
        <v>2101401</v>
      </c>
      <c r="B247" s="324" t="s">
        <v>309</v>
      </c>
      <c r="C247" s="325">
        <v>234</v>
      </c>
      <c r="D247" s="326">
        <v>227</v>
      </c>
      <c r="E247" s="327">
        <f t="shared" si="3"/>
        <v>0.97008547008547</v>
      </c>
    </row>
    <row r="248" s="308" customFormat="1" ht="23" customHeight="1" spans="1:5">
      <c r="A248" s="323">
        <v>2101501</v>
      </c>
      <c r="B248" s="324" t="s">
        <v>147</v>
      </c>
      <c r="C248" s="325">
        <v>119</v>
      </c>
      <c r="D248" s="326">
        <v>130.92</v>
      </c>
      <c r="E248" s="327">
        <f t="shared" si="3"/>
        <v>1.10016806722689</v>
      </c>
    </row>
    <row r="249" s="308" customFormat="1" ht="23" customHeight="1" spans="1:5">
      <c r="A249" s="323">
        <v>2101550</v>
      </c>
      <c r="B249" s="324" t="s">
        <v>152</v>
      </c>
      <c r="C249" s="325">
        <v>231</v>
      </c>
      <c r="D249" s="326">
        <v>204.76</v>
      </c>
      <c r="E249" s="327">
        <f t="shared" si="3"/>
        <v>0.886406926406926</v>
      </c>
    </row>
    <row r="250" s="308" customFormat="1" ht="23" customHeight="1" spans="1:5">
      <c r="A250" s="323">
        <v>2101599</v>
      </c>
      <c r="B250" s="324" t="s">
        <v>310</v>
      </c>
      <c r="C250" s="325">
        <v>30</v>
      </c>
      <c r="D250" s="326">
        <v>0</v>
      </c>
      <c r="E250" s="327">
        <f t="shared" si="3"/>
        <v>0</v>
      </c>
    </row>
    <row r="251" s="308" customFormat="1" ht="23" customHeight="1" spans="1:5">
      <c r="A251" s="323">
        <v>2101704</v>
      </c>
      <c r="B251" s="324" t="s">
        <v>311</v>
      </c>
      <c r="C251" s="325">
        <v>272</v>
      </c>
      <c r="D251" s="326">
        <v>10</v>
      </c>
      <c r="E251" s="327">
        <f t="shared" si="3"/>
        <v>0.0367647058823529</v>
      </c>
    </row>
    <row r="252" s="308" customFormat="1" ht="23" customHeight="1" spans="1:5">
      <c r="A252" s="323">
        <v>2109999</v>
      </c>
      <c r="B252" s="324" t="s">
        <v>312</v>
      </c>
      <c r="C252" s="325">
        <v>220</v>
      </c>
      <c r="D252" s="326">
        <v>40</v>
      </c>
      <c r="E252" s="327">
        <f t="shared" si="3"/>
        <v>0.181818181818182</v>
      </c>
    </row>
    <row r="253" s="308" customFormat="1" ht="23" customHeight="1" spans="1:5">
      <c r="A253" s="323">
        <v>2110199</v>
      </c>
      <c r="B253" s="324" t="s">
        <v>313</v>
      </c>
      <c r="C253" s="325">
        <v>138</v>
      </c>
      <c r="D253" s="326">
        <v>142.6</v>
      </c>
      <c r="E253" s="327">
        <f t="shared" si="3"/>
        <v>1.03333333333333</v>
      </c>
    </row>
    <row r="254" s="308" customFormat="1" ht="23" customHeight="1" spans="1:5">
      <c r="A254" s="323">
        <v>2110299</v>
      </c>
      <c r="B254" s="324" t="s">
        <v>314</v>
      </c>
      <c r="C254" s="325">
        <v>35</v>
      </c>
      <c r="D254" s="326">
        <v>30</v>
      </c>
      <c r="E254" s="327">
        <f t="shared" si="3"/>
        <v>0.857142857142857</v>
      </c>
    </row>
    <row r="255" s="308" customFormat="1" ht="23" customHeight="1" spans="1:5">
      <c r="A255" s="323">
        <v>2110301</v>
      </c>
      <c r="B255" s="324" t="s">
        <v>315</v>
      </c>
      <c r="C255" s="325"/>
      <c r="D255" s="326">
        <v>20</v>
      </c>
      <c r="E255" s="327">
        <f t="shared" si="3"/>
        <v>0</v>
      </c>
    </row>
    <row r="256" s="308" customFormat="1" ht="23" customHeight="1" spans="1:5">
      <c r="A256" s="323">
        <v>2110302</v>
      </c>
      <c r="B256" s="324" t="s">
        <v>316</v>
      </c>
      <c r="C256" s="325">
        <v>3365</v>
      </c>
      <c r="D256" s="326">
        <v>83.65</v>
      </c>
      <c r="E256" s="327">
        <f t="shared" si="3"/>
        <v>0.0248588410104012</v>
      </c>
    </row>
    <row r="257" s="308" customFormat="1" ht="23" customHeight="1" spans="1:5">
      <c r="A257" s="323">
        <v>2110304</v>
      </c>
      <c r="B257" s="324" t="s">
        <v>317</v>
      </c>
      <c r="C257" s="325">
        <v>210</v>
      </c>
      <c r="D257" s="326">
        <v>30</v>
      </c>
      <c r="E257" s="327">
        <f t="shared" si="3"/>
        <v>0.142857142857143</v>
      </c>
    </row>
    <row r="258" s="308" customFormat="1" ht="23" customHeight="1" spans="1:5">
      <c r="A258" s="323">
        <v>2110401</v>
      </c>
      <c r="B258" s="324" t="s">
        <v>318</v>
      </c>
      <c r="C258" s="325">
        <v>76</v>
      </c>
      <c r="D258" s="326">
        <v>0</v>
      </c>
      <c r="E258" s="327">
        <f t="shared" si="3"/>
        <v>0</v>
      </c>
    </row>
    <row r="259" s="308" customFormat="1" ht="23" customHeight="1" spans="1:5">
      <c r="A259" s="323">
        <v>2110402</v>
      </c>
      <c r="B259" s="324" t="s">
        <v>319</v>
      </c>
      <c r="C259" s="325">
        <v>7010</v>
      </c>
      <c r="D259" s="326">
        <v>0</v>
      </c>
      <c r="E259" s="327">
        <f t="shared" si="3"/>
        <v>0</v>
      </c>
    </row>
    <row r="260" s="308" customFormat="1" ht="23" customHeight="1" spans="1:5">
      <c r="A260" s="323">
        <v>2110404</v>
      </c>
      <c r="B260" s="324" t="s">
        <v>320</v>
      </c>
      <c r="C260" s="325">
        <v>95</v>
      </c>
      <c r="D260" s="326">
        <v>0</v>
      </c>
      <c r="E260" s="327">
        <f t="shared" si="3"/>
        <v>0</v>
      </c>
    </row>
    <row r="261" s="308" customFormat="1" ht="23" customHeight="1" spans="1:5">
      <c r="A261" s="323">
        <v>2110501</v>
      </c>
      <c r="B261" s="324" t="s">
        <v>321</v>
      </c>
      <c r="C261" s="325">
        <v>48</v>
      </c>
      <c r="D261" s="326">
        <v>240.7</v>
      </c>
      <c r="E261" s="327">
        <f t="shared" si="3"/>
        <v>5.01458333333333</v>
      </c>
    </row>
    <row r="262" s="308" customFormat="1" ht="23" customHeight="1" spans="1:5">
      <c r="A262" s="323">
        <v>2110502</v>
      </c>
      <c r="B262" s="324" t="s">
        <v>322</v>
      </c>
      <c r="C262" s="325">
        <v>78</v>
      </c>
      <c r="D262" s="326">
        <v>14.4</v>
      </c>
      <c r="E262" s="327">
        <f t="shared" si="3"/>
        <v>0.184615384615385</v>
      </c>
    </row>
    <row r="263" s="308" customFormat="1" ht="23" customHeight="1" spans="1:5">
      <c r="A263" s="323">
        <v>2111101</v>
      </c>
      <c r="B263" s="324" t="s">
        <v>323</v>
      </c>
      <c r="C263" s="325"/>
      <c r="D263" s="326">
        <v>18</v>
      </c>
      <c r="E263" s="327">
        <f t="shared" ref="E263:E326" si="4">IF(ISERROR(D263/C263),,D263/C263)</f>
        <v>0</v>
      </c>
    </row>
    <row r="264" s="308" customFormat="1" ht="23" customHeight="1" spans="1:5">
      <c r="A264" s="323">
        <v>2119999</v>
      </c>
      <c r="B264" s="324" t="s">
        <v>324</v>
      </c>
      <c r="C264" s="325">
        <v>1</v>
      </c>
      <c r="D264" s="326">
        <v>0</v>
      </c>
      <c r="E264" s="327">
        <f t="shared" si="4"/>
        <v>0</v>
      </c>
    </row>
    <row r="265" s="308" customFormat="1" ht="23" customHeight="1" spans="1:5">
      <c r="A265" s="323">
        <v>2120101</v>
      </c>
      <c r="B265" s="324" t="s">
        <v>147</v>
      </c>
      <c r="C265" s="325">
        <v>420</v>
      </c>
      <c r="D265" s="326">
        <v>395.24</v>
      </c>
      <c r="E265" s="327">
        <f t="shared" si="4"/>
        <v>0.941047619047619</v>
      </c>
    </row>
    <row r="266" s="308" customFormat="1" ht="23" customHeight="1" spans="1:5">
      <c r="A266" s="323">
        <v>2120102</v>
      </c>
      <c r="B266" s="324" t="s">
        <v>148</v>
      </c>
      <c r="C266" s="325">
        <v>11</v>
      </c>
      <c r="D266" s="326">
        <v>0</v>
      </c>
      <c r="E266" s="327">
        <f t="shared" si="4"/>
        <v>0</v>
      </c>
    </row>
    <row r="267" s="308" customFormat="1" ht="23" customHeight="1" spans="1:5">
      <c r="A267" s="323">
        <v>2120104</v>
      </c>
      <c r="B267" s="324" t="s">
        <v>325</v>
      </c>
      <c r="C267" s="325">
        <v>3168</v>
      </c>
      <c r="D267" s="326">
        <v>3814.11</v>
      </c>
      <c r="E267" s="327">
        <f t="shared" si="4"/>
        <v>1.20394886363636</v>
      </c>
    </row>
    <row r="268" s="308" customFormat="1" ht="23" customHeight="1" spans="1:5">
      <c r="A268" s="323">
        <v>2120106</v>
      </c>
      <c r="B268" s="324" t="s">
        <v>326</v>
      </c>
      <c r="C268" s="325"/>
      <c r="D268" s="326">
        <v>25</v>
      </c>
      <c r="E268" s="327">
        <f t="shared" si="4"/>
        <v>0</v>
      </c>
    </row>
    <row r="269" s="308" customFormat="1" ht="23" customHeight="1" spans="1:5">
      <c r="A269" s="323">
        <v>2120109</v>
      </c>
      <c r="B269" s="324" t="s">
        <v>327</v>
      </c>
      <c r="C269" s="325">
        <v>10</v>
      </c>
      <c r="D269" s="326">
        <v>20</v>
      </c>
      <c r="E269" s="327">
        <f t="shared" si="4"/>
        <v>2</v>
      </c>
    </row>
    <row r="270" s="308" customFormat="1" ht="23" customHeight="1" spans="1:5">
      <c r="A270" s="323">
        <v>2120199</v>
      </c>
      <c r="B270" s="324" t="s">
        <v>328</v>
      </c>
      <c r="C270" s="325">
        <v>2865</v>
      </c>
      <c r="D270" s="326">
        <v>2423.28</v>
      </c>
      <c r="E270" s="327">
        <f t="shared" si="4"/>
        <v>0.845821989528796</v>
      </c>
    </row>
    <row r="271" s="308" customFormat="1" ht="23" customHeight="1" spans="1:5">
      <c r="A271" s="323">
        <v>2120303</v>
      </c>
      <c r="B271" s="324" t="s">
        <v>329</v>
      </c>
      <c r="C271" s="325">
        <v>1112</v>
      </c>
      <c r="D271" s="326">
        <v>0</v>
      </c>
      <c r="E271" s="327">
        <f t="shared" si="4"/>
        <v>0</v>
      </c>
    </row>
    <row r="272" s="308" customFormat="1" ht="23" customHeight="1" spans="1:5">
      <c r="A272" s="323">
        <v>2120399</v>
      </c>
      <c r="B272" s="324" t="s">
        <v>330</v>
      </c>
      <c r="C272" s="325">
        <v>18248</v>
      </c>
      <c r="D272" s="326">
        <v>10</v>
      </c>
      <c r="E272" s="327">
        <f t="shared" si="4"/>
        <v>0.000548005260850504</v>
      </c>
    </row>
    <row r="273" s="308" customFormat="1" ht="23" customHeight="1" spans="1:5">
      <c r="A273" s="323">
        <v>2120501</v>
      </c>
      <c r="B273" s="324" t="s">
        <v>331</v>
      </c>
      <c r="C273" s="325">
        <v>2514</v>
      </c>
      <c r="D273" s="326">
        <v>1843.04</v>
      </c>
      <c r="E273" s="327">
        <f t="shared" si="4"/>
        <v>0.733110580747812</v>
      </c>
    </row>
    <row r="274" s="308" customFormat="1" ht="23" customHeight="1" spans="1:5">
      <c r="A274" s="323">
        <v>2129999</v>
      </c>
      <c r="B274" s="324" t="s">
        <v>332</v>
      </c>
      <c r="C274" s="325">
        <v>125</v>
      </c>
      <c r="D274" s="326">
        <v>0</v>
      </c>
      <c r="E274" s="327">
        <f t="shared" si="4"/>
        <v>0</v>
      </c>
    </row>
    <row r="275" s="308" customFormat="1" ht="23" customHeight="1" spans="1:5">
      <c r="A275" s="323">
        <v>2130101</v>
      </c>
      <c r="B275" s="324" t="s">
        <v>147</v>
      </c>
      <c r="C275" s="325">
        <v>508</v>
      </c>
      <c r="D275" s="326">
        <v>513.67</v>
      </c>
      <c r="E275" s="327">
        <f t="shared" si="4"/>
        <v>1.01116141732283</v>
      </c>
    </row>
    <row r="276" s="308" customFormat="1" ht="23" customHeight="1" spans="1:5">
      <c r="A276" s="323">
        <v>2130102</v>
      </c>
      <c r="B276" s="324" t="s">
        <v>148</v>
      </c>
      <c r="C276" s="325">
        <v>191</v>
      </c>
      <c r="D276" s="326">
        <v>178.8</v>
      </c>
      <c r="E276" s="327">
        <f t="shared" si="4"/>
        <v>0.936125654450262</v>
      </c>
    </row>
    <row r="277" s="308" customFormat="1" ht="23" customHeight="1" spans="1:5">
      <c r="A277" s="323">
        <v>2130104</v>
      </c>
      <c r="B277" s="324" t="s">
        <v>152</v>
      </c>
      <c r="C277" s="325">
        <v>2788</v>
      </c>
      <c r="D277" s="326">
        <v>2751.15</v>
      </c>
      <c r="E277" s="327">
        <f t="shared" si="4"/>
        <v>0.986782639885222</v>
      </c>
    </row>
    <row r="278" s="308" customFormat="1" ht="23" customHeight="1" spans="1:5">
      <c r="A278" s="323">
        <v>2130106</v>
      </c>
      <c r="B278" s="324" t="s">
        <v>333</v>
      </c>
      <c r="C278" s="325">
        <v>265</v>
      </c>
      <c r="D278" s="326">
        <v>0</v>
      </c>
      <c r="E278" s="327">
        <f t="shared" si="4"/>
        <v>0</v>
      </c>
    </row>
    <row r="279" s="308" customFormat="1" ht="23" customHeight="1" spans="1:5">
      <c r="A279" s="323">
        <v>2130108</v>
      </c>
      <c r="B279" s="324" t="s">
        <v>334</v>
      </c>
      <c r="C279" s="325">
        <v>102</v>
      </c>
      <c r="D279" s="326">
        <v>147.51</v>
      </c>
      <c r="E279" s="327">
        <f t="shared" si="4"/>
        <v>1.44617647058824</v>
      </c>
    </row>
    <row r="280" s="308" customFormat="1" ht="23" customHeight="1" spans="1:5">
      <c r="A280" s="323">
        <v>2130109</v>
      </c>
      <c r="B280" s="324" t="s">
        <v>335</v>
      </c>
      <c r="C280" s="325">
        <v>14</v>
      </c>
      <c r="D280" s="326">
        <v>20</v>
      </c>
      <c r="E280" s="327">
        <f t="shared" si="4"/>
        <v>1.42857142857143</v>
      </c>
    </row>
    <row r="281" s="308" customFormat="1" ht="23" customHeight="1" spans="1:5">
      <c r="A281" s="323">
        <v>2130111</v>
      </c>
      <c r="B281" s="324" t="s">
        <v>336</v>
      </c>
      <c r="C281" s="325">
        <v>29</v>
      </c>
      <c r="D281" s="326">
        <v>0</v>
      </c>
      <c r="E281" s="327">
        <f t="shared" si="4"/>
        <v>0</v>
      </c>
    </row>
    <row r="282" s="308" customFormat="1" ht="23" customHeight="1" spans="1:5">
      <c r="A282" s="323">
        <v>2130119</v>
      </c>
      <c r="B282" s="324" t="s">
        <v>337</v>
      </c>
      <c r="C282" s="325">
        <v>479</v>
      </c>
      <c r="D282" s="326">
        <v>0</v>
      </c>
      <c r="E282" s="327">
        <f t="shared" si="4"/>
        <v>0</v>
      </c>
    </row>
    <row r="283" s="308" customFormat="1" ht="23" customHeight="1" spans="1:5">
      <c r="A283" s="323">
        <v>2130120</v>
      </c>
      <c r="B283" s="324" t="s">
        <v>338</v>
      </c>
      <c r="C283" s="325">
        <v>3093</v>
      </c>
      <c r="D283" s="326">
        <v>0</v>
      </c>
      <c r="E283" s="327">
        <f t="shared" si="4"/>
        <v>0</v>
      </c>
    </row>
    <row r="284" s="308" customFormat="1" ht="23" customHeight="1" spans="1:5">
      <c r="A284" s="323">
        <v>2130121</v>
      </c>
      <c r="B284" s="324" t="s">
        <v>339</v>
      </c>
      <c r="C284" s="325">
        <v>30</v>
      </c>
      <c r="D284" s="326">
        <v>0</v>
      </c>
      <c r="E284" s="327">
        <f t="shared" si="4"/>
        <v>0</v>
      </c>
    </row>
    <row r="285" s="308" customFormat="1" ht="23" customHeight="1" spans="1:5">
      <c r="A285" s="323">
        <v>2130122</v>
      </c>
      <c r="B285" s="324" t="s">
        <v>340</v>
      </c>
      <c r="C285" s="325">
        <v>3137</v>
      </c>
      <c r="D285" s="326">
        <v>10</v>
      </c>
      <c r="E285" s="327">
        <f t="shared" si="4"/>
        <v>0.00318775900541919</v>
      </c>
    </row>
    <row r="286" s="308" customFormat="1" ht="23" customHeight="1" spans="1:5">
      <c r="A286" s="323">
        <v>2130124</v>
      </c>
      <c r="B286" s="324" t="s">
        <v>341</v>
      </c>
      <c r="C286" s="325">
        <v>337</v>
      </c>
      <c r="D286" s="326">
        <v>0</v>
      </c>
      <c r="E286" s="327">
        <f t="shared" si="4"/>
        <v>0</v>
      </c>
    </row>
    <row r="287" s="308" customFormat="1" ht="23" customHeight="1" spans="1:5">
      <c r="A287" s="323">
        <v>2130126</v>
      </c>
      <c r="B287" s="324" t="s">
        <v>342</v>
      </c>
      <c r="C287" s="325">
        <v>1313</v>
      </c>
      <c r="D287" s="326">
        <v>0</v>
      </c>
      <c r="E287" s="327">
        <f t="shared" si="4"/>
        <v>0</v>
      </c>
    </row>
    <row r="288" s="308" customFormat="1" ht="23" customHeight="1" spans="1:5">
      <c r="A288" s="323">
        <v>2130135</v>
      </c>
      <c r="B288" s="324" t="s">
        <v>343</v>
      </c>
      <c r="C288" s="325">
        <v>2896</v>
      </c>
      <c r="D288" s="326">
        <v>111.53</v>
      </c>
      <c r="E288" s="327">
        <f t="shared" si="4"/>
        <v>0.0385117403314917</v>
      </c>
    </row>
    <row r="289" s="308" customFormat="1" ht="23" customHeight="1" spans="1:5">
      <c r="A289" s="323">
        <v>2130142</v>
      </c>
      <c r="B289" s="324" t="s">
        <v>344</v>
      </c>
      <c r="C289" s="325">
        <v>186</v>
      </c>
      <c r="D289" s="326">
        <v>0</v>
      </c>
      <c r="E289" s="327">
        <f t="shared" si="4"/>
        <v>0</v>
      </c>
    </row>
    <row r="290" s="308" customFormat="1" ht="23" customHeight="1" spans="1:5">
      <c r="A290" s="323">
        <v>2130153</v>
      </c>
      <c r="B290" s="324" t="s">
        <v>345</v>
      </c>
      <c r="C290" s="325">
        <v>7713</v>
      </c>
      <c r="D290" s="326">
        <v>0</v>
      </c>
      <c r="E290" s="327">
        <f t="shared" si="4"/>
        <v>0</v>
      </c>
    </row>
    <row r="291" s="308" customFormat="1" ht="23" customHeight="1" spans="1:5">
      <c r="A291" s="323">
        <v>2130199</v>
      </c>
      <c r="B291" s="324" t="s">
        <v>346</v>
      </c>
      <c r="C291" s="325">
        <v>1359</v>
      </c>
      <c r="D291" s="326">
        <v>250</v>
      </c>
      <c r="E291" s="327">
        <f t="shared" si="4"/>
        <v>0.183958793230316</v>
      </c>
    </row>
    <row r="292" s="308" customFormat="1" ht="23" customHeight="1" spans="1:5">
      <c r="A292" s="323">
        <v>2130204</v>
      </c>
      <c r="B292" s="324" t="s">
        <v>347</v>
      </c>
      <c r="C292" s="325">
        <v>1433</v>
      </c>
      <c r="D292" s="326">
        <v>1353.5</v>
      </c>
      <c r="E292" s="327">
        <f t="shared" si="4"/>
        <v>0.944521981856246</v>
      </c>
    </row>
    <row r="293" s="308" customFormat="1" ht="23" customHeight="1" spans="1:5">
      <c r="A293" s="323">
        <v>2130205</v>
      </c>
      <c r="B293" s="324" t="s">
        <v>348</v>
      </c>
      <c r="C293" s="325">
        <v>1167</v>
      </c>
      <c r="D293" s="326">
        <v>0</v>
      </c>
      <c r="E293" s="327">
        <f t="shared" si="4"/>
        <v>0</v>
      </c>
    </row>
    <row r="294" s="308" customFormat="1" ht="23" customHeight="1" spans="1:5">
      <c r="A294" s="323">
        <v>2130207</v>
      </c>
      <c r="B294" s="324" t="s">
        <v>349</v>
      </c>
      <c r="C294" s="325">
        <v>227</v>
      </c>
      <c r="D294" s="326">
        <v>204.26</v>
      </c>
      <c r="E294" s="327">
        <f t="shared" si="4"/>
        <v>0.899823788546255</v>
      </c>
    </row>
    <row r="295" s="308" customFormat="1" ht="23" customHeight="1" spans="1:5">
      <c r="A295" s="323">
        <v>2130209</v>
      </c>
      <c r="B295" s="324" t="s">
        <v>350</v>
      </c>
      <c r="C295" s="325">
        <v>630</v>
      </c>
      <c r="D295" s="326">
        <v>139.28</v>
      </c>
      <c r="E295" s="327">
        <f t="shared" si="4"/>
        <v>0.221079365079365</v>
      </c>
    </row>
    <row r="296" s="308" customFormat="1" ht="23" customHeight="1" spans="1:5">
      <c r="A296" s="323">
        <v>2130211</v>
      </c>
      <c r="B296" s="324" t="s">
        <v>351</v>
      </c>
      <c r="C296" s="325">
        <v>7</v>
      </c>
      <c r="D296" s="326">
        <v>0</v>
      </c>
      <c r="E296" s="327">
        <f t="shared" si="4"/>
        <v>0</v>
      </c>
    </row>
    <row r="297" s="308" customFormat="1" ht="23" customHeight="1" spans="1:5">
      <c r="A297" s="323">
        <v>2130213</v>
      </c>
      <c r="B297" s="324" t="s">
        <v>352</v>
      </c>
      <c r="C297" s="325"/>
      <c r="D297" s="326">
        <v>100</v>
      </c>
      <c r="E297" s="327">
        <f t="shared" si="4"/>
        <v>0</v>
      </c>
    </row>
    <row r="298" s="308" customFormat="1" ht="23" customHeight="1" spans="1:5">
      <c r="A298" s="323">
        <v>2130221</v>
      </c>
      <c r="B298" s="324" t="s">
        <v>353</v>
      </c>
      <c r="C298" s="325">
        <v>23</v>
      </c>
      <c r="D298" s="326">
        <v>10</v>
      </c>
      <c r="E298" s="327">
        <f t="shared" si="4"/>
        <v>0.434782608695652</v>
      </c>
    </row>
    <row r="299" s="308" customFormat="1" ht="23" customHeight="1" spans="1:5">
      <c r="A299" s="323">
        <v>2130234</v>
      </c>
      <c r="B299" s="324" t="s">
        <v>354</v>
      </c>
      <c r="C299" s="325">
        <v>169</v>
      </c>
      <c r="D299" s="326">
        <v>547.23</v>
      </c>
      <c r="E299" s="327">
        <f t="shared" si="4"/>
        <v>3.23804733727811</v>
      </c>
    </row>
    <row r="300" s="308" customFormat="1" ht="23" customHeight="1" spans="1:5">
      <c r="A300" s="323">
        <v>2130238</v>
      </c>
      <c r="B300" s="324" t="s">
        <v>355</v>
      </c>
      <c r="C300" s="325">
        <v>302</v>
      </c>
      <c r="D300" s="326">
        <v>250</v>
      </c>
      <c r="E300" s="327">
        <f t="shared" si="4"/>
        <v>0.827814569536424</v>
      </c>
    </row>
    <row r="301" s="308" customFormat="1" ht="23" customHeight="1" spans="1:5">
      <c r="A301" s="323">
        <v>2130299</v>
      </c>
      <c r="B301" s="324" t="s">
        <v>356</v>
      </c>
      <c r="C301" s="325">
        <v>73</v>
      </c>
      <c r="D301" s="326">
        <v>45</v>
      </c>
      <c r="E301" s="327">
        <f t="shared" si="4"/>
        <v>0.616438356164384</v>
      </c>
    </row>
    <row r="302" s="308" customFormat="1" ht="23" customHeight="1" spans="1:5">
      <c r="A302" s="323">
        <v>2130301</v>
      </c>
      <c r="B302" s="324" t="s">
        <v>147</v>
      </c>
      <c r="C302" s="325">
        <v>168</v>
      </c>
      <c r="D302" s="326">
        <v>168.99</v>
      </c>
      <c r="E302" s="327">
        <f t="shared" si="4"/>
        <v>1.00589285714286</v>
      </c>
    </row>
    <row r="303" s="308" customFormat="1" ht="23" customHeight="1" spans="1:5">
      <c r="A303" s="323">
        <v>2130304</v>
      </c>
      <c r="B303" s="324" t="s">
        <v>357</v>
      </c>
      <c r="C303" s="325"/>
      <c r="D303" s="326">
        <v>0</v>
      </c>
      <c r="E303" s="327">
        <f t="shared" si="4"/>
        <v>0</v>
      </c>
    </row>
    <row r="304" s="308" customFormat="1" ht="23" customHeight="1" spans="1:5">
      <c r="A304" s="328">
        <v>2130305</v>
      </c>
      <c r="B304" s="329" t="s">
        <v>358</v>
      </c>
      <c r="C304" s="325">
        <v>6516</v>
      </c>
      <c r="D304" s="326">
        <v>44.8</v>
      </c>
      <c r="E304" s="327">
        <f t="shared" si="4"/>
        <v>0.00687538367096378</v>
      </c>
    </row>
    <row r="305" s="308" customFormat="1" ht="23" customHeight="1" spans="1:5">
      <c r="A305" s="323">
        <v>2130306</v>
      </c>
      <c r="B305" s="324" t="s">
        <v>359</v>
      </c>
      <c r="C305" s="325">
        <v>891</v>
      </c>
      <c r="D305" s="326">
        <v>342.33</v>
      </c>
      <c r="E305" s="327">
        <f t="shared" si="4"/>
        <v>0.384208754208754</v>
      </c>
    </row>
    <row r="306" s="308" customFormat="1" ht="23" customHeight="1" spans="1:5">
      <c r="A306" s="323">
        <v>2130310</v>
      </c>
      <c r="B306" s="324" t="s">
        <v>360</v>
      </c>
      <c r="C306" s="325">
        <v>150</v>
      </c>
      <c r="D306" s="326">
        <v>50</v>
      </c>
      <c r="E306" s="327">
        <f t="shared" si="4"/>
        <v>0.333333333333333</v>
      </c>
    </row>
    <row r="307" s="308" customFormat="1" ht="23" customHeight="1" spans="1:5">
      <c r="A307" s="323">
        <v>2130311</v>
      </c>
      <c r="B307" s="324" t="s">
        <v>361</v>
      </c>
      <c r="C307" s="325">
        <v>32</v>
      </c>
      <c r="D307" s="326">
        <v>10</v>
      </c>
      <c r="E307" s="327">
        <f t="shared" si="4"/>
        <v>0.3125</v>
      </c>
    </row>
    <row r="308" s="308" customFormat="1" ht="23" customHeight="1" spans="1:5">
      <c r="A308" s="323">
        <v>2130314</v>
      </c>
      <c r="B308" s="324" t="s">
        <v>362</v>
      </c>
      <c r="C308" s="325">
        <v>1</v>
      </c>
      <c r="D308" s="326">
        <v>11</v>
      </c>
      <c r="E308" s="327">
        <f t="shared" si="4"/>
        <v>11</v>
      </c>
    </row>
    <row r="309" s="308" customFormat="1" ht="23" customHeight="1" spans="1:5">
      <c r="A309" s="323">
        <v>2130315</v>
      </c>
      <c r="B309" s="324" t="s">
        <v>363</v>
      </c>
      <c r="C309" s="325">
        <v>15</v>
      </c>
      <c r="D309" s="326">
        <v>0</v>
      </c>
      <c r="E309" s="327">
        <f t="shared" si="4"/>
        <v>0</v>
      </c>
    </row>
    <row r="310" s="308" customFormat="1" ht="23" customHeight="1" spans="1:5">
      <c r="A310" s="323">
        <v>2130316</v>
      </c>
      <c r="B310" s="324" t="s">
        <v>364</v>
      </c>
      <c r="C310" s="325">
        <v>8212</v>
      </c>
      <c r="D310" s="326">
        <v>0</v>
      </c>
      <c r="E310" s="327">
        <f t="shared" si="4"/>
        <v>0</v>
      </c>
    </row>
    <row r="311" s="308" customFormat="1" ht="23" customHeight="1" spans="1:5">
      <c r="A311" s="323">
        <v>2130317</v>
      </c>
      <c r="B311" s="324" t="s">
        <v>365</v>
      </c>
      <c r="C311" s="325">
        <v>696</v>
      </c>
      <c r="D311" s="326">
        <v>484.74</v>
      </c>
      <c r="E311" s="327">
        <f t="shared" si="4"/>
        <v>0.696465517241379</v>
      </c>
    </row>
    <row r="312" s="308" customFormat="1" ht="23" customHeight="1" spans="1:5">
      <c r="A312" s="323">
        <v>2130319</v>
      </c>
      <c r="B312" s="324" t="s">
        <v>366</v>
      </c>
      <c r="C312" s="325">
        <v>418</v>
      </c>
      <c r="D312" s="326">
        <v>0</v>
      </c>
      <c r="E312" s="327">
        <f t="shared" si="4"/>
        <v>0</v>
      </c>
    </row>
    <row r="313" s="308" customFormat="1" ht="23" customHeight="1" spans="1:5">
      <c r="A313" s="323">
        <v>2130321</v>
      </c>
      <c r="B313" s="324" t="s">
        <v>367</v>
      </c>
      <c r="C313" s="325">
        <v>91</v>
      </c>
      <c r="D313" s="326">
        <v>0</v>
      </c>
      <c r="E313" s="327">
        <f t="shared" si="4"/>
        <v>0</v>
      </c>
    </row>
    <row r="314" s="308" customFormat="1" ht="23" customHeight="1" spans="1:5">
      <c r="A314" s="323">
        <v>2130322</v>
      </c>
      <c r="B314" s="324" t="s">
        <v>368</v>
      </c>
      <c r="C314" s="325">
        <v>28</v>
      </c>
      <c r="D314" s="326">
        <v>0</v>
      </c>
      <c r="E314" s="327">
        <f t="shared" si="4"/>
        <v>0</v>
      </c>
    </row>
    <row r="315" s="308" customFormat="1" ht="23" customHeight="1" spans="1:5">
      <c r="A315" s="323">
        <v>2130399</v>
      </c>
      <c r="B315" s="324" t="s">
        <v>369</v>
      </c>
      <c r="C315" s="325">
        <v>55</v>
      </c>
      <c r="D315" s="326">
        <v>0</v>
      </c>
      <c r="E315" s="327">
        <f t="shared" si="4"/>
        <v>0</v>
      </c>
    </row>
    <row r="316" s="308" customFormat="1" ht="23" customHeight="1" spans="1:5">
      <c r="A316" s="323">
        <v>2130504</v>
      </c>
      <c r="B316" s="324" t="s">
        <v>370</v>
      </c>
      <c r="C316" s="325">
        <v>48</v>
      </c>
      <c r="D316" s="326">
        <v>920</v>
      </c>
      <c r="E316" s="327">
        <f t="shared" si="4"/>
        <v>19.1666666666667</v>
      </c>
    </row>
    <row r="317" s="308" customFormat="1" ht="23" customHeight="1" spans="1:5">
      <c r="A317" s="323">
        <v>2130505</v>
      </c>
      <c r="B317" s="324" t="s">
        <v>371</v>
      </c>
      <c r="C317" s="325">
        <v>72</v>
      </c>
      <c r="D317" s="326">
        <v>3972</v>
      </c>
      <c r="E317" s="327">
        <f t="shared" si="4"/>
        <v>55.1666666666667</v>
      </c>
    </row>
    <row r="318" s="308" customFormat="1" ht="23" customHeight="1" spans="1:5">
      <c r="A318" s="323">
        <v>2130599</v>
      </c>
      <c r="B318" s="324" t="s">
        <v>372</v>
      </c>
      <c r="C318" s="325">
        <v>436</v>
      </c>
      <c r="D318" s="326">
        <v>303</v>
      </c>
      <c r="E318" s="327">
        <f t="shared" si="4"/>
        <v>0.694954128440367</v>
      </c>
    </row>
    <row r="319" s="308" customFormat="1" ht="23" customHeight="1" spans="1:5">
      <c r="A319" s="323">
        <v>2130701</v>
      </c>
      <c r="B319" s="324" t="s">
        <v>373</v>
      </c>
      <c r="C319" s="325">
        <v>0</v>
      </c>
      <c r="D319" s="326">
        <v>471</v>
      </c>
      <c r="E319" s="327">
        <f t="shared" si="4"/>
        <v>0</v>
      </c>
    </row>
    <row r="320" s="308" customFormat="1" ht="23" customHeight="1" spans="1:5">
      <c r="A320" s="323">
        <v>2130705</v>
      </c>
      <c r="B320" s="324" t="s">
        <v>374</v>
      </c>
      <c r="C320" s="325">
        <v>129</v>
      </c>
      <c r="D320" s="326">
        <v>189.21</v>
      </c>
      <c r="E320" s="327">
        <f t="shared" si="4"/>
        <v>1.46674418604651</v>
      </c>
    </row>
    <row r="321" s="308" customFormat="1" ht="23" customHeight="1" spans="1:5">
      <c r="A321" s="323">
        <v>2130799</v>
      </c>
      <c r="B321" s="324" t="s">
        <v>375</v>
      </c>
      <c r="C321" s="325">
        <v>1</v>
      </c>
      <c r="D321" s="326">
        <v>0</v>
      </c>
      <c r="E321" s="327">
        <f t="shared" si="4"/>
        <v>0</v>
      </c>
    </row>
    <row r="322" s="308" customFormat="1" ht="23" customHeight="1" spans="1:5">
      <c r="A322" s="323">
        <v>2130803</v>
      </c>
      <c r="B322" s="324" t="s">
        <v>376</v>
      </c>
      <c r="C322" s="325">
        <v>22</v>
      </c>
      <c r="D322" s="326">
        <v>20.93</v>
      </c>
      <c r="E322" s="327">
        <f t="shared" si="4"/>
        <v>0.951363636363636</v>
      </c>
    </row>
    <row r="323" s="308" customFormat="1" ht="23" customHeight="1" spans="1:5">
      <c r="A323" s="323">
        <v>2130804</v>
      </c>
      <c r="B323" s="324" t="s">
        <v>377</v>
      </c>
      <c r="C323" s="325">
        <v>276</v>
      </c>
      <c r="D323" s="326">
        <v>0</v>
      </c>
      <c r="E323" s="327">
        <f t="shared" si="4"/>
        <v>0</v>
      </c>
    </row>
    <row r="324" s="308" customFormat="1" ht="23" customHeight="1" spans="1:5">
      <c r="A324" s="323">
        <v>2139999</v>
      </c>
      <c r="B324" s="324" t="s">
        <v>378</v>
      </c>
      <c r="C324" s="325">
        <v>408</v>
      </c>
      <c r="D324" s="326">
        <v>0</v>
      </c>
      <c r="E324" s="327">
        <f t="shared" si="4"/>
        <v>0</v>
      </c>
    </row>
    <row r="325" s="308" customFormat="1" ht="23" customHeight="1" spans="1:5">
      <c r="A325" s="323">
        <v>2140101</v>
      </c>
      <c r="B325" s="324" t="s">
        <v>147</v>
      </c>
      <c r="C325" s="325">
        <v>208</v>
      </c>
      <c r="D325" s="326">
        <v>222.52</v>
      </c>
      <c r="E325" s="327">
        <f t="shared" si="4"/>
        <v>1.06980769230769</v>
      </c>
    </row>
    <row r="326" s="308" customFormat="1" ht="23" customHeight="1" spans="1:5">
      <c r="A326" s="323">
        <v>2140102</v>
      </c>
      <c r="B326" s="324" t="s">
        <v>148</v>
      </c>
      <c r="C326" s="325">
        <v>1</v>
      </c>
      <c r="D326" s="326">
        <v>2</v>
      </c>
      <c r="E326" s="327">
        <f t="shared" si="4"/>
        <v>2</v>
      </c>
    </row>
    <row r="327" s="308" customFormat="1" ht="23" customHeight="1" spans="1:5">
      <c r="A327" s="323">
        <v>2140106</v>
      </c>
      <c r="B327" s="324" t="s">
        <v>379</v>
      </c>
      <c r="C327" s="325">
        <v>168</v>
      </c>
      <c r="D327" s="326">
        <v>166</v>
      </c>
      <c r="E327" s="327">
        <f t="shared" ref="E327:E383" si="5">IF(ISERROR(D327/C327),,D327/C327)</f>
        <v>0.988095238095238</v>
      </c>
    </row>
    <row r="328" s="308" customFormat="1" ht="23" customHeight="1" spans="1:5">
      <c r="A328" s="323">
        <v>2140110</v>
      </c>
      <c r="B328" s="324" t="s">
        <v>380</v>
      </c>
      <c r="C328" s="325">
        <v>160</v>
      </c>
      <c r="D328" s="326">
        <v>0</v>
      </c>
      <c r="E328" s="327">
        <f t="shared" si="5"/>
        <v>0</v>
      </c>
    </row>
    <row r="329" s="308" customFormat="1" ht="23" customHeight="1" spans="1:5">
      <c r="A329" s="323">
        <v>2140112</v>
      </c>
      <c r="B329" s="324" t="s">
        <v>381</v>
      </c>
      <c r="C329" s="325">
        <v>722</v>
      </c>
      <c r="D329" s="326">
        <v>797.12</v>
      </c>
      <c r="E329" s="327">
        <f t="shared" si="5"/>
        <v>1.10404432132964</v>
      </c>
    </row>
    <row r="330" s="308" customFormat="1" ht="23" customHeight="1" spans="1:5">
      <c r="A330" s="323">
        <v>2140131</v>
      </c>
      <c r="B330" s="324" t="s">
        <v>382</v>
      </c>
      <c r="C330" s="325">
        <v>139</v>
      </c>
      <c r="D330" s="326">
        <v>108.17</v>
      </c>
      <c r="E330" s="327">
        <f t="shared" si="5"/>
        <v>0.778201438848921</v>
      </c>
    </row>
    <row r="331" s="308" customFormat="1" ht="23" customHeight="1" spans="1:5">
      <c r="A331" s="323">
        <v>2140199</v>
      </c>
      <c r="B331" s="324" t="s">
        <v>383</v>
      </c>
      <c r="C331" s="325">
        <v>366</v>
      </c>
      <c r="D331" s="326">
        <v>177.35</v>
      </c>
      <c r="E331" s="327">
        <f t="shared" si="5"/>
        <v>0.484562841530055</v>
      </c>
    </row>
    <row r="332" s="308" customFormat="1" ht="23" customHeight="1" spans="1:5">
      <c r="A332" s="323">
        <v>2149901</v>
      </c>
      <c r="B332" s="324" t="s">
        <v>384</v>
      </c>
      <c r="C332" s="325">
        <v>649</v>
      </c>
      <c r="D332" s="326">
        <v>909.37</v>
      </c>
      <c r="E332" s="327">
        <f t="shared" si="5"/>
        <v>1.40118644067797</v>
      </c>
    </row>
    <row r="333" s="308" customFormat="1" ht="23" customHeight="1" spans="1:5">
      <c r="A333" s="323">
        <v>2149999</v>
      </c>
      <c r="B333" s="324" t="s">
        <v>385</v>
      </c>
      <c r="C333" s="325">
        <v>10</v>
      </c>
      <c r="D333" s="326">
        <v>4.54</v>
      </c>
      <c r="E333" s="327">
        <f t="shared" si="5"/>
        <v>0.454</v>
      </c>
    </row>
    <row r="334" s="308" customFormat="1" ht="23" customHeight="1" spans="1:5">
      <c r="A334" s="323">
        <v>2150104</v>
      </c>
      <c r="B334" s="324" t="s">
        <v>386</v>
      </c>
      <c r="C334" s="325">
        <v>442</v>
      </c>
      <c r="D334" s="326">
        <v>0</v>
      </c>
      <c r="E334" s="327">
        <f t="shared" si="5"/>
        <v>0</v>
      </c>
    </row>
    <row r="335" s="308" customFormat="1" ht="23" customHeight="1" spans="1:5">
      <c r="A335" s="323">
        <v>2150517</v>
      </c>
      <c r="B335" s="324" t="s">
        <v>387</v>
      </c>
      <c r="C335" s="325">
        <v>1350</v>
      </c>
      <c r="D335" s="326">
        <v>0</v>
      </c>
      <c r="E335" s="327">
        <f t="shared" si="5"/>
        <v>0</v>
      </c>
    </row>
    <row r="336" s="308" customFormat="1" ht="23" customHeight="1" spans="1:5">
      <c r="A336" s="323">
        <v>2150599</v>
      </c>
      <c r="B336" s="324" t="s">
        <v>388</v>
      </c>
      <c r="C336" s="325">
        <v>2728</v>
      </c>
      <c r="D336" s="326">
        <v>817.5</v>
      </c>
      <c r="E336" s="327">
        <f t="shared" si="5"/>
        <v>0.29967008797654</v>
      </c>
    </row>
    <row r="337" s="308" customFormat="1" ht="23" customHeight="1" spans="1:5">
      <c r="A337" s="323">
        <v>2150805</v>
      </c>
      <c r="B337" s="324" t="s">
        <v>389</v>
      </c>
      <c r="C337" s="325">
        <v>170</v>
      </c>
      <c r="D337" s="326">
        <v>0</v>
      </c>
      <c r="E337" s="327">
        <f t="shared" si="5"/>
        <v>0</v>
      </c>
    </row>
    <row r="338" s="308" customFormat="1" ht="23" customHeight="1" spans="1:5">
      <c r="A338" s="323">
        <v>2160201</v>
      </c>
      <c r="B338" s="324" t="s">
        <v>147</v>
      </c>
      <c r="C338" s="325">
        <v>333</v>
      </c>
      <c r="D338" s="326">
        <v>305.76</v>
      </c>
      <c r="E338" s="327">
        <f t="shared" si="5"/>
        <v>0.918198198198198</v>
      </c>
    </row>
    <row r="339" s="308" customFormat="1" ht="23" customHeight="1" spans="1:5">
      <c r="A339" s="323">
        <v>2160217</v>
      </c>
      <c r="B339" s="324" t="s">
        <v>390</v>
      </c>
      <c r="C339" s="325">
        <v>60</v>
      </c>
      <c r="D339" s="326">
        <v>0</v>
      </c>
      <c r="E339" s="327">
        <f t="shared" si="5"/>
        <v>0</v>
      </c>
    </row>
    <row r="340" s="308" customFormat="1" ht="23" customHeight="1" spans="1:5">
      <c r="A340" s="323">
        <v>2160250</v>
      </c>
      <c r="B340" s="324" t="s">
        <v>152</v>
      </c>
      <c r="C340" s="325">
        <v>0</v>
      </c>
      <c r="D340" s="326">
        <v>0</v>
      </c>
      <c r="E340" s="327">
        <f t="shared" si="5"/>
        <v>0</v>
      </c>
    </row>
    <row r="341" s="308" customFormat="1" ht="23" customHeight="1" spans="1:5">
      <c r="A341" s="323">
        <v>2160299</v>
      </c>
      <c r="B341" s="324" t="s">
        <v>391</v>
      </c>
      <c r="C341" s="325">
        <v>327</v>
      </c>
      <c r="D341" s="326">
        <v>423.72</v>
      </c>
      <c r="E341" s="327">
        <f t="shared" si="5"/>
        <v>1.29577981651376</v>
      </c>
    </row>
    <row r="342" s="308" customFormat="1" ht="23" customHeight="1" spans="1:5">
      <c r="A342" s="323">
        <v>2169999</v>
      </c>
      <c r="B342" s="324" t="s">
        <v>392</v>
      </c>
      <c r="C342" s="325">
        <v>521</v>
      </c>
      <c r="D342" s="326">
        <v>0</v>
      </c>
      <c r="E342" s="327">
        <f t="shared" si="5"/>
        <v>0</v>
      </c>
    </row>
    <row r="343" s="308" customFormat="1" ht="23" customHeight="1" spans="1:5">
      <c r="A343" s="323">
        <v>2200101</v>
      </c>
      <c r="B343" s="324" t="s">
        <v>147</v>
      </c>
      <c r="C343" s="325">
        <v>356</v>
      </c>
      <c r="D343" s="326">
        <v>341.74</v>
      </c>
      <c r="E343" s="327">
        <f t="shared" si="5"/>
        <v>0.959943820224719</v>
      </c>
    </row>
    <row r="344" s="308" customFormat="1" ht="23" customHeight="1" spans="1:5">
      <c r="A344" s="323">
        <v>2200104</v>
      </c>
      <c r="B344" s="324" t="s">
        <v>393</v>
      </c>
      <c r="C344" s="325">
        <v>139</v>
      </c>
      <c r="D344" s="326">
        <v>350</v>
      </c>
      <c r="E344" s="327">
        <f t="shared" si="5"/>
        <v>2.51798561151079</v>
      </c>
    </row>
    <row r="345" s="308" customFormat="1" ht="23" customHeight="1" spans="1:5">
      <c r="A345" s="323">
        <v>2200106</v>
      </c>
      <c r="B345" s="324" t="s">
        <v>394</v>
      </c>
      <c r="C345" s="325">
        <v>118</v>
      </c>
      <c r="D345" s="326">
        <v>300</v>
      </c>
      <c r="E345" s="327">
        <f t="shared" si="5"/>
        <v>2.54237288135593</v>
      </c>
    </row>
    <row r="346" s="308" customFormat="1" ht="23" customHeight="1" spans="1:5">
      <c r="A346" s="323">
        <v>2200114</v>
      </c>
      <c r="B346" s="324" t="s">
        <v>395</v>
      </c>
      <c r="C346" s="325">
        <v>1</v>
      </c>
      <c r="D346" s="326">
        <v>55</v>
      </c>
      <c r="E346" s="327">
        <f t="shared" si="5"/>
        <v>55</v>
      </c>
    </row>
    <row r="347" s="308" customFormat="1" ht="23" customHeight="1" spans="1:5">
      <c r="A347" s="323">
        <v>2200150</v>
      </c>
      <c r="B347" s="324" t="s">
        <v>152</v>
      </c>
      <c r="C347" s="325">
        <v>1140</v>
      </c>
      <c r="D347" s="326">
        <v>1468.99</v>
      </c>
      <c r="E347" s="327">
        <f t="shared" si="5"/>
        <v>1.28858771929825</v>
      </c>
    </row>
    <row r="348" s="308" customFormat="1" ht="23" customHeight="1" spans="1:5">
      <c r="A348" s="323">
        <v>2200199</v>
      </c>
      <c r="B348" s="324" t="s">
        <v>396</v>
      </c>
      <c r="C348" s="325">
        <v>1366</v>
      </c>
      <c r="D348" s="326">
        <v>1469.97</v>
      </c>
      <c r="E348" s="327">
        <f t="shared" si="5"/>
        <v>1.07611273792094</v>
      </c>
    </row>
    <row r="349" s="308" customFormat="1" ht="23" customHeight="1" spans="1:5">
      <c r="A349" s="323">
        <v>2200504</v>
      </c>
      <c r="B349" s="324" t="s">
        <v>397</v>
      </c>
      <c r="C349" s="325">
        <v>166</v>
      </c>
      <c r="D349" s="326">
        <v>185.48</v>
      </c>
      <c r="E349" s="327">
        <f t="shared" si="5"/>
        <v>1.11734939759036</v>
      </c>
    </row>
    <row r="350" s="308" customFormat="1" ht="23" customHeight="1" spans="1:5">
      <c r="A350" s="323">
        <v>2200509</v>
      </c>
      <c r="B350" s="324" t="s">
        <v>398</v>
      </c>
      <c r="C350" s="325">
        <v>331</v>
      </c>
      <c r="D350" s="326">
        <v>312</v>
      </c>
      <c r="E350" s="327">
        <f t="shared" si="5"/>
        <v>0.942598187311178</v>
      </c>
    </row>
    <row r="351" s="308" customFormat="1" ht="23" customHeight="1" spans="1:5">
      <c r="A351" s="323">
        <v>2210103</v>
      </c>
      <c r="B351" s="324" t="s">
        <v>399</v>
      </c>
      <c r="C351" s="325">
        <v>5174</v>
      </c>
      <c r="D351" s="326">
        <v>369.71</v>
      </c>
      <c r="E351" s="327">
        <f t="shared" si="5"/>
        <v>0.0714553536915346</v>
      </c>
    </row>
    <row r="352" s="308" customFormat="1" ht="23" customHeight="1" spans="1:5">
      <c r="A352" s="323">
        <v>2210105</v>
      </c>
      <c r="B352" s="324" t="s">
        <v>400</v>
      </c>
      <c r="C352" s="325">
        <v>695</v>
      </c>
      <c r="D352" s="326">
        <v>121.05</v>
      </c>
      <c r="E352" s="327">
        <f t="shared" si="5"/>
        <v>0.174172661870504</v>
      </c>
    </row>
    <row r="353" s="308" customFormat="1" ht="23" customHeight="1" spans="1:5">
      <c r="A353" s="323">
        <v>2210108</v>
      </c>
      <c r="B353" s="324" t="s">
        <v>401</v>
      </c>
      <c r="C353" s="325">
        <v>411</v>
      </c>
      <c r="D353" s="326">
        <v>0</v>
      </c>
      <c r="E353" s="327">
        <f t="shared" si="5"/>
        <v>0</v>
      </c>
    </row>
    <row r="354" s="308" customFormat="1" ht="23" customHeight="1" spans="1:5">
      <c r="A354" s="323">
        <v>2210111</v>
      </c>
      <c r="B354" s="324" t="s">
        <v>402</v>
      </c>
      <c r="C354" s="325">
        <v>1045</v>
      </c>
      <c r="D354" s="326">
        <v>435.43</v>
      </c>
      <c r="E354" s="327">
        <f t="shared" si="5"/>
        <v>0.416679425837321</v>
      </c>
    </row>
    <row r="355" s="308" customFormat="1" ht="23" customHeight="1" spans="1:5">
      <c r="A355" s="323">
        <v>2210199</v>
      </c>
      <c r="B355" s="324" t="s">
        <v>403</v>
      </c>
      <c r="C355" s="325"/>
      <c r="D355" s="326">
        <v>1112.58</v>
      </c>
      <c r="E355" s="327">
        <f t="shared" si="5"/>
        <v>0</v>
      </c>
    </row>
    <row r="356" s="308" customFormat="1" ht="23" customHeight="1" spans="1:5">
      <c r="A356" s="323">
        <v>2210201</v>
      </c>
      <c r="B356" s="324" t="s">
        <v>404</v>
      </c>
      <c r="C356" s="325">
        <v>4891</v>
      </c>
      <c r="D356" s="326">
        <v>4875.19</v>
      </c>
      <c r="E356" s="327">
        <f t="shared" si="5"/>
        <v>0.996767532202004</v>
      </c>
    </row>
    <row r="357" s="308" customFormat="1" ht="23" customHeight="1" spans="1:5">
      <c r="A357" s="323">
        <v>2210399</v>
      </c>
      <c r="B357" s="324" t="s">
        <v>405</v>
      </c>
      <c r="C357" s="325">
        <v>153</v>
      </c>
      <c r="D357" s="326">
        <v>0</v>
      </c>
      <c r="E357" s="327">
        <f t="shared" si="5"/>
        <v>0</v>
      </c>
    </row>
    <row r="358" s="308" customFormat="1" ht="23" customHeight="1" spans="1:5">
      <c r="A358" s="323">
        <v>2220115</v>
      </c>
      <c r="B358" s="324" t="s">
        <v>406</v>
      </c>
      <c r="C358" s="325">
        <v>517</v>
      </c>
      <c r="D358" s="326">
        <v>743.05</v>
      </c>
      <c r="E358" s="327">
        <f t="shared" si="5"/>
        <v>1.43723404255319</v>
      </c>
    </row>
    <row r="359" s="308" customFormat="1" ht="23" customHeight="1" spans="1:5">
      <c r="A359" s="323">
        <v>2220199</v>
      </c>
      <c r="B359" s="324" t="s">
        <v>407</v>
      </c>
      <c r="C359" s="325">
        <v>1119</v>
      </c>
      <c r="D359" s="326">
        <v>11.35</v>
      </c>
      <c r="E359" s="327">
        <f t="shared" si="5"/>
        <v>0.0101429848078642</v>
      </c>
    </row>
    <row r="360" s="308" customFormat="1" ht="23" customHeight="1" spans="1:5">
      <c r="A360" s="323">
        <v>2220403</v>
      </c>
      <c r="B360" s="324" t="s">
        <v>408</v>
      </c>
      <c r="C360" s="325">
        <v>151</v>
      </c>
      <c r="D360" s="326">
        <v>135.99</v>
      </c>
      <c r="E360" s="327">
        <f t="shared" si="5"/>
        <v>0.900596026490066</v>
      </c>
    </row>
    <row r="361" s="308" customFormat="1" ht="23" customHeight="1" spans="1:5">
      <c r="A361" s="323">
        <v>2220504</v>
      </c>
      <c r="B361" s="324" t="s">
        <v>409</v>
      </c>
      <c r="C361" s="325">
        <v>6</v>
      </c>
      <c r="D361" s="326">
        <v>0</v>
      </c>
      <c r="E361" s="327">
        <f t="shared" si="5"/>
        <v>0</v>
      </c>
    </row>
    <row r="362" s="308" customFormat="1" ht="23" customHeight="1" spans="1:5">
      <c r="A362" s="323">
        <v>2240101</v>
      </c>
      <c r="B362" s="324" t="s">
        <v>147</v>
      </c>
      <c r="C362" s="325">
        <v>269</v>
      </c>
      <c r="D362" s="326">
        <v>269.53</v>
      </c>
      <c r="E362" s="327">
        <f t="shared" si="5"/>
        <v>1.00197026022305</v>
      </c>
    </row>
    <row r="363" s="308" customFormat="1" ht="23" customHeight="1" spans="1:5">
      <c r="A363" s="323">
        <v>2240106</v>
      </c>
      <c r="B363" s="324" t="s">
        <v>410</v>
      </c>
      <c r="C363" s="325">
        <v>0</v>
      </c>
      <c r="D363" s="326">
        <v>28.24</v>
      </c>
      <c r="E363" s="327">
        <f t="shared" si="5"/>
        <v>0</v>
      </c>
    </row>
    <row r="364" s="308" customFormat="1" ht="23" customHeight="1" spans="1:5">
      <c r="A364" s="323">
        <v>2240108</v>
      </c>
      <c r="B364" s="324" t="s">
        <v>411</v>
      </c>
      <c r="C364" s="325">
        <v>18</v>
      </c>
      <c r="D364" s="326">
        <v>0</v>
      </c>
      <c r="E364" s="327">
        <f t="shared" si="5"/>
        <v>0</v>
      </c>
    </row>
    <row r="365" s="308" customFormat="1" ht="23" customHeight="1" spans="1:5">
      <c r="A365" s="323">
        <v>2240150</v>
      </c>
      <c r="B365" s="324" t="s">
        <v>152</v>
      </c>
      <c r="C365" s="325">
        <v>382</v>
      </c>
      <c r="D365" s="326">
        <v>389.95</v>
      </c>
      <c r="E365" s="327">
        <f t="shared" si="5"/>
        <v>1.02081151832461</v>
      </c>
    </row>
    <row r="366" s="308" customFormat="1" ht="23" customHeight="1" spans="1:5">
      <c r="A366" s="323">
        <v>2240199</v>
      </c>
      <c r="B366" s="324" t="s">
        <v>412</v>
      </c>
      <c r="C366" s="325">
        <v>130</v>
      </c>
      <c r="D366" s="326">
        <v>777.5</v>
      </c>
      <c r="E366" s="327">
        <f t="shared" si="5"/>
        <v>5.98076923076923</v>
      </c>
    </row>
    <row r="367" s="308" customFormat="1" ht="23" customHeight="1" spans="1:5">
      <c r="A367" s="323">
        <v>2240202</v>
      </c>
      <c r="B367" s="324" t="s">
        <v>148</v>
      </c>
      <c r="C367" s="325">
        <v>0</v>
      </c>
      <c r="D367" s="326">
        <v>0</v>
      </c>
      <c r="E367" s="327">
        <f t="shared" si="5"/>
        <v>0</v>
      </c>
    </row>
    <row r="368" s="308" customFormat="1" ht="23" customHeight="1" spans="1:5">
      <c r="A368" s="323">
        <v>2240204</v>
      </c>
      <c r="B368" s="324" t="s">
        <v>413</v>
      </c>
      <c r="C368" s="325">
        <v>1336</v>
      </c>
      <c r="D368" s="326">
        <v>1498.52</v>
      </c>
      <c r="E368" s="327">
        <f t="shared" si="5"/>
        <v>1.12164670658683</v>
      </c>
    </row>
    <row r="369" s="308" customFormat="1" ht="23" customHeight="1" spans="1:5">
      <c r="A369" s="323">
        <v>2240250</v>
      </c>
      <c r="B369" s="324" t="s">
        <v>152</v>
      </c>
      <c r="C369" s="325">
        <v>0</v>
      </c>
      <c r="D369" s="326">
        <v>0</v>
      </c>
      <c r="E369" s="327">
        <f t="shared" si="5"/>
        <v>0</v>
      </c>
    </row>
    <row r="370" s="308" customFormat="1" ht="23" customHeight="1" spans="1:5">
      <c r="A370" s="323">
        <v>2240299</v>
      </c>
      <c r="B370" s="324" t="s">
        <v>414</v>
      </c>
      <c r="C370" s="325"/>
      <c r="D370" s="326">
        <v>2</v>
      </c>
      <c r="E370" s="327">
        <f t="shared" si="5"/>
        <v>0</v>
      </c>
    </row>
    <row r="371" s="308" customFormat="1" ht="23" customHeight="1" spans="1:5">
      <c r="A371" s="323">
        <v>2240404</v>
      </c>
      <c r="B371" s="324" t="s">
        <v>415</v>
      </c>
      <c r="C371" s="325">
        <v>18</v>
      </c>
      <c r="D371" s="326">
        <v>20</v>
      </c>
      <c r="E371" s="327">
        <f t="shared" si="5"/>
        <v>1.11111111111111</v>
      </c>
    </row>
    <row r="372" s="308" customFormat="1" ht="23" customHeight="1" spans="1:5">
      <c r="A372" s="323">
        <v>2240499</v>
      </c>
      <c r="B372" s="324" t="s">
        <v>416</v>
      </c>
      <c r="C372" s="325">
        <v>2096</v>
      </c>
      <c r="D372" s="326">
        <v>0</v>
      </c>
      <c r="E372" s="327">
        <f t="shared" si="5"/>
        <v>0</v>
      </c>
    </row>
    <row r="373" s="308" customFormat="1" ht="23" customHeight="1" spans="1:5">
      <c r="A373" s="323">
        <v>2240601</v>
      </c>
      <c r="B373" s="324" t="s">
        <v>417</v>
      </c>
      <c r="C373" s="325">
        <v>3343</v>
      </c>
      <c r="D373" s="326">
        <v>125.64</v>
      </c>
      <c r="E373" s="327">
        <f t="shared" si="5"/>
        <v>0.037583009273108</v>
      </c>
    </row>
    <row r="374" s="308" customFormat="1" ht="23" customHeight="1" spans="1:5">
      <c r="A374" s="323">
        <v>2240699</v>
      </c>
      <c r="B374" s="324" t="s">
        <v>418</v>
      </c>
      <c r="C374" s="325">
        <v>0</v>
      </c>
      <c r="D374" s="326">
        <v>0</v>
      </c>
      <c r="E374" s="327">
        <f t="shared" si="5"/>
        <v>0</v>
      </c>
    </row>
    <row r="375" s="308" customFormat="1" ht="23" customHeight="1" spans="1:5">
      <c r="A375" s="323">
        <v>2240703</v>
      </c>
      <c r="B375" s="324" t="s">
        <v>419</v>
      </c>
      <c r="C375" s="325">
        <v>382</v>
      </c>
      <c r="D375" s="326">
        <v>0</v>
      </c>
      <c r="E375" s="327">
        <f t="shared" si="5"/>
        <v>0</v>
      </c>
    </row>
    <row r="376" s="308" customFormat="1" ht="23" customHeight="1" spans="1:5">
      <c r="A376" s="323">
        <v>2240799</v>
      </c>
      <c r="B376" s="324" t="s">
        <v>420</v>
      </c>
      <c r="C376" s="325">
        <v>89</v>
      </c>
      <c r="D376" s="326">
        <v>22.5</v>
      </c>
      <c r="E376" s="327">
        <f t="shared" si="5"/>
        <v>0.252808988764045</v>
      </c>
    </row>
    <row r="377" s="308" customFormat="1" ht="23" customHeight="1" spans="1:5">
      <c r="A377" s="323">
        <v>227</v>
      </c>
      <c r="B377" s="324" t="s">
        <v>421</v>
      </c>
      <c r="C377" s="325"/>
      <c r="D377" s="326">
        <v>4000</v>
      </c>
      <c r="E377" s="327">
        <f t="shared" si="5"/>
        <v>0</v>
      </c>
    </row>
    <row r="378" s="308" customFormat="1" ht="23" customHeight="1" spans="1:5">
      <c r="A378" s="323">
        <v>2290201</v>
      </c>
      <c r="B378" s="324" t="s">
        <v>422</v>
      </c>
      <c r="C378" s="325"/>
      <c r="D378" s="326">
        <v>6500</v>
      </c>
      <c r="E378" s="327">
        <f t="shared" si="5"/>
        <v>0</v>
      </c>
    </row>
    <row r="379" s="308" customFormat="1" ht="23" customHeight="1" spans="1:5">
      <c r="A379" s="323">
        <v>2299999</v>
      </c>
      <c r="B379" s="324" t="s">
        <v>423</v>
      </c>
      <c r="C379" s="325">
        <v>138</v>
      </c>
      <c r="D379" s="326">
        <v>127.44</v>
      </c>
      <c r="E379" s="327">
        <f t="shared" si="5"/>
        <v>0.923478260869565</v>
      </c>
    </row>
    <row r="380" s="308" customFormat="1" ht="23" customHeight="1" spans="1:5">
      <c r="A380" s="323">
        <v>2320301</v>
      </c>
      <c r="B380" s="324" t="s">
        <v>424</v>
      </c>
      <c r="C380" s="325">
        <v>3907</v>
      </c>
      <c r="D380" s="326">
        <v>5394.11</v>
      </c>
      <c r="E380" s="327">
        <f t="shared" si="5"/>
        <v>1.38062707960072</v>
      </c>
    </row>
    <row r="381" s="308" customFormat="1" ht="23" customHeight="1" spans="1:5">
      <c r="A381" s="323">
        <v>2320303</v>
      </c>
      <c r="B381" s="324" t="s">
        <v>425</v>
      </c>
      <c r="C381" s="325">
        <v>428</v>
      </c>
      <c r="D381" s="326">
        <v>800</v>
      </c>
      <c r="E381" s="327">
        <f t="shared" si="5"/>
        <v>1.86915887850467</v>
      </c>
    </row>
    <row r="382" s="308" customFormat="1" ht="23" customHeight="1" spans="1:5">
      <c r="A382" s="323">
        <v>2330301</v>
      </c>
      <c r="B382" s="324" t="s">
        <v>426</v>
      </c>
      <c r="C382" s="325">
        <v>28</v>
      </c>
      <c r="D382" s="326">
        <v>0.77</v>
      </c>
      <c r="E382" s="327">
        <f t="shared" si="5"/>
        <v>0.0275</v>
      </c>
    </row>
    <row r="383" s="308" customFormat="1" ht="23" customHeight="1" spans="1:5">
      <c r="A383" s="323"/>
      <c r="B383" s="321" t="s">
        <v>139</v>
      </c>
      <c r="C383" s="325">
        <f>SUM(C6:C382)</f>
        <v>431654</v>
      </c>
      <c r="D383" s="326">
        <f>SUM(D6:D382)</f>
        <v>326594.17</v>
      </c>
      <c r="E383" s="327">
        <f t="shared" si="5"/>
        <v>0.75661101252392</v>
      </c>
    </row>
  </sheetData>
  <autoFilter ref="A1:E383">
    <extLst/>
  </autoFilter>
  <mergeCells count="4">
    <mergeCell ref="A2:E2"/>
    <mergeCell ref="A4:B4"/>
    <mergeCell ref="D4:E4"/>
    <mergeCell ref="C4:C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34</vt:i4>
      </vt:variant>
    </vt:vector>
  </HeadingPairs>
  <TitlesOfParts>
    <vt:vector size="34" baseType="lpstr">
      <vt:lpstr>封面</vt:lpstr>
      <vt:lpstr>目录</vt:lpstr>
      <vt:lpstr>一般公共预算</vt:lpstr>
      <vt:lpstr>公共预算收入—全辖</vt:lpstr>
      <vt:lpstr>公共预算收入—市本级</vt:lpstr>
      <vt:lpstr>公共预算支出—全辖</vt:lpstr>
      <vt:lpstr>公共预算支出—市本级</vt:lpstr>
      <vt:lpstr>公共预算支出—全辖（功能分类到项）</vt:lpstr>
      <vt:lpstr>公共预算支出—市本级（功能分类到项）</vt:lpstr>
      <vt:lpstr>市本级基本支出（按功能经济分类）</vt:lpstr>
      <vt:lpstr>市本级基本支出（按部门经济分类）</vt:lpstr>
      <vt:lpstr>市本级基本支出（按政府经济分类）</vt:lpstr>
      <vt:lpstr>公共预算收支平衡表-全辖</vt:lpstr>
      <vt:lpstr>公共预算收支平衡表-市本级</vt:lpstr>
      <vt:lpstr>税收返还和转移支付表—全辖</vt:lpstr>
      <vt:lpstr>税收返还和转移支付表—市本级</vt:lpstr>
      <vt:lpstr>一般公共预算支出资金来源—全辖</vt:lpstr>
      <vt:lpstr>一般公共预算支出资金来源—市本级</vt:lpstr>
      <vt:lpstr>市对下转移支付</vt:lpstr>
      <vt:lpstr>政府性基金预算</vt:lpstr>
      <vt:lpstr>政府性基金收支平衡表</vt:lpstr>
      <vt:lpstr>政府性基金预算收支预算明细</vt:lpstr>
      <vt:lpstr>政府性基金调入专项收入</vt:lpstr>
      <vt:lpstr>政府性基金预算支出资金来源</vt:lpstr>
      <vt:lpstr>国有资本经营</vt:lpstr>
      <vt:lpstr>国有资本经营收支总表</vt:lpstr>
      <vt:lpstr>国有资本经营收入</vt:lpstr>
      <vt:lpstr>国有资本经营支出</vt:lpstr>
      <vt:lpstr>社会保险基金</vt:lpstr>
      <vt:lpstr>社会保险基金预算收入</vt:lpstr>
      <vt:lpstr>社会保险基金预算支出</vt:lpstr>
      <vt:lpstr>地方政府性债务</vt:lpstr>
      <vt:lpstr>一般债务限额和余额情况表</vt:lpstr>
      <vt:lpstr>专项债务限额和余额情况</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HP</cp:lastModifiedBy>
  <dcterms:created xsi:type="dcterms:W3CDTF">2025-04-10T01:38:00Z</dcterms:created>
  <dcterms:modified xsi:type="dcterms:W3CDTF">2025-04-15T06:06:06Z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2052-10.1.0.7520</vt:lpwstr>
  </property>
  <property fmtid="{D5CDD505-2E9C-101B-9397-08002B2CF9AE}" pid="3" name="KSOReadingLayout">
    <vt:bool>true</vt:bool>
  </property>
</Properties>
</file>