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946"/>
  </bookViews>
  <sheets>
    <sheet name="附表16、2020年全县收入完成情况（完）" sheetId="1" r:id="rId1"/>
    <sheet name="附表17、2020年全县支出完成情况（完）" sheetId="2" r:id="rId2"/>
    <sheet name="附表18、2020年全县结余情况（完）" sheetId="3" r:id="rId3"/>
    <sheet name="附表19、2021年全县收入预算（完）" sheetId="4" r:id="rId4"/>
    <sheet name="附表20、2021年全县支出预算（完） " sheetId="5" r:id="rId5"/>
    <sheet name="附表21、2020年结余预算表（完）" sheetId="6" r:id="rId6"/>
  </sheets>
  <definedNames>
    <definedName name="_xlnm.Print_Area" localSheetId="0">'附表16、2020年全县收入完成情况（完）'!$A$1:$F$19</definedName>
    <definedName name="_xlnm.Print_Area" localSheetId="1">'附表17、2020年全县支出完成情况（完）'!$A$1:$F$14</definedName>
    <definedName name="_xlnm.Print_Area" localSheetId="3">'附表19、2021年全县收入预算（完）'!$A$1:$F$19</definedName>
    <definedName name="_xlnm.Print_Area" localSheetId="4">'附表20、2021年全县支出预算（完） '!$A$1:$F$14</definedName>
    <definedName name="_xlnm.Print_Titles" localSheetId="0">'附表16、2020年全县收入完成情况（完）'!$1:$6</definedName>
    <definedName name="_xlnm.Print_Titles" localSheetId="4">'附表20、2021年全县支出预算（完） '!$1:$6</definedName>
  </definedNames>
  <calcPr calcId="144525"/>
</workbook>
</file>

<file path=xl/sharedStrings.xml><?xml version="1.0" encoding="utf-8"?>
<sst xmlns="http://schemas.openxmlformats.org/spreadsheetml/2006/main" count="134" uniqueCount="53">
  <si>
    <t>表16：</t>
  </si>
  <si>
    <t>修文县2020年社会保险基金预算收入完成情况表</t>
  </si>
  <si>
    <t>单位：万元</t>
  </si>
  <si>
    <t>项目名称</t>
  </si>
  <si>
    <t>2020年
完成数</t>
  </si>
  <si>
    <t>与2019年比较情况</t>
  </si>
  <si>
    <t>备注</t>
  </si>
  <si>
    <t>2019年
完成数</t>
  </si>
  <si>
    <t>2020年为
2019年%</t>
  </si>
  <si>
    <t>2020年
比2019年
增减额</t>
  </si>
  <si>
    <t>栏次关系</t>
  </si>
  <si>
    <t>1</t>
  </si>
  <si>
    <t>2</t>
  </si>
  <si>
    <t>3=1/2</t>
  </si>
  <si>
    <t>4=1-2</t>
  </si>
  <si>
    <t>5</t>
  </si>
  <si>
    <t>收    入    合   计</t>
  </si>
  <si>
    <t>一、城乡居民基本养老保险基金收入</t>
  </si>
  <si>
    <t>其中：保险费收入</t>
  </si>
  <si>
    <t xml:space="preserve">      财政补贴收入</t>
  </si>
  <si>
    <t xml:space="preserve">      利息收入</t>
  </si>
  <si>
    <t xml:space="preserve">      转移收入</t>
  </si>
  <si>
    <t xml:space="preserve">      其他基本养老保险基金收入</t>
  </si>
  <si>
    <t>二、机关事业单位基本养老保险基金收入</t>
  </si>
  <si>
    <t xml:space="preserve">      其他收入</t>
  </si>
  <si>
    <t>表17：</t>
  </si>
  <si>
    <t>修文县2020年社会保险基金预算支出完成情况表</t>
  </si>
  <si>
    <r>
      <rPr>
        <b/>
        <sz val="12"/>
        <color rgb="FF000000"/>
        <rFont val="宋体"/>
        <charset val="134"/>
      </rPr>
      <t>支</t>
    </r>
    <r>
      <rPr>
        <b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出</t>
    </r>
    <r>
      <rPr>
        <b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合</t>
    </r>
    <r>
      <rPr>
        <b/>
        <sz val="12"/>
        <color rgb="FF000000"/>
        <rFont val="Arial "/>
        <charset val="134"/>
      </rPr>
      <t xml:space="preserve">       </t>
    </r>
    <r>
      <rPr>
        <b/>
        <sz val="12"/>
        <color rgb="FF000000"/>
        <rFont val="宋体"/>
        <charset val="134"/>
      </rPr>
      <t>计</t>
    </r>
    <r>
      <rPr>
        <b/>
        <sz val="12"/>
        <color rgb="FF000000"/>
        <rFont val="宋体"/>
        <charset val="134"/>
      </rPr>
      <t xml:space="preserve"></t>
    </r>
  </si>
  <si>
    <t>一、城乡居民基本养老保险基金支出</t>
  </si>
  <si>
    <t>其中：基础养老金支出</t>
  </si>
  <si>
    <t xml:space="preserve">               个人账户养老金支出</t>
  </si>
  <si>
    <t xml:space="preserve">               丧葬补助金支出</t>
  </si>
  <si>
    <t xml:space="preserve">               转移支出</t>
  </si>
  <si>
    <t>二、机关事业单位基本养老保险基金支出</t>
  </si>
  <si>
    <t>其中：基本养老金支出</t>
  </si>
  <si>
    <t>表18：</t>
  </si>
  <si>
    <t>修文县2020年社会保险基金预算结余情况表</t>
  </si>
  <si>
    <t>项目</t>
  </si>
  <si>
    <t>2020年为2019年%</t>
  </si>
  <si>
    <t>合    计</t>
  </si>
  <si>
    <t>一、城乡居民基本养老保险基金年末滚存结余</t>
  </si>
  <si>
    <t>二、机关事业单位基本养老保险基金年末滚存结余</t>
  </si>
  <si>
    <t>表19：</t>
  </si>
  <si>
    <t>修文县2021年社会保险基金预算收入预算表（草案）</t>
  </si>
  <si>
    <t>2021年
预算数</t>
  </si>
  <si>
    <t>2021年预算数为2020年完成数%</t>
  </si>
  <si>
    <t>2021年比2020年
增减额</t>
  </si>
  <si>
    <t>3=2/1</t>
  </si>
  <si>
    <t>4=2-1</t>
  </si>
  <si>
    <t>表20：</t>
  </si>
  <si>
    <t>修文县2021年社会保险基金预算支出预算表（草案）</t>
  </si>
  <si>
    <t>表21：</t>
  </si>
  <si>
    <t>修文县2021年社会保险基金预算结余预算表（草案）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</si>
</sst>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%"/>
    <numFmt numFmtId="178" formatCode="#,##0_ "/>
    <numFmt numFmtId="179" formatCode="#,##0_ ;\-#,##0"/>
    <numFmt numFmtId="180" formatCode="#,##0_ ;[Red]\-#,##0\ "/>
    <numFmt numFmtId="181" formatCode="0_ "/>
    <numFmt numFmtId="182" formatCode="#,##0.00_ ;\-#,##0.00;;"/>
  </numFmts>
  <fonts count="32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Arial"/>
      <charset val="134"/>
    </font>
    <font>
      <b/>
      <sz val="12"/>
      <color rgb="FF000000"/>
      <name val="Arial"/>
      <charset val="134"/>
    </font>
    <font>
      <b/>
      <sz val="18"/>
      <color rgb="FFFF0000"/>
      <name val="宋体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仿宋"/>
      <charset val="134"/>
    </font>
    <font>
      <sz val="10.5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000000"/>
      <name val="Arial 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/>
    <xf numFmtId="0" fontId="16" fillId="0" borderId="0" applyNumberFormat="0" applyFill="0" applyBorder="0" applyAlignment="0" applyProtection="0">
      <alignment vertical="center"/>
    </xf>
    <xf numFmtId="0" fontId="13" fillId="18" borderId="14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</cellStyleXfs>
  <cellXfs count="9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right" vertical="center" shrinkToFit="1"/>
    </xf>
    <xf numFmtId="10" fontId="5" fillId="0" borderId="1" xfId="0" applyNumberFormat="1" applyFont="1" applyBorder="1" applyAlignment="1">
      <alignment horizontal="right" vertical="center" shrinkToFit="1"/>
    </xf>
    <xf numFmtId="0" fontId="4" fillId="0" borderId="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179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9" fontId="4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9" fontId="4" fillId="2" borderId="6" xfId="0" applyNumberFormat="1" applyFont="1" applyFill="1" applyBorder="1" applyAlignment="1">
      <alignment horizontal="right" vertical="center"/>
    </xf>
    <xf numFmtId="179" fontId="4" fillId="2" borderId="7" xfId="0" applyNumberFormat="1" applyFont="1" applyFill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 shrinkToFit="1"/>
    </xf>
    <xf numFmtId="178" fontId="4" fillId="0" borderId="1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vertical="center" shrinkToFit="1"/>
    </xf>
    <xf numFmtId="179" fontId="4" fillId="2" borderId="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vertical="center"/>
    </xf>
    <xf numFmtId="180" fontId="1" fillId="0" borderId="0" xfId="0" applyNumberFormat="1" applyFont="1" applyAlignment="1">
      <alignment horizontal="right" vertical="center" shrinkToFit="1"/>
    </xf>
    <xf numFmtId="0" fontId="1" fillId="0" borderId="1" xfId="0" applyFont="1" applyBorder="1" applyAlignment="1">
      <alignment horizontal="left" vertical="center" wrapText="1" indent="2"/>
    </xf>
    <xf numFmtId="178" fontId="4" fillId="0" borderId="1" xfId="0" applyNumberFormat="1" applyFont="1" applyBorder="1" applyAlignment="1">
      <alignment horizontal="right" vertical="center"/>
    </xf>
    <xf numFmtId="181" fontId="4" fillId="0" borderId="1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178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 indent="2"/>
    </xf>
    <xf numFmtId="178" fontId="4" fillId="2" borderId="2" xfId="0" applyNumberFormat="1" applyFont="1" applyFill="1" applyBorder="1" applyAlignment="1">
      <alignment horizontal="right" vertical="center" shrinkToFit="1"/>
    </xf>
    <xf numFmtId="0" fontId="1" fillId="0" borderId="1" xfId="0" applyFont="1" applyBorder="1" applyAlignment="1">
      <alignment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9" fontId="1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center" wrapText="1"/>
    </xf>
    <xf numFmtId="180" fontId="4" fillId="0" borderId="1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0" fontId="5" fillId="0" borderId="1" xfId="11" applyNumberFormat="1" applyFont="1" applyBorder="1" applyAlignment="1">
      <alignment horizontal="right" vertical="center" shrinkToFit="1"/>
    </xf>
    <xf numFmtId="178" fontId="10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0" fontId="4" fillId="0" borderId="1" xfId="11" applyNumberFormat="1" applyFont="1" applyBorder="1" applyAlignment="1">
      <alignment horizontal="right" vertical="center" shrinkToFit="1"/>
    </xf>
    <xf numFmtId="178" fontId="4" fillId="0" borderId="3" xfId="0" applyNumberFormat="1" applyFont="1" applyBorder="1" applyAlignment="1">
      <alignment horizontal="right" vertical="center" shrinkToFit="1"/>
    </xf>
    <xf numFmtId="182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36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E23" sqref="E23"/>
    </sheetView>
  </sheetViews>
  <sheetFormatPr defaultColWidth="9" defaultRowHeight="14.25" outlineLevelCol="5"/>
  <cols>
    <col min="1" max="1" width="39.5" style="3" customWidth="1"/>
    <col min="2" max="2" width="14.75" style="26" customWidth="1"/>
    <col min="3" max="3" width="14" style="26" customWidth="1"/>
    <col min="4" max="4" width="10.875" style="27" customWidth="1"/>
    <col min="5" max="5" width="11.75" style="26" customWidth="1"/>
    <col min="6" max="6" width="17.75" style="26" customWidth="1"/>
    <col min="7" max="7" width="11.625" style="26" customWidth="1"/>
    <col min="8" max="16384" width="9" style="26"/>
  </cols>
  <sheetData>
    <row r="1" spans="1:1">
      <c r="A1" s="3" t="s">
        <v>0</v>
      </c>
    </row>
    <row r="2" ht="33" customHeight="1" spans="1:6">
      <c r="A2" s="52" t="s">
        <v>1</v>
      </c>
      <c r="B2" s="52"/>
      <c r="C2" s="52"/>
      <c r="D2" s="52"/>
      <c r="E2" s="52"/>
      <c r="F2" s="52"/>
    </row>
    <row r="3" ht="20.25" customHeight="1" spans="1:6">
      <c r="A3" s="28"/>
      <c r="F3" s="29" t="s">
        <v>2</v>
      </c>
    </row>
    <row r="4" s="50" customFormat="1" ht="33.75" customHeight="1" spans="1:6">
      <c r="A4" s="11" t="s">
        <v>3</v>
      </c>
      <c r="B4" s="80" t="s">
        <v>4</v>
      </c>
      <c r="C4" s="31" t="s">
        <v>5</v>
      </c>
      <c r="D4" s="31"/>
      <c r="E4" s="31"/>
      <c r="F4" s="7" t="s">
        <v>6</v>
      </c>
    </row>
    <row r="5" s="50" customFormat="1" ht="48" customHeight="1" spans="1:6">
      <c r="A5" s="11"/>
      <c r="B5" s="31"/>
      <c r="C5" s="80" t="s">
        <v>7</v>
      </c>
      <c r="D5" s="70" t="s">
        <v>8</v>
      </c>
      <c r="E5" s="81" t="s">
        <v>9</v>
      </c>
      <c r="F5" s="7"/>
    </row>
    <row r="6" s="50" customFormat="1" ht="15.75" customHeight="1" spans="1:6">
      <c r="A6" s="82" t="s">
        <v>10</v>
      </c>
      <c r="B6" s="83" t="s">
        <v>11</v>
      </c>
      <c r="C6" s="83" t="s">
        <v>12</v>
      </c>
      <c r="D6" s="83" t="s">
        <v>13</v>
      </c>
      <c r="E6" s="83" t="s">
        <v>14</v>
      </c>
      <c r="F6" s="83" t="s">
        <v>15</v>
      </c>
    </row>
    <row r="7" s="51" customFormat="1" ht="15.95" customHeight="1" spans="1:6">
      <c r="A7" s="7" t="s">
        <v>16</v>
      </c>
      <c r="B7" s="17">
        <f>B8+B14</f>
        <v>23680.87</v>
      </c>
      <c r="C7" s="17">
        <f>C8+C14</f>
        <v>20176</v>
      </c>
      <c r="D7" s="84">
        <f>B7/C7</f>
        <v>1.17371480967486</v>
      </c>
      <c r="E7" s="17">
        <f>B7-C7</f>
        <v>3504.87</v>
      </c>
      <c r="F7" s="85"/>
    </row>
    <row r="8" ht="15.95" customHeight="1" spans="1:6">
      <c r="A8" s="20" t="s">
        <v>17</v>
      </c>
      <c r="B8" s="54">
        <f>SUM(B9:B13)</f>
        <v>9317.59</v>
      </c>
      <c r="C8" s="54">
        <f>SUM(C9:C13)</f>
        <v>7712</v>
      </c>
      <c r="D8" s="86">
        <f>B8/C8</f>
        <v>1.20819372406639</v>
      </c>
      <c r="E8" s="40">
        <f>B8-C8</f>
        <v>1605.59</v>
      </c>
      <c r="F8" s="40"/>
    </row>
    <row r="9" ht="15.95" customHeight="1" spans="1:6">
      <c r="A9" s="56" t="s">
        <v>18</v>
      </c>
      <c r="B9" s="57">
        <v>1602.08</v>
      </c>
      <c r="C9" s="40">
        <v>1560</v>
      </c>
      <c r="D9" s="86">
        <f>B9/C9</f>
        <v>1.02697435897436</v>
      </c>
      <c r="E9" s="40">
        <f>B9-C9</f>
        <v>42.0799999999999</v>
      </c>
      <c r="F9" s="40"/>
    </row>
    <row r="10" ht="15.95" customHeight="1" spans="1:6">
      <c r="A10" s="60" t="s">
        <v>19</v>
      </c>
      <c r="B10" s="61">
        <v>6734.56</v>
      </c>
      <c r="C10" s="87">
        <v>6100</v>
      </c>
      <c r="D10" s="86">
        <f>B10/C10</f>
        <v>1.1040262295082</v>
      </c>
      <c r="E10" s="40">
        <f>B10-C10</f>
        <v>634.56</v>
      </c>
      <c r="F10" s="87"/>
    </row>
    <row r="11" ht="15.95" customHeight="1" spans="1:6">
      <c r="A11" s="56" t="s">
        <v>20</v>
      </c>
      <c r="B11" s="57">
        <v>976.57</v>
      </c>
      <c r="C11" s="40">
        <v>46</v>
      </c>
      <c r="D11" s="86">
        <f>B11/C11</f>
        <v>21.2297826086957</v>
      </c>
      <c r="E11" s="40">
        <f>B11-C11</f>
        <v>930.57</v>
      </c>
      <c r="F11" s="40"/>
    </row>
    <row r="12" ht="15.95" customHeight="1" spans="1:6">
      <c r="A12" s="56" t="s">
        <v>21</v>
      </c>
      <c r="B12" s="57">
        <v>4.38</v>
      </c>
      <c r="C12" s="40">
        <v>6</v>
      </c>
      <c r="D12" s="86">
        <f>B12/C12</f>
        <v>0.73</v>
      </c>
      <c r="E12" s="40">
        <f>B12-C12</f>
        <v>-1.62</v>
      </c>
      <c r="F12" s="40"/>
    </row>
    <row r="13" ht="15.95" customHeight="1" spans="1:6">
      <c r="A13" s="56" t="s">
        <v>22</v>
      </c>
      <c r="B13" s="40">
        <v>0</v>
      </c>
      <c r="C13" s="40">
        <v>0</v>
      </c>
      <c r="D13" s="86" t="e">
        <f>B13/C13</f>
        <v>#DIV/0!</v>
      </c>
      <c r="E13" s="40">
        <f>B13-C13</f>
        <v>0</v>
      </c>
      <c r="F13" s="88"/>
    </row>
    <row r="14" ht="15.95" customHeight="1" spans="1:6">
      <c r="A14" s="65" t="s">
        <v>23</v>
      </c>
      <c r="B14" s="54">
        <f>SUM(B15:B19)</f>
        <v>14363.28</v>
      </c>
      <c r="C14" s="54">
        <f>SUM(C15:C19)</f>
        <v>12464</v>
      </c>
      <c r="D14" s="86">
        <f>B14/C14</f>
        <v>1.15238125802311</v>
      </c>
      <c r="E14" s="40">
        <f>B14-C14</f>
        <v>1899.28</v>
      </c>
      <c r="F14" s="88"/>
    </row>
    <row r="15" ht="15.95" customHeight="1" spans="1:6">
      <c r="A15" s="56" t="s">
        <v>18</v>
      </c>
      <c r="B15" s="66">
        <v>9430.34</v>
      </c>
      <c r="C15" s="40">
        <v>8623</v>
      </c>
      <c r="D15" s="86">
        <f>B15/C15</f>
        <v>1.0936263481387</v>
      </c>
      <c r="E15" s="40">
        <f>B15-C15</f>
        <v>807.34</v>
      </c>
      <c r="F15" s="88"/>
    </row>
    <row r="16" ht="15.95" customHeight="1" spans="1:6">
      <c r="A16" s="56" t="s">
        <v>20</v>
      </c>
      <c r="B16" s="66">
        <v>3.78</v>
      </c>
      <c r="C16" s="40">
        <v>3</v>
      </c>
      <c r="D16" s="86">
        <f>B16/C16</f>
        <v>1.26</v>
      </c>
      <c r="E16" s="40">
        <f>B16-C16</f>
        <v>0.78</v>
      </c>
      <c r="F16" s="88"/>
    </row>
    <row r="17" ht="15.95" customHeight="1" spans="1:6">
      <c r="A17" s="56" t="s">
        <v>19</v>
      </c>
      <c r="B17" s="66">
        <v>4790.04</v>
      </c>
      <c r="C17" s="40">
        <v>3834</v>
      </c>
      <c r="D17" s="86">
        <f>B17/C17</f>
        <v>1.24935837245696</v>
      </c>
      <c r="E17" s="40">
        <f>B17-C17</f>
        <v>956.04</v>
      </c>
      <c r="F17" s="40"/>
    </row>
    <row r="18" ht="15.95" customHeight="1" spans="1:6">
      <c r="A18" s="56" t="s">
        <v>21</v>
      </c>
      <c r="B18" s="67">
        <v>130.73</v>
      </c>
      <c r="C18" s="89">
        <v>0</v>
      </c>
      <c r="D18" s="86" t="e">
        <f>B18/C18</f>
        <v>#DIV/0!</v>
      </c>
      <c r="E18" s="40">
        <f>B18-C18</f>
        <v>130.73</v>
      </c>
      <c r="F18" s="40"/>
    </row>
    <row r="19" ht="15.95" customHeight="1" spans="1:6">
      <c r="A19" s="56" t="s">
        <v>24</v>
      </c>
      <c r="B19" s="67">
        <v>8.39</v>
      </c>
      <c r="C19" s="40">
        <v>4</v>
      </c>
      <c r="D19" s="86">
        <f>B19/C19</f>
        <v>2.0975</v>
      </c>
      <c r="E19" s="40">
        <f>B19-C19</f>
        <v>4.39</v>
      </c>
      <c r="F19" s="40"/>
    </row>
    <row r="36" ht="13.5" customHeight="1"/>
  </sheetData>
  <mergeCells count="5">
    <mergeCell ref="A2:F2"/>
    <mergeCell ref="C4:E4"/>
    <mergeCell ref="A4:A5"/>
    <mergeCell ref="B4:B5"/>
    <mergeCell ref="F4:F5"/>
  </mergeCells>
  <pageMargins left="0.747916666666667" right="0.747916666666667" top="0.4" bottom="0.21" header="0.31" footer="0.29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35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E14" sqref="E14"/>
    </sheetView>
  </sheetViews>
  <sheetFormatPr defaultColWidth="9" defaultRowHeight="14.25" outlineLevelCol="7"/>
  <cols>
    <col min="1" max="1" width="39.875" style="25" customWidth="1"/>
    <col min="2" max="2" width="13.625" style="26" customWidth="1"/>
    <col min="3" max="3" width="15.875" style="26" customWidth="1"/>
    <col min="4" max="4" width="10.75" style="27" customWidth="1"/>
    <col min="5" max="5" width="12.25" style="26" customWidth="1"/>
    <col min="6" max="6" width="18.625" style="26" customWidth="1"/>
    <col min="7" max="16384" width="9" style="26"/>
  </cols>
  <sheetData>
    <row r="1" spans="1:1">
      <c r="A1" s="3" t="s">
        <v>25</v>
      </c>
    </row>
    <row r="2" ht="33" customHeight="1" spans="1:6">
      <c r="A2" s="52" t="s">
        <v>26</v>
      </c>
      <c r="B2" s="52"/>
      <c r="C2" s="52"/>
      <c r="D2" s="52"/>
      <c r="E2" s="52"/>
      <c r="F2" s="52"/>
    </row>
    <row r="3" ht="20.25" customHeight="1" spans="1:6">
      <c r="A3" s="28"/>
      <c r="F3" s="29" t="s">
        <v>2</v>
      </c>
    </row>
    <row r="4" ht="54" customHeight="1" spans="1:8">
      <c r="A4" s="11" t="s">
        <v>3</v>
      </c>
      <c r="B4" s="30" t="s">
        <v>4</v>
      </c>
      <c r="C4" s="31" t="s">
        <v>5</v>
      </c>
      <c r="D4" s="31"/>
      <c r="E4" s="31"/>
      <c r="F4" s="7" t="s">
        <v>6</v>
      </c>
      <c r="H4" s="33"/>
    </row>
    <row r="5" ht="54" customHeight="1" spans="1:6">
      <c r="A5" s="11"/>
      <c r="B5" s="31"/>
      <c r="C5" s="30" t="s">
        <v>7</v>
      </c>
      <c r="D5" s="9" t="s">
        <v>8</v>
      </c>
      <c r="E5" s="79" t="s">
        <v>9</v>
      </c>
      <c r="F5" s="7"/>
    </row>
    <row r="6" ht="24" customHeight="1" spans="1:6">
      <c r="A6" s="34" t="s">
        <v>10</v>
      </c>
      <c r="B6" s="35" t="s">
        <v>11</v>
      </c>
      <c r="C6" s="35" t="s">
        <v>12</v>
      </c>
      <c r="D6" s="35" t="s">
        <v>13</v>
      </c>
      <c r="E6" s="35" t="s">
        <v>14</v>
      </c>
      <c r="F6" s="35" t="s">
        <v>15</v>
      </c>
    </row>
    <row r="7" ht="21" customHeight="1" spans="1:6">
      <c r="A7" s="7" t="s">
        <v>27</v>
      </c>
      <c r="B7" s="17">
        <f>B8+B13</f>
        <v>21989.48</v>
      </c>
      <c r="C7" s="17">
        <f>C8+C13</f>
        <v>21225</v>
      </c>
      <c r="D7" s="18">
        <f>B7/C7</f>
        <v>1.03601790341578</v>
      </c>
      <c r="E7" s="17">
        <f>B7-C7</f>
        <v>764.480000000003</v>
      </c>
      <c r="F7" s="36"/>
    </row>
    <row r="8" ht="21" customHeight="1" spans="1:6">
      <c r="A8" s="20" t="s">
        <v>28</v>
      </c>
      <c r="B8" s="37">
        <f>SUM(B9:B12)</f>
        <v>7753.79</v>
      </c>
      <c r="C8" s="37">
        <f>SUM(C9:C12)</f>
        <v>7843</v>
      </c>
      <c r="D8" s="39">
        <f>B8/C8</f>
        <v>0.988625525946704</v>
      </c>
      <c r="E8" s="40">
        <f>B8-C8</f>
        <v>-89.2099999999991</v>
      </c>
      <c r="F8" s="44"/>
    </row>
    <row r="9" ht="21" customHeight="1" spans="1:6">
      <c r="A9" s="42" t="s">
        <v>29</v>
      </c>
      <c r="B9" s="43">
        <v>6504.43</v>
      </c>
      <c r="C9" s="54">
        <v>6388</v>
      </c>
      <c r="D9" s="39">
        <f>B9/C9</f>
        <v>1.01822636192862</v>
      </c>
      <c r="E9" s="40">
        <f>B9-C9</f>
        <v>116.43</v>
      </c>
      <c r="F9" s="44"/>
    </row>
    <row r="10" ht="21" customHeight="1" spans="1:6">
      <c r="A10" s="45" t="s">
        <v>30</v>
      </c>
      <c r="B10" s="43">
        <v>1139.38</v>
      </c>
      <c r="C10" s="54">
        <v>1336</v>
      </c>
      <c r="D10" s="39">
        <f>B10/C10</f>
        <v>0.852829341317365</v>
      </c>
      <c r="E10" s="40">
        <f>B10-C10</f>
        <v>-196.62</v>
      </c>
      <c r="F10" s="44"/>
    </row>
    <row r="11" ht="21" customHeight="1" spans="1:6">
      <c r="A11" s="45" t="s">
        <v>31</v>
      </c>
      <c r="B11" s="43">
        <v>107.8</v>
      </c>
      <c r="C11" s="54">
        <v>115</v>
      </c>
      <c r="D11" s="39">
        <f>B11/C11</f>
        <v>0.937391304347826</v>
      </c>
      <c r="E11" s="40">
        <f>B11-C11</f>
        <v>-7.2</v>
      </c>
      <c r="F11" s="44"/>
    </row>
    <row r="12" ht="21" customHeight="1" spans="1:6">
      <c r="A12" s="46" t="s">
        <v>32</v>
      </c>
      <c r="B12" s="22">
        <v>2.18</v>
      </c>
      <c r="C12" s="54">
        <v>4</v>
      </c>
      <c r="D12" s="39">
        <f>B12/C12</f>
        <v>0.545</v>
      </c>
      <c r="E12" s="40">
        <f>B12-C12</f>
        <v>-1.82</v>
      </c>
      <c r="F12" s="44"/>
    </row>
    <row r="13" ht="21" customHeight="1" spans="1:6">
      <c r="A13" s="47" t="s">
        <v>33</v>
      </c>
      <c r="B13" s="48">
        <v>14235.69</v>
      </c>
      <c r="C13" s="40">
        <v>13382</v>
      </c>
      <c r="D13" s="39">
        <f>B13/C13</f>
        <v>1.06379390225676</v>
      </c>
      <c r="E13" s="40">
        <f>B13-C13</f>
        <v>853.690000000001</v>
      </c>
      <c r="F13" s="23"/>
    </row>
    <row r="14" ht="21" customHeight="1" spans="1:6">
      <c r="A14" s="49" t="s">
        <v>34</v>
      </c>
      <c r="B14" s="48">
        <v>14203.95</v>
      </c>
      <c r="C14" s="40">
        <v>13382</v>
      </c>
      <c r="D14" s="39">
        <f>B14/C14</f>
        <v>1.06142205948289</v>
      </c>
      <c r="E14" s="40">
        <f>B14-C14</f>
        <v>821.950000000001</v>
      </c>
      <c r="F14" s="23"/>
    </row>
    <row r="35" ht="13.5" customHeight="1"/>
  </sheetData>
  <mergeCells count="5">
    <mergeCell ref="A2:F2"/>
    <mergeCell ref="C4:E4"/>
    <mergeCell ref="A4:A5"/>
    <mergeCell ref="B4:B5"/>
    <mergeCell ref="F4:F5"/>
  </mergeCells>
  <printOptions horizontalCentered="1"/>
  <pageMargins left="0.749305555555556" right="0.749305555555556" top="0.48" bottom="0.23" header="0.33" footer="0.31"/>
  <pageSetup paperSize="9" scale="7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IV9"/>
  <sheetViews>
    <sheetView workbookViewId="0">
      <selection activeCell="E13" sqref="E13"/>
    </sheetView>
  </sheetViews>
  <sheetFormatPr defaultColWidth="9" defaultRowHeight="13.5"/>
  <cols>
    <col min="1" max="1" width="48" style="1" customWidth="1"/>
    <col min="2" max="2" width="14.125" style="1" customWidth="1"/>
    <col min="3" max="3" width="11.625" customWidth="1"/>
    <col min="4" max="4" width="10.125" style="2" customWidth="1"/>
    <col min="5" max="5" width="11.125" style="2" customWidth="1"/>
    <col min="6" max="6" width="19.375" style="1" customWidth="1"/>
  </cols>
  <sheetData>
    <row r="1" ht="14.25" customHeight="1" spans="1:256">
      <c r="A1" s="3" t="s">
        <v>35</v>
      </c>
      <c r="B1" s="26"/>
      <c r="C1" s="26"/>
      <c r="D1" s="27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ht="39.75" customHeight="1" spans="1:6">
      <c r="A2" s="4" t="s">
        <v>36</v>
      </c>
      <c r="B2" s="4"/>
      <c r="C2" s="4"/>
      <c r="D2" s="4"/>
      <c r="E2" s="4"/>
      <c r="F2" s="4"/>
    </row>
    <row r="3" ht="24.75" customHeight="1" spans="1:6">
      <c r="A3" s="5"/>
      <c r="B3" s="5"/>
      <c r="F3" s="6" t="s">
        <v>2</v>
      </c>
    </row>
    <row r="4" ht="24.75" customHeight="1" spans="1:6">
      <c r="A4" s="7" t="s">
        <v>37</v>
      </c>
      <c r="B4" s="69" t="s">
        <v>4</v>
      </c>
      <c r="C4" s="69" t="s">
        <v>7</v>
      </c>
      <c r="D4" s="70" t="s">
        <v>38</v>
      </c>
      <c r="E4" s="70" t="s">
        <v>9</v>
      </c>
      <c r="F4" s="7" t="s">
        <v>6</v>
      </c>
    </row>
    <row r="5" ht="24.75" customHeight="1" spans="1:6">
      <c r="A5" s="7"/>
      <c r="B5" s="10"/>
      <c r="C5" s="71"/>
      <c r="D5" s="9"/>
      <c r="E5" s="9"/>
      <c r="F5" s="7"/>
    </row>
    <row r="6" ht="24.75" customHeight="1" spans="1:6">
      <c r="A6" s="49" t="s">
        <v>10</v>
      </c>
      <c r="B6" s="72">
        <v>1</v>
      </c>
      <c r="C6" s="73">
        <v>2</v>
      </c>
      <c r="D6" s="73" t="s">
        <v>13</v>
      </c>
      <c r="E6" s="73" t="s">
        <v>14</v>
      </c>
      <c r="F6" s="74">
        <v>5</v>
      </c>
    </row>
    <row r="7" ht="38.25" customHeight="1" spans="1:6">
      <c r="A7" s="7" t="s">
        <v>39</v>
      </c>
      <c r="B7" s="75">
        <f>SUM(B8:B9)</f>
        <v>21783.02</v>
      </c>
      <c r="C7" s="75">
        <f>SUM(C8:C9)</f>
        <v>20091</v>
      </c>
      <c r="D7" s="18">
        <f>B7/C7</f>
        <v>1.08421780896919</v>
      </c>
      <c r="E7" s="17">
        <f>B7-C7</f>
        <v>1692.02</v>
      </c>
      <c r="F7" s="19"/>
    </row>
    <row r="8" ht="38.25" customHeight="1" spans="1:6">
      <c r="A8" s="76" t="s">
        <v>40</v>
      </c>
      <c r="B8" s="43">
        <v>21643.96</v>
      </c>
      <c r="C8" s="77">
        <v>20080</v>
      </c>
      <c r="D8" s="18">
        <f>B8/C8</f>
        <v>1.07788645418327</v>
      </c>
      <c r="E8" s="17">
        <f>B8-C8</f>
        <v>1563.96</v>
      </c>
      <c r="F8" s="44"/>
    </row>
    <row r="9" ht="38.25" customHeight="1" spans="1:6">
      <c r="A9" s="78" t="s">
        <v>41</v>
      </c>
      <c r="B9" s="48">
        <v>139.06</v>
      </c>
      <c r="C9" s="77">
        <v>11</v>
      </c>
      <c r="D9" s="18">
        <f>B9/C9</f>
        <v>12.6418181818182</v>
      </c>
      <c r="E9" s="17">
        <f>B9-C9</f>
        <v>128.06</v>
      </c>
      <c r="F9" s="23"/>
    </row>
  </sheetData>
  <mergeCells count="7">
    <mergeCell ref="A2:F2"/>
    <mergeCell ref="A4:A5"/>
    <mergeCell ref="B4:B5"/>
    <mergeCell ref="C4:C5"/>
    <mergeCell ref="D4:D5"/>
    <mergeCell ref="E4:E5"/>
    <mergeCell ref="F4:F5"/>
  </mergeCells>
  <pageMargins left="0.749305555555556" right="0.749305555555556" top="0.999305555555556" bottom="0.999305555555556" header="0.509027777777778" footer="0.509027777777778"/>
  <pageSetup paperSize="9" scale="77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36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E17" sqref="E17"/>
    </sheetView>
  </sheetViews>
  <sheetFormatPr defaultColWidth="9" defaultRowHeight="14.25" outlineLevelCol="7"/>
  <cols>
    <col min="1" max="1" width="43.25" style="3" customWidth="1"/>
    <col min="2" max="2" width="13.5" style="26" customWidth="1"/>
    <col min="3" max="3" width="12.5" style="26" customWidth="1"/>
    <col min="4" max="4" width="11.875" style="27" customWidth="1"/>
    <col min="5" max="5" width="12" style="26" customWidth="1"/>
    <col min="6" max="6" width="19.625" style="26" customWidth="1"/>
    <col min="7" max="7" width="36" style="26" customWidth="1"/>
    <col min="8" max="16383" width="9" style="26"/>
  </cols>
  <sheetData>
    <row r="1" ht="12.75" customHeight="1" spans="1:1">
      <c r="A1" s="3" t="s">
        <v>42</v>
      </c>
    </row>
    <row r="2" ht="20.25" customHeight="1" spans="1:6">
      <c r="A2" s="52" t="s">
        <v>43</v>
      </c>
      <c r="B2" s="52"/>
      <c r="C2" s="52"/>
      <c r="D2" s="52"/>
      <c r="E2" s="52"/>
      <c r="F2" s="52"/>
    </row>
    <row r="3" ht="24.75" customHeight="1" spans="1:6">
      <c r="A3" s="28"/>
      <c r="F3" s="29" t="s">
        <v>2</v>
      </c>
    </row>
    <row r="4" s="50" customFormat="1" ht="33" customHeight="1" spans="1:6">
      <c r="A4" s="11" t="s">
        <v>3</v>
      </c>
      <c r="B4" s="30" t="s">
        <v>4</v>
      </c>
      <c r="C4" s="7" t="s">
        <v>44</v>
      </c>
      <c r="D4" s="9" t="s">
        <v>45</v>
      </c>
      <c r="E4" s="9" t="s">
        <v>46</v>
      </c>
      <c r="F4" s="7" t="s">
        <v>6</v>
      </c>
    </row>
    <row r="5" s="50" customFormat="1" ht="33" customHeight="1" spans="1:6">
      <c r="A5" s="11"/>
      <c r="B5" s="31"/>
      <c r="C5" s="11"/>
      <c r="D5" s="9"/>
      <c r="E5" s="9"/>
      <c r="F5" s="7"/>
    </row>
    <row r="6" s="50" customFormat="1" ht="24" customHeight="1" spans="1:6">
      <c r="A6" s="34" t="s">
        <v>10</v>
      </c>
      <c r="B6" s="35" t="s">
        <v>11</v>
      </c>
      <c r="C6" s="35" t="s">
        <v>12</v>
      </c>
      <c r="D6" s="35" t="s">
        <v>47</v>
      </c>
      <c r="E6" s="35" t="s">
        <v>48</v>
      </c>
      <c r="F6" s="35" t="s">
        <v>15</v>
      </c>
    </row>
    <row r="7" s="51" customFormat="1" ht="18.75" customHeight="1" spans="1:6">
      <c r="A7" s="7" t="s">
        <v>16</v>
      </c>
      <c r="B7" s="17">
        <f>B8+B14</f>
        <v>23680.87</v>
      </c>
      <c r="C7" s="17">
        <f>C8+C14</f>
        <v>26486.18</v>
      </c>
      <c r="D7" s="18">
        <f>C7/B7</f>
        <v>1.11846313078869</v>
      </c>
      <c r="E7" s="17">
        <f>C7-B7</f>
        <v>2805.31</v>
      </c>
      <c r="F7" s="53"/>
    </row>
    <row r="8" ht="18.75" customHeight="1" spans="1:8">
      <c r="A8" s="20" t="s">
        <v>17</v>
      </c>
      <c r="B8" s="54">
        <f>SUM(B9:B13)</f>
        <v>9317.59</v>
      </c>
      <c r="C8" s="54">
        <f>SUM(C9:C13)</f>
        <v>9639.18</v>
      </c>
      <c r="D8" s="39">
        <f>C8/B8</f>
        <v>1.03451428963927</v>
      </c>
      <c r="E8" s="40">
        <f>C8-B8</f>
        <v>321.590000000002</v>
      </c>
      <c r="F8" s="44"/>
      <c r="G8" s="3"/>
      <c r="H8" s="55"/>
    </row>
    <row r="9" ht="18.75" customHeight="1" spans="1:8">
      <c r="A9" s="56" t="s">
        <v>18</v>
      </c>
      <c r="B9" s="57">
        <v>1602.08</v>
      </c>
      <c r="C9" s="58">
        <v>1993.66</v>
      </c>
      <c r="D9" s="39">
        <f>C9/B9</f>
        <v>1.24441975431938</v>
      </c>
      <c r="E9" s="40">
        <f>C9-B9</f>
        <v>391.58</v>
      </c>
      <c r="F9" s="44"/>
      <c r="G9" s="59"/>
      <c r="H9" s="55"/>
    </row>
    <row r="10" ht="18.75" customHeight="1" spans="1:8">
      <c r="A10" s="60" t="s">
        <v>19</v>
      </c>
      <c r="B10" s="61">
        <v>6734.56</v>
      </c>
      <c r="C10" s="58">
        <v>7140.52</v>
      </c>
      <c r="D10" s="39">
        <f>C10/B10</f>
        <v>1.06028010738638</v>
      </c>
      <c r="E10" s="40">
        <f>C10-B10</f>
        <v>405.96</v>
      </c>
      <c r="F10" s="44"/>
      <c r="G10" s="59"/>
      <c r="H10" s="55"/>
    </row>
    <row r="11" ht="18.75" customHeight="1" spans="1:8">
      <c r="A11" s="56" t="s">
        <v>20</v>
      </c>
      <c r="B11" s="57">
        <v>976.57</v>
      </c>
      <c r="C11" s="58">
        <v>500</v>
      </c>
      <c r="D11" s="39">
        <f>C11/B11</f>
        <v>0.511996067870199</v>
      </c>
      <c r="E11" s="40">
        <f>C11-B11</f>
        <v>-476.57</v>
      </c>
      <c r="F11" s="62"/>
      <c r="G11" s="59"/>
      <c r="H11" s="55"/>
    </row>
    <row r="12" ht="23.1" customHeight="1" spans="1:6">
      <c r="A12" s="63" t="s">
        <v>21</v>
      </c>
      <c r="B12" s="57">
        <v>4.38</v>
      </c>
      <c r="C12" s="64">
        <v>5</v>
      </c>
      <c r="D12" s="39">
        <f>C12/B12</f>
        <v>1.14155251141553</v>
      </c>
      <c r="E12" s="40">
        <f>C12-B12</f>
        <v>0.62</v>
      </c>
      <c r="F12" s="44"/>
    </row>
    <row r="13" ht="19.5" customHeight="1" spans="1:6">
      <c r="A13" s="56" t="s">
        <v>22</v>
      </c>
      <c r="B13" s="40"/>
      <c r="C13" s="44"/>
      <c r="D13" s="39"/>
      <c r="E13" s="40"/>
      <c r="F13" s="65"/>
    </row>
    <row r="14" ht="19.5" customHeight="1" spans="1:6">
      <c r="A14" s="65" t="s">
        <v>23</v>
      </c>
      <c r="B14" s="54">
        <f>SUM(B15:B19)</f>
        <v>14363.28</v>
      </c>
      <c r="C14" s="54">
        <f>SUM(C15:C19)</f>
        <v>16847</v>
      </c>
      <c r="D14" s="39">
        <f>C14/B14</f>
        <v>1.17292150539431</v>
      </c>
      <c r="E14" s="40">
        <f>C14-B14</f>
        <v>2483.72</v>
      </c>
      <c r="F14" s="65"/>
    </row>
    <row r="15" ht="19.5" customHeight="1" spans="1:6">
      <c r="A15" s="56" t="s">
        <v>18</v>
      </c>
      <c r="B15" s="66">
        <v>9430.34</v>
      </c>
      <c r="C15" s="44">
        <v>9982</v>
      </c>
      <c r="D15" s="39">
        <f>C15/B15</f>
        <v>1.05849842105375</v>
      </c>
      <c r="E15" s="40">
        <f>C15-B15</f>
        <v>551.66</v>
      </c>
      <c r="F15" s="65"/>
    </row>
    <row r="16" ht="19.5" customHeight="1" spans="1:6">
      <c r="A16" s="56" t="s">
        <v>20</v>
      </c>
      <c r="B16" s="66">
        <v>3.78</v>
      </c>
      <c r="C16" s="44">
        <v>6</v>
      </c>
      <c r="D16" s="39">
        <f>C16/B16</f>
        <v>1.58730158730159</v>
      </c>
      <c r="E16" s="40">
        <f>C16-B16</f>
        <v>2.22</v>
      </c>
      <c r="F16" s="65"/>
    </row>
    <row r="17" ht="19.5" customHeight="1" spans="1:6">
      <c r="A17" s="56" t="s">
        <v>19</v>
      </c>
      <c r="B17" s="66">
        <v>4790.04</v>
      </c>
      <c r="C17" s="44">
        <v>6839</v>
      </c>
      <c r="D17" s="39">
        <f>C17/B17</f>
        <v>1.42775425674942</v>
      </c>
      <c r="E17" s="40">
        <f>C17-B17</f>
        <v>2048.96</v>
      </c>
      <c r="F17" s="65"/>
    </row>
    <row r="18" ht="19.5" customHeight="1" spans="1:6">
      <c r="A18" s="56" t="s">
        <v>21</v>
      </c>
      <c r="B18" s="67">
        <v>130.73</v>
      </c>
      <c r="C18" s="44">
        <v>20</v>
      </c>
      <c r="D18" s="39">
        <f>C18/B18</f>
        <v>0.152987072592366</v>
      </c>
      <c r="E18" s="40">
        <f>C18-B18</f>
        <v>-110.73</v>
      </c>
      <c r="F18" s="65"/>
    </row>
    <row r="19" ht="19.5" customHeight="1" spans="1:6">
      <c r="A19" s="56" t="s">
        <v>24</v>
      </c>
      <c r="B19" s="67">
        <v>8.39</v>
      </c>
      <c r="C19" s="44"/>
      <c r="D19" s="39">
        <f>C19/B19</f>
        <v>0</v>
      </c>
      <c r="E19" s="40">
        <f>C19-B19</f>
        <v>-8.39</v>
      </c>
      <c r="F19" s="65"/>
    </row>
    <row r="20" spans="2:2">
      <c r="B20" s="68"/>
    </row>
    <row r="21" spans="2:2">
      <c r="B21" s="68"/>
    </row>
    <row r="22" spans="2:2">
      <c r="B22" s="68"/>
    </row>
    <row r="23" spans="2:2">
      <c r="B23" s="68"/>
    </row>
    <row r="24" spans="2:2">
      <c r="B24" s="68"/>
    </row>
    <row r="25" spans="2:2">
      <c r="B25" s="68"/>
    </row>
    <row r="26" spans="2:2">
      <c r="B26" s="68"/>
    </row>
    <row r="27" spans="2:2">
      <c r="B27" s="68"/>
    </row>
    <row r="28" spans="2:2">
      <c r="B28" s="68"/>
    </row>
    <row r="29" spans="2:2">
      <c r="B29" s="68"/>
    </row>
    <row r="30" spans="2:2">
      <c r="B30" s="68"/>
    </row>
    <row r="31" spans="2:2">
      <c r="B31" s="68"/>
    </row>
    <row r="32" spans="2:2">
      <c r="B32" s="68"/>
    </row>
    <row r="33" spans="2:2">
      <c r="B33" s="68"/>
    </row>
    <row r="34" spans="2:2">
      <c r="B34" s="68"/>
    </row>
    <row r="35" spans="2:2">
      <c r="B35" s="68"/>
    </row>
    <row r="36" spans="2:2">
      <c r="B36" s="68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548611111111111" right="0.548611111111111" top="0.33" bottom="0.21" header="0.24" footer="0.29"/>
  <pageSetup paperSize="9" scale="7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IV45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B9" sqref="B9"/>
    </sheetView>
  </sheetViews>
  <sheetFormatPr defaultColWidth="9" defaultRowHeight="14.25"/>
  <cols>
    <col min="1" max="1" width="40.125" style="25" customWidth="1"/>
    <col min="2" max="2" width="11.875" style="26" customWidth="1"/>
    <col min="3" max="3" width="11" style="26" customWidth="1"/>
    <col min="4" max="4" width="10.875" style="27" customWidth="1"/>
    <col min="5" max="5" width="11.75" style="26" customWidth="1"/>
    <col min="6" max="6" width="18" style="26" customWidth="1"/>
    <col min="7" max="16384" width="9" style="26"/>
  </cols>
  <sheetData>
    <row r="1" spans="1:256">
      <c r="A1" s="3" t="s">
        <v>49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ht="33" customHeight="1" spans="1:6">
      <c r="A2" s="4" t="s">
        <v>50</v>
      </c>
      <c r="B2" s="4"/>
      <c r="C2" s="4"/>
      <c r="D2" s="4"/>
      <c r="E2" s="4"/>
      <c r="F2" s="4"/>
    </row>
    <row r="3" ht="20.25" customHeight="1" spans="1:6">
      <c r="A3" s="28"/>
      <c r="F3" s="29" t="s">
        <v>2</v>
      </c>
    </row>
    <row r="4" ht="36.95" customHeight="1" spans="1:6">
      <c r="A4" s="11" t="s">
        <v>3</v>
      </c>
      <c r="B4" s="30" t="s">
        <v>4</v>
      </c>
      <c r="C4" s="30" t="s">
        <v>44</v>
      </c>
      <c r="D4" s="30" t="s">
        <v>45</v>
      </c>
      <c r="E4" s="9" t="s">
        <v>46</v>
      </c>
      <c r="F4" s="7" t="s">
        <v>6</v>
      </c>
    </row>
    <row r="5" ht="36.95" customHeight="1" spans="1:8">
      <c r="A5" s="11"/>
      <c r="B5" s="31"/>
      <c r="C5" s="31"/>
      <c r="D5" s="32"/>
      <c r="E5" s="9"/>
      <c r="F5" s="7"/>
      <c r="H5" s="33"/>
    </row>
    <row r="6" ht="22.5" customHeight="1" spans="1:6">
      <c r="A6" s="34" t="s">
        <v>10</v>
      </c>
      <c r="B6" s="35" t="s">
        <v>11</v>
      </c>
      <c r="C6" s="35" t="s">
        <v>12</v>
      </c>
      <c r="D6" s="35" t="s">
        <v>47</v>
      </c>
      <c r="E6" s="35" t="s">
        <v>48</v>
      </c>
      <c r="F6" s="35" t="s">
        <v>15</v>
      </c>
    </row>
    <row r="7" ht="20.25" customHeight="1" spans="1:6">
      <c r="A7" s="7" t="s">
        <v>27</v>
      </c>
      <c r="B7" s="17">
        <f>B8+B13</f>
        <v>21989.48</v>
      </c>
      <c r="C7" s="17">
        <f>C8+C13</f>
        <v>24169</v>
      </c>
      <c r="D7" s="18">
        <f>C7/B7</f>
        <v>1.09911648661087</v>
      </c>
      <c r="E7" s="17">
        <f>C7-B7</f>
        <v>2179.52</v>
      </c>
      <c r="F7" s="36"/>
    </row>
    <row r="8" customFormat="1" ht="15.95" customHeight="1" spans="1:6">
      <c r="A8" s="20" t="s">
        <v>28</v>
      </c>
      <c r="B8" s="37">
        <f>SUM(B9:B12)</f>
        <v>7753.79</v>
      </c>
      <c r="C8" s="38">
        <f>SUM(C9:C12)</f>
        <v>8468</v>
      </c>
      <c r="D8" s="39">
        <f>C8/B8</f>
        <v>1.09211108374098</v>
      </c>
      <c r="E8" s="40">
        <f>C8-B8</f>
        <v>714.209999999999</v>
      </c>
      <c r="F8" s="41"/>
    </row>
    <row r="9" ht="15" spans="1:6">
      <c r="A9" s="42" t="s">
        <v>29</v>
      </c>
      <c r="B9" s="43">
        <v>6504.43</v>
      </c>
      <c r="C9" s="44">
        <v>6761</v>
      </c>
      <c r="D9" s="39">
        <f t="shared" ref="D9:D14" si="0">C9/B9</f>
        <v>1.03944542411864</v>
      </c>
      <c r="E9" s="40">
        <f t="shared" ref="E9:E14" si="1">C9-B9</f>
        <v>256.57</v>
      </c>
      <c r="F9" s="44"/>
    </row>
    <row r="10" ht="15" spans="1:6">
      <c r="A10" s="45" t="s">
        <v>30</v>
      </c>
      <c r="B10" s="43">
        <v>1139.38</v>
      </c>
      <c r="C10" s="44">
        <v>1584</v>
      </c>
      <c r="D10" s="39">
        <f t="shared" si="0"/>
        <v>1.39022977408766</v>
      </c>
      <c r="E10" s="40">
        <f t="shared" si="1"/>
        <v>444.62</v>
      </c>
      <c r="F10" s="44"/>
    </row>
    <row r="11" ht="15" spans="1:6">
      <c r="A11" s="45" t="s">
        <v>31</v>
      </c>
      <c r="B11" s="43">
        <v>107.8</v>
      </c>
      <c r="C11" s="44">
        <v>120</v>
      </c>
      <c r="D11" s="39">
        <f t="shared" si="0"/>
        <v>1.11317254174397</v>
      </c>
      <c r="E11" s="40">
        <f t="shared" si="1"/>
        <v>12.2</v>
      </c>
      <c r="F11" s="44"/>
    </row>
    <row r="12" ht="15" spans="1:6">
      <c r="A12" s="46" t="s">
        <v>32</v>
      </c>
      <c r="B12" s="22">
        <v>2.18</v>
      </c>
      <c r="C12" s="44">
        <v>3</v>
      </c>
      <c r="D12" s="39">
        <f t="shared" si="0"/>
        <v>1.37614678899083</v>
      </c>
      <c r="E12" s="40">
        <f t="shared" si="1"/>
        <v>0.82</v>
      </c>
      <c r="F12" s="44"/>
    </row>
    <row r="13" ht="15" spans="1:6">
      <c r="A13" s="47" t="s">
        <v>33</v>
      </c>
      <c r="B13" s="48">
        <v>14235.69</v>
      </c>
      <c r="C13" s="44">
        <v>15701</v>
      </c>
      <c r="D13" s="39">
        <f t="shared" si="0"/>
        <v>1.10293213746576</v>
      </c>
      <c r="E13" s="40">
        <f t="shared" si="1"/>
        <v>1465.31</v>
      </c>
      <c r="F13" s="44"/>
    </row>
    <row r="14" ht="15" spans="1:6">
      <c r="A14" s="49" t="s">
        <v>34</v>
      </c>
      <c r="B14" s="48">
        <v>14203.95</v>
      </c>
      <c r="C14" s="44">
        <v>15661</v>
      </c>
      <c r="D14" s="39">
        <f t="shared" si="0"/>
        <v>1.1025806201796</v>
      </c>
      <c r="E14" s="40">
        <f t="shared" si="1"/>
        <v>1457.05</v>
      </c>
      <c r="F14" s="44"/>
    </row>
    <row r="45" ht="13.5" customHeight="1"/>
  </sheetData>
  <mergeCells count="7">
    <mergeCell ref="A2:F2"/>
    <mergeCell ref="A4:A5"/>
    <mergeCell ref="B4:B5"/>
    <mergeCell ref="C4:C5"/>
    <mergeCell ref="D4:D5"/>
    <mergeCell ref="E4:E5"/>
    <mergeCell ref="F4:F5"/>
  </mergeCells>
  <pageMargins left="0.747916666666667" right="0.747916666666667" top="0.68" bottom="0.409027777777778" header="0.24" footer="0.507638888888889"/>
  <pageSetup paperSize="9" scale="8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9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G32" sqref="G32"/>
    </sheetView>
  </sheetViews>
  <sheetFormatPr defaultColWidth="9" defaultRowHeight="13.5" outlineLevelCol="5"/>
  <cols>
    <col min="1" max="1" width="46.125" style="1" customWidth="1"/>
    <col min="2" max="2" width="13.5" customWidth="1"/>
    <col min="3" max="3" width="12.375" customWidth="1"/>
    <col min="4" max="4" width="12.5" style="2" customWidth="1"/>
    <col min="5" max="5" width="12.625" style="2" customWidth="1"/>
    <col min="6" max="6" width="13.5" style="1" customWidth="1"/>
  </cols>
  <sheetData>
    <row r="1" ht="14.25" customHeight="1" spans="1:6">
      <c r="A1" s="3" t="s">
        <v>51</v>
      </c>
      <c r="D1"/>
      <c r="E1"/>
      <c r="F1"/>
    </row>
    <row r="2" ht="39.75" customHeight="1" spans="1:6">
      <c r="A2" s="4" t="s">
        <v>52</v>
      </c>
      <c r="B2" s="4"/>
      <c r="C2" s="4"/>
      <c r="D2" s="4"/>
      <c r="E2" s="4"/>
      <c r="F2" s="4"/>
    </row>
    <row r="3" ht="24.75" customHeight="1" spans="1:6">
      <c r="A3" s="5"/>
      <c r="F3" s="6" t="s">
        <v>2</v>
      </c>
    </row>
    <row r="4" ht="24.75" customHeight="1" spans="1:6">
      <c r="A4" s="7" t="s">
        <v>37</v>
      </c>
      <c r="B4" s="8" t="s">
        <v>4</v>
      </c>
      <c r="C4" s="7" t="s">
        <v>44</v>
      </c>
      <c r="D4" s="9" t="s">
        <v>45</v>
      </c>
      <c r="E4" s="9" t="s">
        <v>46</v>
      </c>
      <c r="F4" s="7" t="s">
        <v>6</v>
      </c>
    </row>
    <row r="5" ht="24.75" customHeight="1" spans="1:6">
      <c r="A5" s="7"/>
      <c r="B5" s="10"/>
      <c r="C5" s="11"/>
      <c r="D5" s="9"/>
      <c r="E5" s="9"/>
      <c r="F5" s="7"/>
    </row>
    <row r="6" ht="24.75" customHeight="1" spans="1:6">
      <c r="A6" s="12" t="s">
        <v>10</v>
      </c>
      <c r="B6" s="13">
        <v>1</v>
      </c>
      <c r="C6" s="14">
        <v>2</v>
      </c>
      <c r="D6" s="14" t="s">
        <v>47</v>
      </c>
      <c r="E6" s="14" t="s">
        <v>48</v>
      </c>
      <c r="F6" s="15">
        <v>5</v>
      </c>
    </row>
    <row r="7" ht="38.25" customHeight="1" spans="1:6">
      <c r="A7" s="16" t="s">
        <v>39</v>
      </c>
      <c r="B7" s="17">
        <f>SUM(B8:B9)</f>
        <v>21783.02</v>
      </c>
      <c r="C7" s="17">
        <f>SUM(C8:C9)</f>
        <v>24100.44</v>
      </c>
      <c r="D7" s="18">
        <f>C7/B7</f>
        <v>1.10638653409858</v>
      </c>
      <c r="E7" s="17">
        <f t="shared" ref="E7:E9" si="0">C7-B7</f>
        <v>2317.42</v>
      </c>
      <c r="F7" s="19"/>
    </row>
    <row r="8" ht="38.25" customHeight="1" spans="1:6">
      <c r="A8" s="20" t="s">
        <v>40</v>
      </c>
      <c r="B8" s="21">
        <v>21643.96</v>
      </c>
      <c r="C8" s="22">
        <v>22815.56</v>
      </c>
      <c r="D8" s="18">
        <f>C8/B8</f>
        <v>1.05413057499644</v>
      </c>
      <c r="E8" s="17">
        <f>C8-B8</f>
        <v>1171.6</v>
      </c>
      <c r="F8" s="23"/>
    </row>
    <row r="9" ht="38.25" customHeight="1" spans="1:6">
      <c r="A9" s="20" t="s">
        <v>41</v>
      </c>
      <c r="B9" s="24">
        <v>139.06</v>
      </c>
      <c r="C9" s="22">
        <v>1284.88</v>
      </c>
      <c r="D9" s="18">
        <f>C9/B9</f>
        <v>9.23975262476629</v>
      </c>
      <c r="E9" s="17">
        <f>C9-B9</f>
        <v>1145.82</v>
      </c>
      <c r="F9" s="23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9305555555556" right="0.749305555555556" top="0.999305555555556" bottom="0.999305555555556" header="0.509027777777778" footer="0.509027777777778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附表16、2020年全县收入完成情况（完）</vt:lpstr>
      <vt:lpstr>附表17、2020年全县支出完成情况（完）</vt:lpstr>
      <vt:lpstr>附表18、2020年全县结余情况（完）</vt:lpstr>
      <vt:lpstr>附表19、2021年全县收入预算（完）</vt:lpstr>
      <vt:lpstr>附表20、2021年全县支出预算（完） </vt:lpstr>
      <vt:lpstr>附表21、2020年结余预算表（完）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Administrator</cp:lastModifiedBy>
  <cp:revision>1</cp:revision>
  <dcterms:created xsi:type="dcterms:W3CDTF">2017-01-19T06:41:00Z</dcterms:created>
  <cp:lastPrinted>2020-02-02T01:44:00Z</cp:lastPrinted>
  <dcterms:modified xsi:type="dcterms:W3CDTF">2021-01-08T03:25:42Z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