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tabRatio="643" firstSheet="3" activeTab="5"/>
  </bookViews>
  <sheets>
    <sheet name="附表20、2022年全县收入完成情况" sheetId="1" r:id="rId1"/>
    <sheet name="附表21、2022年全县支出完成情况" sheetId="2" r:id="rId2"/>
    <sheet name="附表22、2022年全县结余情况" sheetId="3" r:id="rId3"/>
    <sheet name="附表23、2023年全县收入预算" sheetId="4" r:id="rId4"/>
    <sheet name="附表24、2023年全县支出预算" sheetId="5" r:id="rId5"/>
    <sheet name="附表25、2023年结余预算表" sheetId="6" r:id="rId6"/>
  </sheets>
  <definedNames>
    <definedName name="_xlnm.Print_Area" localSheetId="0">附表20、2022年全县收入完成情况!$A$1:$F$20</definedName>
    <definedName name="_xlnm.Print_Area" localSheetId="1">附表21、2022年全县支出完成情况!$A$1:$F$15</definedName>
    <definedName name="_xlnm.Print_Area" localSheetId="3">附表23、2023年全县收入预算!$A$1:$F$19</definedName>
    <definedName name="_xlnm.Print_Area" localSheetId="4">附表24、2023年全县支出预算!$A$1:$F$14</definedName>
    <definedName name="_xlnm.Print_Titles" localSheetId="0">附表20、2022年全县收入完成情况!$1:$6</definedName>
    <definedName name="_xlnm.Print_Titles" localSheetId="4">附表24、2023年全县支出预算!$1:$6</definedName>
  </definedNames>
  <calcPr calcId="144525"/>
</workbook>
</file>

<file path=xl/sharedStrings.xml><?xml version="1.0" encoding="utf-8"?>
<sst xmlns="http://schemas.openxmlformats.org/spreadsheetml/2006/main" count="138" uniqueCount="67">
  <si>
    <t>表20：</t>
  </si>
  <si>
    <t>修文县2022年社会保险基金预算收入完成情况表</t>
  </si>
  <si>
    <t>单位：万元</t>
  </si>
  <si>
    <t>项目名称</t>
  </si>
  <si>
    <r>
      <rPr>
        <b/>
        <sz val="12"/>
        <color rgb="FF000000"/>
        <rFont val="Arial"/>
        <charset val="134"/>
      </rPr>
      <t>2022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完成数</t>
    </r>
  </si>
  <si>
    <t>与2021年比较情况</t>
  </si>
  <si>
    <t>备注</t>
  </si>
  <si>
    <r>
      <rPr>
        <b/>
        <sz val="12"/>
        <color rgb="FF000000"/>
        <rFont val="Arial"/>
        <charset val="134"/>
      </rPr>
      <t>2021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完成数</t>
    </r>
  </si>
  <si>
    <r>
      <rPr>
        <b/>
        <sz val="12"/>
        <color rgb="FF000000"/>
        <rFont val="Arial"/>
        <charset val="134"/>
      </rPr>
      <t>2022</t>
    </r>
    <r>
      <rPr>
        <b/>
        <sz val="12"/>
        <color rgb="FF000000"/>
        <rFont val="宋体"/>
        <charset val="134"/>
      </rPr>
      <t>年为</t>
    </r>
    <r>
      <rPr>
        <b/>
        <sz val="12"/>
        <color rgb="FF000000"/>
        <rFont val="Arial"/>
        <charset val="134"/>
      </rPr>
      <t xml:space="preserve">
2021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>%</t>
    </r>
  </si>
  <si>
    <r>
      <rPr>
        <b/>
        <sz val="12"/>
        <color rgb="FF000000"/>
        <rFont val="Arial"/>
        <charset val="134"/>
      </rPr>
      <t>2022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比</t>
    </r>
    <r>
      <rPr>
        <b/>
        <sz val="12"/>
        <color rgb="FF000000"/>
        <rFont val="Arial"/>
        <charset val="134"/>
      </rPr>
      <t>2021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增减额</t>
    </r>
  </si>
  <si>
    <t>栏次关系</t>
  </si>
  <si>
    <t>1</t>
  </si>
  <si>
    <t>2</t>
  </si>
  <si>
    <t>3=1/2</t>
  </si>
  <si>
    <t>4=1-2</t>
  </si>
  <si>
    <t>5</t>
  </si>
  <si>
    <t>收    入    合   计</t>
  </si>
  <si>
    <t>一、城乡居民基本养老保险基金收入</t>
  </si>
  <si>
    <t>其中：保险费收入</t>
  </si>
  <si>
    <t xml:space="preserve">      财政补贴收入</t>
  </si>
  <si>
    <t xml:space="preserve">      利息收入</t>
  </si>
  <si>
    <t xml:space="preserve">      委托投资收益</t>
  </si>
  <si>
    <t xml:space="preserve">      转移收入</t>
  </si>
  <si>
    <t xml:space="preserve">      其他基本养老保险基金收入</t>
  </si>
  <si>
    <t>二、机关事业单位基本养老保险基金收入</t>
  </si>
  <si>
    <t xml:space="preserve">      其他收入</t>
  </si>
  <si>
    <t>表21：</t>
  </si>
  <si>
    <t>修文县2022年社会保险基金预算支出完成情况表</t>
  </si>
  <si>
    <t>2022年
完成数</t>
  </si>
  <si>
    <t>2021年
完成数</t>
  </si>
  <si>
    <t>2022年为
2021年%</t>
  </si>
  <si>
    <t>2022年
比2021年
增减额</t>
  </si>
  <si>
    <r>
      <rPr>
        <b/>
        <sz val="12"/>
        <color theme="1"/>
        <rFont val="宋体"/>
        <charset val="134"/>
      </rPr>
      <t>支    出    合</t>
    </r>
    <r>
      <rPr>
        <b/>
        <sz val="12"/>
        <color theme="1"/>
        <rFont val="Arial "/>
        <charset val="134"/>
      </rPr>
      <t xml:space="preserve">       </t>
    </r>
    <r>
      <rPr>
        <b/>
        <sz val="12"/>
        <color theme="1"/>
        <rFont val="宋体"/>
        <charset val="134"/>
      </rPr>
      <t xml:space="preserve">计</t>
    </r>
  </si>
  <si>
    <t>一、城乡居民基本养老保险基金支出</t>
  </si>
  <si>
    <t xml:space="preserve"> 其中:社会保险待遇支出</t>
  </si>
  <si>
    <t xml:space="preserve">               转移支出</t>
  </si>
  <si>
    <t xml:space="preserve">               其他支出</t>
  </si>
  <si>
    <t xml:space="preserve">         上解上级支出</t>
  </si>
  <si>
    <t>二、机关事业单位基本养老保险基金支出</t>
  </si>
  <si>
    <t xml:space="preserve">         其中：转移支出</t>
  </si>
  <si>
    <r>
      <rPr>
        <sz val="12"/>
        <color theme="1"/>
        <rFont val="宋体"/>
        <charset val="134"/>
      </rPr>
      <t>经核实，</t>
    </r>
    <r>
      <rPr>
        <sz val="12"/>
        <color theme="1"/>
        <rFont val="Arial"/>
        <charset val="134"/>
      </rPr>
      <t>2021</t>
    </r>
    <r>
      <rPr>
        <sz val="12"/>
        <color theme="1"/>
        <rFont val="宋体"/>
        <charset val="134"/>
      </rPr>
      <t>年企业职工养老保险转移支出误使用机关养老保险账户基金，为保障基金专款专用，我中心于</t>
    </r>
    <r>
      <rPr>
        <sz val="12"/>
        <color theme="1"/>
        <rFont val="Arial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Arial"/>
        <charset val="134"/>
      </rPr>
      <t>5</t>
    </r>
    <r>
      <rPr>
        <sz val="12"/>
        <color theme="1"/>
        <rFont val="宋体"/>
        <charset val="134"/>
      </rPr>
      <t>月从企业职工养老保险支出户调账</t>
    </r>
    <r>
      <rPr>
        <sz val="12"/>
        <color theme="1"/>
        <rFont val="Arial"/>
        <charset val="134"/>
      </rPr>
      <t>28.11</t>
    </r>
    <r>
      <rPr>
        <sz val="12"/>
        <color theme="1"/>
        <rFont val="宋体"/>
        <charset val="134"/>
      </rPr>
      <t>万元至机关养老保险支出户，且调账资金已用于发放</t>
    </r>
    <r>
      <rPr>
        <sz val="12"/>
        <color theme="1"/>
        <rFont val="Arial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Arial"/>
        <charset val="134"/>
      </rPr>
      <t>6</t>
    </r>
    <r>
      <rPr>
        <sz val="12"/>
        <color theme="1"/>
        <rFont val="宋体"/>
        <charset val="134"/>
      </rPr>
      <t>月机关事业单位退休人员待遇</t>
    </r>
  </si>
  <si>
    <t xml:space="preserve">       社会保险待遇支出</t>
  </si>
  <si>
    <t>表22：</t>
  </si>
  <si>
    <t>修文县2022年社会保险基金预算结余情况表</t>
  </si>
  <si>
    <t>项目</t>
  </si>
  <si>
    <r>
      <rPr>
        <b/>
        <sz val="12"/>
        <color rgb="FF000000"/>
        <rFont val="Arial"/>
        <charset val="134"/>
      </rPr>
      <t>2022</t>
    </r>
    <r>
      <rPr>
        <b/>
        <sz val="12"/>
        <color rgb="FF000000"/>
        <rFont val="宋体"/>
        <charset val="134"/>
      </rPr>
      <t>年为</t>
    </r>
    <r>
      <rPr>
        <b/>
        <sz val="12"/>
        <color rgb="FF000000"/>
        <rFont val="Arial"/>
        <charset val="134"/>
      </rPr>
      <t>2021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>%</t>
    </r>
  </si>
  <si>
    <t>合    计</t>
  </si>
  <si>
    <t xml:space="preserve">    一、城乡居民基本养老保险基金年末滚存结余</t>
  </si>
  <si>
    <t>二、机关事业单位基本养老保险基金年末滚存结余</t>
  </si>
  <si>
    <t>表23：</t>
  </si>
  <si>
    <t>修文县2023年社会保险基金预算收入预算表（草案）</t>
  </si>
  <si>
    <t>2023年
预算数</t>
  </si>
  <si>
    <t>2023年预算数为2022年完成数%</t>
  </si>
  <si>
    <t>2023年比2022年
增减额</t>
  </si>
  <si>
    <t>3=2/1</t>
  </si>
  <si>
    <t>4=2-1</t>
  </si>
  <si>
    <r>
      <rPr>
        <sz val="12"/>
        <color rgb="FF000000"/>
        <rFont val="Arial"/>
        <charset val="134"/>
      </rPr>
      <t>2022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Arial"/>
        <charset val="134"/>
      </rPr>
      <t>7</t>
    </r>
    <r>
      <rPr>
        <sz val="12"/>
        <color rgb="FF000000"/>
        <rFont val="宋体"/>
        <charset val="134"/>
      </rPr>
      <t>月城乡居民养老保险开始执行市级管理，从</t>
    </r>
    <r>
      <rPr>
        <sz val="12"/>
        <color rgb="FF000000"/>
        <rFont val="Arial"/>
        <charset val="134"/>
      </rPr>
      <t>2023</t>
    </r>
    <r>
      <rPr>
        <sz val="12"/>
        <color rgb="FF000000"/>
        <rFont val="宋体"/>
        <charset val="134"/>
      </rPr>
      <t>年起城乡居民养老保险基金预算由市级部门统一填报，县级社保经办机构不再编制基金预算。</t>
    </r>
  </si>
  <si>
    <t>表24：</t>
  </si>
  <si>
    <t>修文县2023年社会保险基金预算支出预算表（草案）</t>
  </si>
  <si>
    <r>
      <rPr>
        <b/>
        <sz val="12"/>
        <color rgb="FF000000"/>
        <rFont val="宋体"/>
        <charset val="134"/>
      </rPr>
      <t>支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出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合</t>
    </r>
    <r>
      <rPr>
        <b/>
        <sz val="12"/>
        <color rgb="FF000000"/>
        <rFont val="Arial "/>
        <charset val="134"/>
      </rPr>
      <t xml:space="preserve">       </t>
    </r>
    <r>
      <rPr>
        <b/>
        <sz val="12"/>
        <color rgb="FF000000"/>
        <rFont val="宋体"/>
        <charset val="134"/>
      </rPr>
      <t>计</t>
    </r>
    <r>
      <rPr>
        <b/>
        <sz val="12"/>
        <color rgb="FF000000"/>
        <rFont val="宋体"/>
        <charset val="134"/>
      </rPr>
      <t xml:space="preserve"></t>
    </r>
  </si>
  <si>
    <t>其中：基础养老金支出</t>
  </si>
  <si>
    <t xml:space="preserve">               个人账户养老金支出</t>
  </si>
  <si>
    <t xml:space="preserve">               丧葬补助金支出</t>
  </si>
  <si>
    <t>其中：基本养老金支出</t>
  </si>
  <si>
    <t>表25：</t>
  </si>
  <si>
    <t>修文县2023年社会保险基金预算结余预算表（草案）</t>
  </si>
  <si>
    <t>一、城乡居民基本养老保险基金年末滚存结余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</si>
</sst>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%"/>
    <numFmt numFmtId="178" formatCode="0.00_ "/>
    <numFmt numFmtId="179" formatCode="0.00_);[Red]\(0.00\)"/>
    <numFmt numFmtId="180" formatCode="#,##0_ ;[Red]\-#,##0\ "/>
    <numFmt numFmtId="181" formatCode="#,##0_ ;\-#,##0"/>
    <numFmt numFmtId="182" formatCode="#,##0_ "/>
  </numFmts>
  <fonts count="45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18"/>
      <color rgb="FFFF0000"/>
      <name val="宋体"/>
      <charset val="134"/>
    </font>
    <font>
      <sz val="12"/>
      <color indexed="8"/>
      <name val="Arial"/>
      <charset val="1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仿宋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Arial"/>
      <charset val="134"/>
    </font>
    <font>
      <sz val="12"/>
      <color rgb="FFFF0000"/>
      <name val="宋体"/>
      <charset val="134"/>
    </font>
    <font>
      <sz val="10.5"/>
      <color rgb="FF000000"/>
      <name val="仿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rgb="FF000000"/>
      <name val="Arial "/>
      <charset val="134"/>
    </font>
    <font>
      <b/>
      <sz val="12"/>
      <color theme="1"/>
      <name val="Arial 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/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6" fillId="11" borderId="13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/>
    <xf numFmtId="0" fontId="22" fillId="0" borderId="0"/>
  </cellStyleXfs>
  <cellXfs count="143"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0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176" fontId="7" fillId="0" borderId="9" xfId="5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6" fontId="7" fillId="0" borderId="1" xfId="50" applyNumberFormat="1" applyFont="1" applyFill="1" applyBorder="1" applyAlignment="1">
      <alignment horizontal="right" vertical="center"/>
    </xf>
    <xf numFmtId="176" fontId="7" fillId="0" borderId="10" xfId="5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shrinkToFit="1"/>
    </xf>
    <xf numFmtId="176" fontId="7" fillId="0" borderId="11" xfId="5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0" fontId="5" fillId="0" borderId="1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>
      <alignment horizontal="center" vertical="center" shrinkToFi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12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177" fontId="13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178" fontId="14" fillId="0" borderId="5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 shrinkToFit="1"/>
    </xf>
    <xf numFmtId="178" fontId="5" fillId="0" borderId="1" xfId="11" applyNumberFormat="1" applyFont="1" applyFill="1" applyBorder="1" applyAlignment="1">
      <alignment horizontal="right" vertical="center" shrinkToFit="1"/>
    </xf>
    <xf numFmtId="178" fontId="2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0" borderId="1" xfId="0" applyNumberFormat="1" applyFont="1" applyFill="1" applyBorder="1" applyAlignment="1">
      <alignment vertical="center"/>
    </xf>
    <xf numFmtId="178" fontId="21" fillId="0" borderId="1" xfId="0" applyNumberFormat="1" applyFont="1" applyFill="1" applyBorder="1" applyAlignment="1">
      <alignment vertical="center"/>
    </xf>
    <xf numFmtId="178" fontId="4" fillId="0" borderId="1" xfId="11" applyNumberFormat="1" applyFont="1" applyFill="1" applyBorder="1" applyAlignment="1">
      <alignment horizontal="right" vertical="center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left" vertical="center" wrapText="1" indent="2"/>
    </xf>
    <xf numFmtId="178" fontId="11" fillId="0" borderId="1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 shrinkToFit="1"/>
    </xf>
    <xf numFmtId="178" fontId="11" fillId="0" borderId="1" xfId="11" applyNumberFormat="1" applyFont="1" applyFill="1" applyBorder="1" applyAlignment="1">
      <alignment horizontal="right" vertical="center" shrinkToFit="1"/>
    </xf>
    <xf numFmtId="0" fontId="19" fillId="0" borderId="3" xfId="0" applyFont="1" applyFill="1" applyBorder="1" applyAlignment="1">
      <alignment horizontal="left" vertical="center" wrapText="1" indent="2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wrapText="1" indent="2"/>
    </xf>
    <xf numFmtId="178" fontId="4" fillId="0" borderId="1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178" fontId="11" fillId="0" borderId="5" xfId="0" applyNumberFormat="1" applyFont="1" applyFill="1" applyBorder="1" applyAlignment="1">
      <alignment horizontal="right" vertical="center"/>
    </xf>
    <xf numFmtId="178" fontId="11" fillId="0" borderId="12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 wrapText="1" shrinkToFit="1"/>
    </xf>
    <xf numFmtId="182" fontId="11" fillId="0" borderId="1" xfId="0" applyNumberFormat="1" applyFont="1" applyFill="1" applyBorder="1" applyAlignment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0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0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21" sqref="$A21:$XFD21"/>
    </sheetView>
  </sheetViews>
  <sheetFormatPr defaultColWidth="9" defaultRowHeight="14.25" outlineLevelCol="5"/>
  <cols>
    <col min="1" max="1" width="47.875" style="4" customWidth="1"/>
    <col min="2" max="2" width="14.75" style="29" customWidth="1"/>
    <col min="3" max="3" width="14" style="29" customWidth="1"/>
    <col min="4" max="4" width="10.875" style="30" customWidth="1"/>
    <col min="5" max="5" width="11.75" style="29" customWidth="1"/>
    <col min="6" max="6" width="17.75" style="29" customWidth="1"/>
    <col min="7" max="7" width="11.625" style="29" customWidth="1"/>
    <col min="8" max="16384" width="9" style="29"/>
  </cols>
  <sheetData>
    <row r="1" spans="1:1">
      <c r="A1" s="4" t="s">
        <v>0</v>
      </c>
    </row>
    <row r="2" ht="33" customHeight="1" spans="1:6">
      <c r="A2" s="57" t="s">
        <v>1</v>
      </c>
      <c r="B2" s="57"/>
      <c r="C2" s="57"/>
      <c r="D2" s="57"/>
      <c r="E2" s="57"/>
      <c r="F2" s="57"/>
    </row>
    <row r="3" ht="20.25" customHeight="1" spans="1:6">
      <c r="A3" s="31"/>
      <c r="F3" s="32" t="s">
        <v>2</v>
      </c>
    </row>
    <row r="4" s="54" customFormat="1" ht="33.75" customHeight="1" spans="1:6">
      <c r="A4" s="12" t="s">
        <v>3</v>
      </c>
      <c r="B4" s="116" t="s">
        <v>4</v>
      </c>
      <c r="C4" s="34" t="s">
        <v>5</v>
      </c>
      <c r="D4" s="34"/>
      <c r="E4" s="34"/>
      <c r="F4" s="8" t="s">
        <v>6</v>
      </c>
    </row>
    <row r="5" s="54" customFormat="1" ht="48" customHeight="1" spans="1:6">
      <c r="A5" s="12"/>
      <c r="B5" s="34"/>
      <c r="C5" s="116" t="s">
        <v>7</v>
      </c>
      <c r="D5" s="79" t="s">
        <v>8</v>
      </c>
      <c r="E5" s="117" t="s">
        <v>9</v>
      </c>
      <c r="F5" s="8"/>
    </row>
    <row r="6" s="54" customFormat="1" ht="15.75" customHeight="1" spans="1:6">
      <c r="A6" s="118" t="s">
        <v>10</v>
      </c>
      <c r="B6" s="119" t="s">
        <v>11</v>
      </c>
      <c r="C6" s="120" t="s">
        <v>12</v>
      </c>
      <c r="D6" s="119" t="s">
        <v>13</v>
      </c>
      <c r="E6" s="119" t="s">
        <v>14</v>
      </c>
      <c r="F6" s="119" t="s">
        <v>15</v>
      </c>
    </row>
    <row r="7" s="114" customFormat="1" ht="15.95" customHeight="1" spans="1:6">
      <c r="A7" s="8" t="s">
        <v>16</v>
      </c>
      <c r="B7" s="121">
        <f>B8+B15</f>
        <v>29593.5</v>
      </c>
      <c r="C7" s="121">
        <f>C8+C15</f>
        <v>24931.41</v>
      </c>
      <c r="D7" s="122">
        <f>B7/C7</f>
        <v>1.18699664399246</v>
      </c>
      <c r="E7" s="121">
        <f>B7-C7</f>
        <v>4662.09</v>
      </c>
      <c r="F7" s="123"/>
    </row>
    <row r="8" ht="15.95" customHeight="1" spans="1:6">
      <c r="A8" s="21" t="s">
        <v>17</v>
      </c>
      <c r="B8" s="124">
        <f>SUM(B9:B14)</f>
        <v>12002.16</v>
      </c>
      <c r="C8" s="125">
        <f>SUM(C9:C14)</f>
        <v>10045.61</v>
      </c>
      <c r="D8" s="126">
        <f>B8/C8</f>
        <v>1.19476666922168</v>
      </c>
      <c r="E8" s="127">
        <f>B8-C8</f>
        <v>1956.55</v>
      </c>
      <c r="F8" s="127"/>
    </row>
    <row r="9" s="115" customFormat="1" ht="15.95" customHeight="1" spans="1:6">
      <c r="A9" s="128" t="s">
        <v>18</v>
      </c>
      <c r="B9" s="129">
        <v>6654.23</v>
      </c>
      <c r="C9" s="130">
        <v>2394.55</v>
      </c>
      <c r="D9" s="131">
        <f>B9/C9</f>
        <v>2.77890626631309</v>
      </c>
      <c r="E9" s="130">
        <f>B9-C9</f>
        <v>4259.68</v>
      </c>
      <c r="F9" s="130"/>
    </row>
    <row r="10" s="115" customFormat="1" ht="15.95" customHeight="1" spans="1:6">
      <c r="A10" s="132" t="s">
        <v>19</v>
      </c>
      <c r="B10" s="133">
        <v>4173.52</v>
      </c>
      <c r="C10" s="134">
        <v>7286.64</v>
      </c>
      <c r="D10" s="131">
        <f>B10/C10</f>
        <v>0.572763303799831</v>
      </c>
      <c r="E10" s="130">
        <f>B10-C10</f>
        <v>-3113.12</v>
      </c>
      <c r="F10" s="134"/>
    </row>
    <row r="11" s="115" customFormat="1" ht="15.95" customHeight="1" spans="1:6">
      <c r="A11" s="128" t="s">
        <v>20</v>
      </c>
      <c r="B11" s="129">
        <v>1165.02</v>
      </c>
      <c r="C11" s="130">
        <v>340.22</v>
      </c>
      <c r="D11" s="131">
        <f>B11/C11</f>
        <v>3.42431367938393</v>
      </c>
      <c r="E11" s="130">
        <f>B11-C11</f>
        <v>824.8</v>
      </c>
      <c r="F11" s="130"/>
    </row>
    <row r="12" ht="15.95" customHeight="1" spans="1:6">
      <c r="A12" s="135" t="s">
        <v>21</v>
      </c>
      <c r="B12" s="136"/>
      <c r="C12" s="137">
        <v>6.41</v>
      </c>
      <c r="D12" s="126"/>
      <c r="E12" s="127"/>
      <c r="F12" s="127"/>
    </row>
    <row r="13" s="115" customFormat="1" ht="15.95" customHeight="1" spans="1:6">
      <c r="A13" s="128" t="s">
        <v>22</v>
      </c>
      <c r="B13" s="129">
        <v>5.72</v>
      </c>
      <c r="C13" s="130">
        <v>7.77</v>
      </c>
      <c r="D13" s="131">
        <f t="shared" ref="D13:D20" si="0">B13/C13</f>
        <v>0.736164736164736</v>
      </c>
      <c r="E13" s="130">
        <f t="shared" ref="E13:E20" si="1">B13-C13</f>
        <v>-2.05</v>
      </c>
      <c r="F13" s="130"/>
    </row>
    <row r="14" s="115" customFormat="1" ht="15.95" customHeight="1" spans="1:6">
      <c r="A14" s="128" t="s">
        <v>23</v>
      </c>
      <c r="B14" s="130">
        <v>3.67</v>
      </c>
      <c r="C14" s="130">
        <v>10.02</v>
      </c>
      <c r="D14" s="131"/>
      <c r="E14" s="130">
        <f t="shared" si="1"/>
        <v>-6.35</v>
      </c>
      <c r="F14" s="129"/>
    </row>
    <row r="15" ht="15.95" customHeight="1" spans="1:6">
      <c r="A15" s="138" t="s">
        <v>24</v>
      </c>
      <c r="B15" s="124">
        <f>SUM(B16:B20)</f>
        <v>17591.34</v>
      </c>
      <c r="C15" s="125">
        <f>SUM(C16:C20)</f>
        <v>14885.8</v>
      </c>
      <c r="D15" s="126">
        <f t="shared" si="0"/>
        <v>1.18175308011662</v>
      </c>
      <c r="E15" s="127">
        <f t="shared" si="1"/>
        <v>2705.54</v>
      </c>
      <c r="F15" s="136"/>
    </row>
    <row r="16" ht="15.95" customHeight="1" spans="1:6">
      <c r="A16" s="135" t="s">
        <v>18</v>
      </c>
      <c r="B16" s="139">
        <v>10661.51</v>
      </c>
      <c r="C16" s="137">
        <v>9682.1</v>
      </c>
      <c r="D16" s="126">
        <f t="shared" si="0"/>
        <v>1.10115677384039</v>
      </c>
      <c r="E16" s="127">
        <f t="shared" si="1"/>
        <v>979.41</v>
      </c>
      <c r="F16" s="136"/>
    </row>
    <row r="17" s="115" customFormat="1" ht="15.95" customHeight="1" spans="1:6">
      <c r="A17" s="128" t="s">
        <v>20</v>
      </c>
      <c r="B17" s="139">
        <v>2.64</v>
      </c>
      <c r="C17" s="130">
        <v>4.8</v>
      </c>
      <c r="D17" s="131">
        <f t="shared" si="0"/>
        <v>0.55</v>
      </c>
      <c r="E17" s="130">
        <f t="shared" si="1"/>
        <v>-2.16</v>
      </c>
      <c r="F17" s="129"/>
    </row>
    <row r="18" s="115" customFormat="1" ht="15.95" customHeight="1" spans="1:6">
      <c r="A18" s="128" t="s">
        <v>19</v>
      </c>
      <c r="B18" s="139">
        <v>6803.84</v>
      </c>
      <c r="C18" s="130">
        <v>5090.81</v>
      </c>
      <c r="D18" s="131">
        <f t="shared" si="0"/>
        <v>1.33649458534104</v>
      </c>
      <c r="E18" s="130">
        <f t="shared" si="1"/>
        <v>1713.03</v>
      </c>
      <c r="F18" s="130"/>
    </row>
    <row r="19" s="115" customFormat="1" ht="15.95" customHeight="1" spans="1:6">
      <c r="A19" s="128" t="s">
        <v>22</v>
      </c>
      <c r="B19" s="140">
        <v>113.76</v>
      </c>
      <c r="C19" s="141">
        <v>95.32</v>
      </c>
      <c r="D19" s="131">
        <f t="shared" si="0"/>
        <v>1.1934536298783</v>
      </c>
      <c r="E19" s="130">
        <f t="shared" si="1"/>
        <v>18.44</v>
      </c>
      <c r="F19" s="130"/>
    </row>
    <row r="20" s="115" customFormat="1" ht="15.95" customHeight="1" spans="1:6">
      <c r="A20" s="128" t="s">
        <v>25</v>
      </c>
      <c r="B20" s="140">
        <v>9.59</v>
      </c>
      <c r="C20" s="130">
        <v>12.77</v>
      </c>
      <c r="D20" s="131">
        <f t="shared" si="0"/>
        <v>0.75097885669538</v>
      </c>
      <c r="E20" s="130">
        <f t="shared" si="1"/>
        <v>-3.18</v>
      </c>
      <c r="F20" s="142"/>
    </row>
    <row r="30" ht="13.5" customHeight="1"/>
  </sheetData>
  <mergeCells count="5">
    <mergeCell ref="A2:F2"/>
    <mergeCell ref="C4:E4"/>
    <mergeCell ref="A4:A5"/>
    <mergeCell ref="B4:B5"/>
    <mergeCell ref="F4:F5"/>
  </mergeCells>
  <printOptions horizontalCentered="1" verticalCentered="1"/>
  <pageMargins left="0.747916666666667" right="0.747916666666667" top="0.401388888888889" bottom="0.208333333333333" header="0.310416666666667" footer="0.290972222222222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34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7"/>
  <cols>
    <col min="1" max="1" width="39.875" style="28" customWidth="1"/>
    <col min="2" max="2" width="13.625" style="29" customWidth="1"/>
    <col min="3" max="3" width="15.875" style="29" customWidth="1"/>
    <col min="4" max="4" width="10.75" style="30" customWidth="1"/>
    <col min="5" max="5" width="12.25" style="29" customWidth="1"/>
    <col min="6" max="6" width="25.625" style="29" customWidth="1"/>
    <col min="7" max="16384" width="9" style="29"/>
  </cols>
  <sheetData>
    <row r="1" s="92" customFormat="1" spans="1:4">
      <c r="A1" s="93" t="s">
        <v>26</v>
      </c>
      <c r="D1" s="94"/>
    </row>
    <row r="2" s="92" customFormat="1" ht="33" customHeight="1" spans="1:6">
      <c r="A2" s="95" t="s">
        <v>27</v>
      </c>
      <c r="B2" s="95"/>
      <c r="C2" s="95"/>
      <c r="D2" s="95"/>
      <c r="E2" s="95"/>
      <c r="F2" s="95"/>
    </row>
    <row r="3" s="92" customFormat="1" ht="20.25" customHeight="1" spans="1:6">
      <c r="A3" s="96"/>
      <c r="D3" s="94"/>
      <c r="F3" s="92" t="s">
        <v>2</v>
      </c>
    </row>
    <row r="4" s="92" customFormat="1" ht="54" customHeight="1" spans="1:8">
      <c r="A4" s="97" t="s">
        <v>3</v>
      </c>
      <c r="B4" s="98" t="s">
        <v>28</v>
      </c>
      <c r="C4" s="99" t="s">
        <v>5</v>
      </c>
      <c r="D4" s="99"/>
      <c r="E4" s="99"/>
      <c r="F4" s="100" t="s">
        <v>6</v>
      </c>
      <c r="H4" s="101"/>
    </row>
    <row r="5" s="92" customFormat="1" ht="54" customHeight="1" spans="1:6">
      <c r="A5" s="97"/>
      <c r="B5" s="99"/>
      <c r="C5" s="98" t="s">
        <v>29</v>
      </c>
      <c r="D5" s="102" t="s">
        <v>30</v>
      </c>
      <c r="E5" s="103" t="s">
        <v>31</v>
      </c>
      <c r="F5" s="100"/>
    </row>
    <row r="6" s="92" customFormat="1" ht="24" customHeight="1" spans="1:6">
      <c r="A6" s="89" t="s">
        <v>10</v>
      </c>
      <c r="B6" s="104" t="s">
        <v>11</v>
      </c>
      <c r="C6" s="104" t="s">
        <v>12</v>
      </c>
      <c r="D6" s="104" t="s">
        <v>13</v>
      </c>
      <c r="E6" s="104" t="s">
        <v>14</v>
      </c>
      <c r="F6" s="104" t="s">
        <v>15</v>
      </c>
    </row>
    <row r="7" s="92" customFormat="1" ht="21" customHeight="1" spans="1:6">
      <c r="A7" s="100" t="s">
        <v>32</v>
      </c>
      <c r="B7" s="105">
        <f>B8+B13</f>
        <v>34229.49</v>
      </c>
      <c r="C7" s="105">
        <f>C8+C13</f>
        <v>22927.05</v>
      </c>
      <c r="D7" s="105">
        <f t="shared" ref="D7:D15" si="0">B7/C7</f>
        <v>1.49297401977141</v>
      </c>
      <c r="E7" s="105">
        <f t="shared" ref="E7:E15" si="1">B7-C7</f>
        <v>11302.44</v>
      </c>
      <c r="F7" s="106"/>
    </row>
    <row r="8" s="92" customFormat="1" ht="21" customHeight="1" spans="1:6">
      <c r="A8" s="107" t="s">
        <v>33</v>
      </c>
      <c r="B8" s="108">
        <f>SUM(B9:B12)</f>
        <v>17871.22</v>
      </c>
      <c r="C8" s="108">
        <f>SUM(C9:C11)</f>
        <v>7912.31</v>
      </c>
      <c r="D8" s="109">
        <f t="shared" si="0"/>
        <v>2.25866023955078</v>
      </c>
      <c r="E8" s="109">
        <f t="shared" si="1"/>
        <v>9958.91</v>
      </c>
      <c r="F8" s="88"/>
    </row>
    <row r="9" s="92" customFormat="1" ht="21" customHeight="1" spans="1:6">
      <c r="A9" s="110" t="s">
        <v>34</v>
      </c>
      <c r="B9" s="88">
        <v>8886.81</v>
      </c>
      <c r="C9" s="88">
        <v>7905.22</v>
      </c>
      <c r="D9" s="109">
        <f t="shared" si="0"/>
        <v>1.12416985232543</v>
      </c>
      <c r="E9" s="109">
        <f t="shared" si="1"/>
        <v>981.589999999999</v>
      </c>
      <c r="F9" s="88"/>
    </row>
    <row r="10" s="92" customFormat="1" ht="21" customHeight="1" spans="1:6">
      <c r="A10" s="111" t="s">
        <v>35</v>
      </c>
      <c r="B10" s="88">
        <v>4.3</v>
      </c>
      <c r="C10" s="88">
        <v>6.74</v>
      </c>
      <c r="D10" s="109">
        <f t="shared" si="0"/>
        <v>0.637982195845697</v>
      </c>
      <c r="E10" s="109">
        <f t="shared" si="1"/>
        <v>-2.44</v>
      </c>
      <c r="F10" s="88"/>
    </row>
    <row r="11" s="92" customFormat="1" ht="21" customHeight="1" spans="1:6">
      <c r="A11" s="111" t="s">
        <v>36</v>
      </c>
      <c r="B11" s="88">
        <v>110.89</v>
      </c>
      <c r="C11" s="88">
        <v>0.35</v>
      </c>
      <c r="D11" s="109">
        <f t="shared" si="0"/>
        <v>316.828571428571</v>
      </c>
      <c r="E11" s="109">
        <f t="shared" si="1"/>
        <v>110.54</v>
      </c>
      <c r="F11" s="88"/>
    </row>
    <row r="12" s="92" customFormat="1" ht="21" customHeight="1" spans="1:6">
      <c r="A12" s="111" t="s">
        <v>37</v>
      </c>
      <c r="B12" s="88">
        <v>8869.22</v>
      </c>
      <c r="C12" s="88"/>
      <c r="D12" s="109" t="e">
        <f t="shared" si="0"/>
        <v>#DIV/0!</v>
      </c>
      <c r="E12" s="109">
        <f t="shared" si="1"/>
        <v>8869.22</v>
      </c>
      <c r="F12" s="88"/>
    </row>
    <row r="13" s="92" customFormat="1" ht="21" customHeight="1" spans="1:6">
      <c r="A13" s="111" t="s">
        <v>38</v>
      </c>
      <c r="B13" s="112">
        <f>B14+B15</f>
        <v>16358.27</v>
      </c>
      <c r="C13" s="112">
        <f>C14+C15</f>
        <v>15014.74</v>
      </c>
      <c r="D13" s="109">
        <f t="shared" si="0"/>
        <v>1.08948073692918</v>
      </c>
      <c r="E13" s="109">
        <f t="shared" si="1"/>
        <v>1343.53</v>
      </c>
      <c r="F13" s="91"/>
    </row>
    <row r="14" s="92" customFormat="1" ht="153" customHeight="1" spans="1:6">
      <c r="A14" s="107" t="s">
        <v>39</v>
      </c>
      <c r="B14" s="112">
        <v>-28.11</v>
      </c>
      <c r="C14" s="112">
        <v>11.32</v>
      </c>
      <c r="D14" s="109">
        <f t="shared" si="0"/>
        <v>-2.48321554770318</v>
      </c>
      <c r="E14" s="109">
        <f t="shared" si="1"/>
        <v>-39.43</v>
      </c>
      <c r="F14" s="113" t="s">
        <v>40</v>
      </c>
    </row>
    <row r="15" s="92" customFormat="1" ht="21" customHeight="1" spans="1:6">
      <c r="A15" s="107" t="s">
        <v>41</v>
      </c>
      <c r="B15" s="88">
        <v>16386.38</v>
      </c>
      <c r="C15" s="109">
        <v>15003.42</v>
      </c>
      <c r="D15" s="109">
        <f t="shared" si="0"/>
        <v>1.09217631713303</v>
      </c>
      <c r="E15" s="109">
        <f t="shared" si="1"/>
        <v>1382.96</v>
      </c>
      <c r="F15" s="91"/>
    </row>
    <row r="34" ht="13.5" customHeight="1"/>
  </sheetData>
  <mergeCells count="5">
    <mergeCell ref="A2:F2"/>
    <mergeCell ref="C4:E4"/>
    <mergeCell ref="A4:A5"/>
    <mergeCell ref="B4:B5"/>
    <mergeCell ref="F4:F5"/>
  </mergeCells>
  <printOptions horizontalCentered="1"/>
  <pageMargins left="0.749305555555556" right="0.749305555555556" top="0.944444444444444" bottom="0.23" header="0.33" footer="0.31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9"/>
  <sheetViews>
    <sheetView view="pageBreakPreview" zoomScaleNormal="100" workbookViewId="0">
      <selection activeCell="A9" sqref="A9"/>
    </sheetView>
  </sheetViews>
  <sheetFormatPr defaultColWidth="9" defaultRowHeight="13.5"/>
  <cols>
    <col min="1" max="1" width="52.375" style="1" customWidth="1"/>
    <col min="2" max="2" width="14.125" style="1" customWidth="1"/>
    <col min="3" max="3" width="11.625" style="2" customWidth="1"/>
    <col min="4" max="4" width="10.125" style="3" customWidth="1"/>
    <col min="5" max="5" width="11.125" style="3" customWidth="1"/>
    <col min="6" max="6" width="19.375" style="1" customWidth="1"/>
    <col min="7" max="16384" width="9" style="2"/>
  </cols>
  <sheetData>
    <row r="1" ht="14.25" customHeight="1" spans="1:256">
      <c r="A1" s="4" t="s">
        <v>42</v>
      </c>
      <c r="B1" s="29"/>
      <c r="C1" s="29"/>
      <c r="D1" s="3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ht="39.75" customHeight="1" spans="1:6">
      <c r="A2" s="5" t="s">
        <v>43</v>
      </c>
      <c r="B2" s="5"/>
      <c r="C2" s="5"/>
      <c r="D2" s="5"/>
      <c r="E2" s="5"/>
      <c r="F2" s="5"/>
    </row>
    <row r="3" ht="24.75" customHeight="1" spans="1:6">
      <c r="A3" s="6"/>
      <c r="B3" s="6"/>
      <c r="F3" s="7" t="s">
        <v>2</v>
      </c>
    </row>
    <row r="4" ht="24.75" customHeight="1" spans="1:6">
      <c r="A4" s="8" t="s">
        <v>44</v>
      </c>
      <c r="B4" s="78" t="s">
        <v>4</v>
      </c>
      <c r="C4" s="78" t="s">
        <v>7</v>
      </c>
      <c r="D4" s="79" t="s">
        <v>45</v>
      </c>
      <c r="E4" s="79" t="s">
        <v>9</v>
      </c>
      <c r="F4" s="8" t="s">
        <v>6</v>
      </c>
    </row>
    <row r="5" ht="24.75" customHeight="1" spans="1:6">
      <c r="A5" s="8"/>
      <c r="B5" s="11"/>
      <c r="C5" s="11"/>
      <c r="D5" s="10"/>
      <c r="E5" s="10"/>
      <c r="F5" s="8"/>
    </row>
    <row r="6" ht="24.75" customHeight="1" spans="1:6">
      <c r="A6" s="52" t="s">
        <v>10</v>
      </c>
      <c r="B6" s="80">
        <v>1</v>
      </c>
      <c r="C6" s="81">
        <v>2</v>
      </c>
      <c r="D6" s="81" t="s">
        <v>13</v>
      </c>
      <c r="E6" s="81" t="s">
        <v>14</v>
      </c>
      <c r="F6" s="82">
        <v>5</v>
      </c>
    </row>
    <row r="7" ht="38.25" customHeight="1" spans="1:6">
      <c r="A7" s="8" t="s">
        <v>46</v>
      </c>
      <c r="B7" s="18">
        <f>SUM(B8:B9)</f>
        <v>19151.39</v>
      </c>
      <c r="C7" s="18">
        <f>SUM(C8:C9)</f>
        <v>23787.38</v>
      </c>
      <c r="D7" s="19">
        <f>B7/C7</f>
        <v>0.805107161864821</v>
      </c>
      <c r="E7" s="18">
        <f>B7-C7</f>
        <v>-4635.99</v>
      </c>
      <c r="F7" s="83"/>
    </row>
    <row r="8" s="77" customFormat="1" ht="38.25" customHeight="1" spans="1:6">
      <c r="A8" s="84" t="s">
        <v>47</v>
      </c>
      <c r="B8" s="85">
        <v>17908.2</v>
      </c>
      <c r="C8" s="85">
        <v>23777.26</v>
      </c>
      <c r="D8" s="86">
        <f>B8/C8</f>
        <v>0.75316499882661</v>
      </c>
      <c r="E8" s="87">
        <f>B8-C8</f>
        <v>-5869.06</v>
      </c>
      <c r="F8" s="88"/>
    </row>
    <row r="9" s="77" customFormat="1" ht="38.25" customHeight="1" spans="1:6">
      <c r="A9" s="89" t="s">
        <v>48</v>
      </c>
      <c r="B9" s="90">
        <v>1243.19</v>
      </c>
      <c r="C9" s="90">
        <v>10.12</v>
      </c>
      <c r="D9" s="86">
        <f>B9/C9</f>
        <v>122.844861660079</v>
      </c>
      <c r="E9" s="87">
        <f>B9-C9</f>
        <v>1233.07</v>
      </c>
      <c r="F9" s="91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11805555555556" right="0.590277777777778" top="1.96805555555556" bottom="1" header="0.507638888888889" footer="0.507638888888889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30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$A7:$XFD19"/>
    </sheetView>
  </sheetViews>
  <sheetFormatPr defaultColWidth="9" defaultRowHeight="14.25"/>
  <cols>
    <col min="1" max="1" width="43.25" style="4" customWidth="1"/>
    <col min="2" max="2" width="13.5" style="29" customWidth="1"/>
    <col min="3" max="3" width="12.5" style="29" customWidth="1"/>
    <col min="4" max="4" width="11.875" style="30" customWidth="1"/>
    <col min="5" max="5" width="12" style="29" customWidth="1"/>
    <col min="6" max="6" width="26" style="29" customWidth="1"/>
    <col min="7" max="7" width="36" style="29" customWidth="1"/>
    <col min="8" max="16383" width="9" style="29"/>
    <col min="16384" max="16384" width="9" style="2"/>
  </cols>
  <sheetData>
    <row r="1" ht="12.75" customHeight="1" spans="1:1">
      <c r="A1" s="4" t="s">
        <v>49</v>
      </c>
    </row>
    <row r="2" ht="33" customHeight="1" spans="1:6">
      <c r="A2" s="57" t="s">
        <v>50</v>
      </c>
      <c r="B2" s="57"/>
      <c r="C2" s="57"/>
      <c r="D2" s="57"/>
      <c r="E2" s="57"/>
      <c r="F2" s="57"/>
    </row>
    <row r="3" ht="24.75" customHeight="1" spans="1:6">
      <c r="A3" s="31"/>
      <c r="F3" s="32" t="s">
        <v>2</v>
      </c>
    </row>
    <row r="4" s="54" customFormat="1" ht="33" customHeight="1" spans="1:6">
      <c r="A4" s="12" t="s">
        <v>3</v>
      </c>
      <c r="B4" s="33" t="s">
        <v>28</v>
      </c>
      <c r="C4" s="8" t="s">
        <v>51</v>
      </c>
      <c r="D4" s="10" t="s">
        <v>52</v>
      </c>
      <c r="E4" s="10" t="s">
        <v>53</v>
      </c>
      <c r="F4" s="8" t="s">
        <v>6</v>
      </c>
    </row>
    <row r="5" s="54" customFormat="1" ht="33" customHeight="1" spans="1:6">
      <c r="A5" s="12"/>
      <c r="B5" s="34"/>
      <c r="C5" s="12"/>
      <c r="D5" s="10"/>
      <c r="E5" s="10"/>
      <c r="F5" s="8"/>
    </row>
    <row r="6" s="54" customFormat="1" ht="24" customHeight="1" spans="1:6">
      <c r="A6" s="37" t="s">
        <v>10</v>
      </c>
      <c r="B6" s="38" t="s">
        <v>11</v>
      </c>
      <c r="C6" s="38" t="s">
        <v>12</v>
      </c>
      <c r="D6" s="38" t="s">
        <v>54</v>
      </c>
      <c r="E6" s="38" t="s">
        <v>55</v>
      </c>
      <c r="F6" s="38" t="s">
        <v>15</v>
      </c>
    </row>
    <row r="7" s="55" customFormat="1" ht="32" customHeight="1" spans="1:16384">
      <c r="A7" s="8" t="s">
        <v>16</v>
      </c>
      <c r="B7" s="58">
        <f>B8+B14</f>
        <v>29593.5</v>
      </c>
      <c r="C7" s="58">
        <f>C8+C14</f>
        <v>17861.66</v>
      </c>
      <c r="D7" s="59">
        <f>C7/B7</f>
        <v>0.603566999510028</v>
      </c>
      <c r="E7" s="58">
        <f t="shared" ref="E7:E24" si="0">C7-B7</f>
        <v>-11731.84</v>
      </c>
      <c r="F7" s="6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  <c r="XFD7" s="76"/>
    </row>
    <row r="8" s="56" customFormat="1" ht="32" customHeight="1" spans="1:16384">
      <c r="A8" s="52" t="s">
        <v>17</v>
      </c>
      <c r="B8" s="61">
        <f>SUM(B9:B13)</f>
        <v>12002.16</v>
      </c>
      <c r="C8" s="61">
        <f>SUM(C9:C13)</f>
        <v>0</v>
      </c>
      <c r="D8" s="62">
        <f>C8/B8</f>
        <v>0</v>
      </c>
      <c r="E8" s="63">
        <f t="shared" si="0"/>
        <v>-12002.16</v>
      </c>
      <c r="F8" s="64" t="s">
        <v>56</v>
      </c>
      <c r="G8" s="28"/>
      <c r="H8" s="6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76"/>
    </row>
    <row r="9" s="56" customFormat="1" ht="32" customHeight="1" spans="1:16384">
      <c r="A9" s="52" t="s">
        <v>18</v>
      </c>
      <c r="B9" s="61">
        <v>6654.23</v>
      </c>
      <c r="C9" s="63"/>
      <c r="D9" s="62">
        <f>C9/B9</f>
        <v>0</v>
      </c>
      <c r="E9" s="63">
        <f t="shared" si="0"/>
        <v>-6654.23</v>
      </c>
      <c r="F9" s="66"/>
      <c r="G9" s="28"/>
      <c r="H9" s="65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76"/>
    </row>
    <row r="10" s="56" customFormat="1" ht="32" customHeight="1" spans="1:16384">
      <c r="A10" s="67" t="s">
        <v>19</v>
      </c>
      <c r="B10" s="68">
        <v>4173.52</v>
      </c>
      <c r="C10" s="63"/>
      <c r="D10" s="62">
        <f t="shared" ref="D10:D25" si="1">C10/B10</f>
        <v>0</v>
      </c>
      <c r="E10" s="63">
        <f t="shared" si="0"/>
        <v>-4173.52</v>
      </c>
      <c r="F10" s="66"/>
      <c r="G10" s="28"/>
      <c r="H10" s="6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76"/>
    </row>
    <row r="11" s="56" customFormat="1" ht="32" customHeight="1" spans="1:16384">
      <c r="A11" s="52" t="s">
        <v>20</v>
      </c>
      <c r="B11" s="69">
        <v>1165.02</v>
      </c>
      <c r="C11" s="63"/>
      <c r="D11" s="62">
        <f t="shared" si="1"/>
        <v>0</v>
      </c>
      <c r="E11" s="63">
        <f t="shared" si="0"/>
        <v>-1165.02</v>
      </c>
      <c r="F11" s="66"/>
      <c r="G11" s="28"/>
      <c r="H11" s="65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76"/>
    </row>
    <row r="12" s="56" customFormat="1" ht="32" customHeight="1" spans="1:16384">
      <c r="A12" s="13" t="s">
        <v>22</v>
      </c>
      <c r="B12" s="61">
        <v>5.72</v>
      </c>
      <c r="C12" s="70"/>
      <c r="D12" s="62">
        <f t="shared" si="1"/>
        <v>0</v>
      </c>
      <c r="E12" s="63">
        <f t="shared" si="0"/>
        <v>-5.72</v>
      </c>
      <c r="F12" s="66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  <c r="XFC12" s="32"/>
      <c r="XFD12" s="76"/>
    </row>
    <row r="13" s="56" customFormat="1" ht="32" customHeight="1" spans="1:16384">
      <c r="A13" s="52" t="s">
        <v>23</v>
      </c>
      <c r="B13" s="63">
        <v>3.67</v>
      </c>
      <c r="C13" s="61"/>
      <c r="D13" s="62">
        <f t="shared" si="1"/>
        <v>0</v>
      </c>
      <c r="E13" s="63">
        <f t="shared" si="0"/>
        <v>-3.67</v>
      </c>
      <c r="F13" s="7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  <c r="XFC13" s="32"/>
      <c r="XFD13" s="76"/>
    </row>
    <row r="14" s="56" customFormat="1" ht="32" customHeight="1" spans="1:16384">
      <c r="A14" s="37" t="s">
        <v>24</v>
      </c>
      <c r="B14" s="61">
        <f>SUM(B15:B19)</f>
        <v>17591.34</v>
      </c>
      <c r="C14" s="61">
        <f>SUM(C15:C19)</f>
        <v>17861.66</v>
      </c>
      <c r="D14" s="62">
        <f t="shared" si="1"/>
        <v>1.01536665200036</v>
      </c>
      <c r="E14" s="63">
        <f t="shared" si="0"/>
        <v>270.320000000003</v>
      </c>
      <c r="F14" s="7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  <c r="XFD14" s="76"/>
    </row>
    <row r="15" s="56" customFormat="1" ht="32" customHeight="1" spans="1:16384">
      <c r="A15" s="52" t="s">
        <v>18</v>
      </c>
      <c r="B15" s="73">
        <v>10661.51</v>
      </c>
      <c r="C15" s="61">
        <v>10147.66</v>
      </c>
      <c r="D15" s="62">
        <f t="shared" si="1"/>
        <v>0.951803262389662</v>
      </c>
      <c r="E15" s="63">
        <f t="shared" si="0"/>
        <v>-513.85</v>
      </c>
      <c r="F15" s="7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  <c r="XFD15" s="76"/>
    </row>
    <row r="16" s="56" customFormat="1" ht="32" customHeight="1" spans="1:16384">
      <c r="A16" s="52" t="s">
        <v>20</v>
      </c>
      <c r="B16" s="73">
        <v>2.64</v>
      </c>
      <c r="C16" s="61">
        <v>6</v>
      </c>
      <c r="D16" s="62">
        <f t="shared" si="1"/>
        <v>2.27272727272727</v>
      </c>
      <c r="E16" s="63">
        <f t="shared" si="0"/>
        <v>3.36</v>
      </c>
      <c r="F16" s="7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  <c r="XFC16" s="32"/>
      <c r="XFD16" s="76"/>
    </row>
    <row r="17" s="56" customFormat="1" ht="32" customHeight="1" spans="1:16384">
      <c r="A17" s="52" t="s">
        <v>19</v>
      </c>
      <c r="B17" s="73">
        <v>6803.84</v>
      </c>
      <c r="C17" s="61">
        <v>7608</v>
      </c>
      <c r="D17" s="62">
        <f t="shared" si="1"/>
        <v>1.11819207976672</v>
      </c>
      <c r="E17" s="63">
        <f t="shared" si="0"/>
        <v>804.16</v>
      </c>
      <c r="F17" s="7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  <c r="XFD17" s="76"/>
    </row>
    <row r="18" s="56" customFormat="1" ht="32" customHeight="1" spans="1:16384">
      <c r="A18" s="52" t="s">
        <v>22</v>
      </c>
      <c r="B18" s="74">
        <v>113.76</v>
      </c>
      <c r="C18" s="61">
        <v>100</v>
      </c>
      <c r="D18" s="62">
        <f t="shared" si="1"/>
        <v>0.879043600562588</v>
      </c>
      <c r="E18" s="63">
        <f t="shared" si="0"/>
        <v>-13.76</v>
      </c>
      <c r="F18" s="7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76"/>
    </row>
    <row r="19" s="56" customFormat="1" ht="32" customHeight="1" spans="1:16384">
      <c r="A19" s="52" t="s">
        <v>25</v>
      </c>
      <c r="B19" s="74">
        <v>9.59</v>
      </c>
      <c r="C19" s="61">
        <v>0</v>
      </c>
      <c r="D19" s="62">
        <f t="shared" si="1"/>
        <v>0</v>
      </c>
      <c r="E19" s="63">
        <f t="shared" si="0"/>
        <v>-9.59</v>
      </c>
      <c r="F19" s="7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  <c r="XFD19" s="76"/>
    </row>
    <row r="20" spans="2:2">
      <c r="B20" s="75"/>
    </row>
    <row r="21" spans="2:2">
      <c r="B21" s="75"/>
    </row>
    <row r="22" spans="2:2">
      <c r="B22" s="75"/>
    </row>
    <row r="23" spans="2:2">
      <c r="B23" s="75"/>
    </row>
    <row r="24" spans="2:2">
      <c r="B24" s="75"/>
    </row>
    <row r="25" spans="2:2">
      <c r="B25" s="75"/>
    </row>
    <row r="26" spans="2:2">
      <c r="B26" s="75"/>
    </row>
    <row r="27" spans="2:2">
      <c r="B27" s="75"/>
    </row>
    <row r="28" spans="2:2">
      <c r="B28" s="75"/>
    </row>
    <row r="29" spans="2:2">
      <c r="B29" s="75"/>
    </row>
    <row r="30" spans="2:2">
      <c r="B30" s="75"/>
    </row>
  </sheetData>
  <mergeCells count="8">
    <mergeCell ref="A2:F2"/>
    <mergeCell ref="A4:A5"/>
    <mergeCell ref="B4:B5"/>
    <mergeCell ref="C4:C5"/>
    <mergeCell ref="D4:D5"/>
    <mergeCell ref="E4:E5"/>
    <mergeCell ref="F4:F5"/>
    <mergeCell ref="F8:F13"/>
  </mergeCells>
  <printOptions horizontalCentered="1"/>
  <pageMargins left="0.548611111111111" right="0.548611111111111" top="1.14166666666667" bottom="0.21" header="0.24" footer="0.29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43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$A7:$XFD14"/>
    </sheetView>
  </sheetViews>
  <sheetFormatPr defaultColWidth="9" defaultRowHeight="14.25"/>
  <cols>
    <col min="1" max="1" width="40.125" style="28" customWidth="1"/>
    <col min="2" max="2" width="11.875" style="29" customWidth="1"/>
    <col min="3" max="3" width="15.125" style="29" customWidth="1"/>
    <col min="4" max="4" width="10.875" style="30" customWidth="1"/>
    <col min="5" max="5" width="11.75" style="29" customWidth="1"/>
    <col min="6" max="6" width="18" style="29" customWidth="1"/>
    <col min="7" max="16384" width="9" style="29"/>
  </cols>
  <sheetData>
    <row r="1" spans="1:256">
      <c r="A1" s="4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ht="33" customHeight="1" spans="1:6">
      <c r="A2" s="5" t="s">
        <v>58</v>
      </c>
      <c r="B2" s="5"/>
      <c r="C2" s="5"/>
      <c r="D2" s="5"/>
      <c r="E2" s="5"/>
      <c r="F2" s="5"/>
    </row>
    <row r="3" ht="20.25" customHeight="1" spans="1:6">
      <c r="A3" s="31"/>
      <c r="F3" s="32" t="s">
        <v>2</v>
      </c>
    </row>
    <row r="4" ht="36.95" customHeight="1" spans="1:6">
      <c r="A4" s="12" t="s">
        <v>3</v>
      </c>
      <c r="B4" s="33" t="s">
        <v>28</v>
      </c>
      <c r="C4" s="33" t="s">
        <v>51</v>
      </c>
      <c r="D4" s="33" t="s">
        <v>52</v>
      </c>
      <c r="E4" s="10" t="s">
        <v>53</v>
      </c>
      <c r="F4" s="8" t="s">
        <v>6</v>
      </c>
    </row>
    <row r="5" ht="36.95" customHeight="1" spans="1:8">
      <c r="A5" s="12"/>
      <c r="B5" s="34"/>
      <c r="C5" s="34"/>
      <c r="D5" s="35"/>
      <c r="E5" s="10"/>
      <c r="F5" s="8"/>
      <c r="H5" s="36"/>
    </row>
    <row r="6" ht="22.5" customHeight="1" spans="1:6">
      <c r="A6" s="37" t="s">
        <v>10</v>
      </c>
      <c r="B6" s="38" t="s">
        <v>11</v>
      </c>
      <c r="C6" s="38" t="s">
        <v>12</v>
      </c>
      <c r="D6" s="38" t="s">
        <v>54</v>
      </c>
      <c r="E6" s="38" t="s">
        <v>55</v>
      </c>
      <c r="F6" s="38" t="s">
        <v>15</v>
      </c>
    </row>
    <row r="7" ht="34" customHeight="1" spans="1:6">
      <c r="A7" s="8" t="s">
        <v>59</v>
      </c>
      <c r="B7" s="18">
        <f>B8+B13</f>
        <v>34229.49</v>
      </c>
      <c r="C7" s="18">
        <f>C8+C13</f>
        <v>17446.93</v>
      </c>
      <c r="D7" s="19">
        <f>C7/B7</f>
        <v>0.509704643569039</v>
      </c>
      <c r="E7" s="18">
        <f t="shared" ref="E7:E16" si="0">C7-B7</f>
        <v>-16782.56</v>
      </c>
      <c r="F7" s="39"/>
    </row>
    <row r="8" s="2" customFormat="1" ht="34" customHeight="1" spans="1:6">
      <c r="A8" s="21" t="s">
        <v>33</v>
      </c>
      <c r="B8" s="40">
        <v>17871.22</v>
      </c>
      <c r="C8" s="41">
        <f>SUM(C9:C12)</f>
        <v>0</v>
      </c>
      <c r="D8" s="24">
        <f>C8/B8</f>
        <v>0</v>
      </c>
      <c r="E8" s="25">
        <f t="shared" si="0"/>
        <v>-17871.22</v>
      </c>
      <c r="F8" s="42"/>
    </row>
    <row r="9" ht="34" customHeight="1" spans="1:6">
      <c r="A9" s="43" t="s">
        <v>60</v>
      </c>
      <c r="B9" s="22">
        <v>8886.81</v>
      </c>
      <c r="C9" s="44"/>
      <c r="D9" s="24">
        <f t="shared" ref="D9:D16" si="1">C9/B9</f>
        <v>0</v>
      </c>
      <c r="E9" s="25">
        <f t="shared" si="0"/>
        <v>-8886.81</v>
      </c>
      <c r="F9" s="45"/>
    </row>
    <row r="10" ht="34" customHeight="1" spans="1:6">
      <c r="A10" s="46" t="s">
        <v>61</v>
      </c>
      <c r="B10" s="22">
        <v>4.3</v>
      </c>
      <c r="C10" s="47"/>
      <c r="D10" s="24">
        <f t="shared" si="1"/>
        <v>0</v>
      </c>
      <c r="E10" s="25">
        <f t="shared" si="0"/>
        <v>-4.3</v>
      </c>
      <c r="F10" s="45"/>
    </row>
    <row r="11" ht="34" customHeight="1" spans="1:6">
      <c r="A11" s="46" t="s">
        <v>62</v>
      </c>
      <c r="B11" s="22">
        <v>110.89</v>
      </c>
      <c r="C11" s="48"/>
      <c r="D11" s="24">
        <f t="shared" si="1"/>
        <v>0</v>
      </c>
      <c r="E11" s="25">
        <f t="shared" si="0"/>
        <v>-110.89</v>
      </c>
      <c r="F11" s="45"/>
    </row>
    <row r="12" ht="34" customHeight="1" spans="1:6">
      <c r="A12" s="49" t="s">
        <v>35</v>
      </c>
      <c r="B12" s="23">
        <v>8869.22</v>
      </c>
      <c r="C12" s="50"/>
      <c r="D12" s="24">
        <f t="shared" si="1"/>
        <v>0</v>
      </c>
      <c r="E12" s="25">
        <f t="shared" si="0"/>
        <v>-8869.22</v>
      </c>
      <c r="F12" s="45"/>
    </row>
    <row r="13" ht="34" customHeight="1" spans="1:6">
      <c r="A13" s="51" t="s">
        <v>38</v>
      </c>
      <c r="B13" s="27">
        <v>16358.27</v>
      </c>
      <c r="C13" s="23">
        <v>17446.93</v>
      </c>
      <c r="D13" s="24">
        <f t="shared" si="1"/>
        <v>1.06655104726845</v>
      </c>
      <c r="E13" s="25">
        <f t="shared" si="0"/>
        <v>1088.66</v>
      </c>
      <c r="F13" s="45"/>
    </row>
    <row r="14" ht="34" customHeight="1" spans="1:6">
      <c r="A14" s="52" t="s">
        <v>63</v>
      </c>
      <c r="B14" s="27">
        <v>16386.38</v>
      </c>
      <c r="C14" s="23">
        <v>17446.93</v>
      </c>
      <c r="D14" s="24">
        <f t="shared" si="1"/>
        <v>1.06472143328789</v>
      </c>
      <c r="E14" s="25">
        <f t="shared" si="0"/>
        <v>1060.55</v>
      </c>
      <c r="F14" s="45"/>
    </row>
    <row r="19" spans="3:3">
      <c r="C19" s="53"/>
    </row>
    <row r="43" ht="13.5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680555555555556" bottom="0.409027777777778" header="0.239583333333333" footer="0.507638888888889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9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6" sqref="$A6:$XFD9"/>
    </sheetView>
  </sheetViews>
  <sheetFormatPr defaultColWidth="9" defaultRowHeight="13.5" outlineLevelCol="5"/>
  <cols>
    <col min="1" max="1" width="46.125" style="1" customWidth="1"/>
    <col min="2" max="2" width="13.5" style="2" customWidth="1"/>
    <col min="3" max="3" width="12.375" style="2" customWidth="1"/>
    <col min="4" max="4" width="12.5" style="3" customWidth="1"/>
    <col min="5" max="5" width="12.625" style="3" customWidth="1"/>
    <col min="6" max="6" width="13.5" style="1" customWidth="1"/>
    <col min="7" max="16384" width="9" style="2"/>
  </cols>
  <sheetData>
    <row r="1" ht="14.25" customHeight="1" spans="1:6">
      <c r="A1" s="4" t="s">
        <v>64</v>
      </c>
      <c r="D1" s="2"/>
      <c r="E1" s="2"/>
      <c r="F1" s="2"/>
    </row>
    <row r="2" ht="39.75" customHeight="1" spans="1:6">
      <c r="A2" s="5" t="s">
        <v>65</v>
      </c>
      <c r="B2" s="5"/>
      <c r="C2" s="5"/>
      <c r="D2" s="5"/>
      <c r="E2" s="5"/>
      <c r="F2" s="5"/>
    </row>
    <row r="3" ht="24.75" customHeight="1" spans="1:6">
      <c r="A3" s="6"/>
      <c r="F3" s="7" t="s">
        <v>2</v>
      </c>
    </row>
    <row r="4" ht="24.75" customHeight="1" spans="1:6">
      <c r="A4" s="8" t="s">
        <v>44</v>
      </c>
      <c r="B4" s="9" t="s">
        <v>28</v>
      </c>
      <c r="C4" s="8" t="s">
        <v>51</v>
      </c>
      <c r="D4" s="10" t="s">
        <v>52</v>
      </c>
      <c r="E4" s="10" t="s">
        <v>53</v>
      </c>
      <c r="F4" s="8" t="s">
        <v>6</v>
      </c>
    </row>
    <row r="5" ht="24.75" customHeight="1" spans="1:6">
      <c r="A5" s="8"/>
      <c r="B5" s="11"/>
      <c r="C5" s="12"/>
      <c r="D5" s="10"/>
      <c r="E5" s="10"/>
      <c r="F5" s="8"/>
    </row>
    <row r="6" ht="24.75" customHeight="1" spans="1:6">
      <c r="A6" s="13" t="s">
        <v>10</v>
      </c>
      <c r="B6" s="14">
        <v>1</v>
      </c>
      <c r="C6" s="15">
        <v>2</v>
      </c>
      <c r="D6" s="15" t="s">
        <v>54</v>
      </c>
      <c r="E6" s="15" t="s">
        <v>55</v>
      </c>
      <c r="F6" s="16">
        <v>5</v>
      </c>
    </row>
    <row r="7" ht="38.25" customHeight="1" spans="1:6">
      <c r="A7" s="17" t="s">
        <v>46</v>
      </c>
      <c r="B7" s="18">
        <f>SUM(B8:B9)</f>
        <v>19151.39</v>
      </c>
      <c r="C7" s="18">
        <f>SUM(C8:C9)</f>
        <v>1657.92</v>
      </c>
      <c r="D7" s="19">
        <f>C7/B7</f>
        <v>0.0865691733080471</v>
      </c>
      <c r="E7" s="18">
        <f>C7-B7</f>
        <v>-17493.47</v>
      </c>
      <c r="F7" s="20"/>
    </row>
    <row r="8" ht="38.25" customHeight="1" spans="1:6">
      <c r="A8" s="21" t="s">
        <v>66</v>
      </c>
      <c r="B8" s="22">
        <v>17908.2</v>
      </c>
      <c r="C8" s="23"/>
      <c r="D8" s="24">
        <f>C8/B8</f>
        <v>0</v>
      </c>
      <c r="E8" s="25">
        <f>C8-B8</f>
        <v>-17908.2</v>
      </c>
      <c r="F8" s="26"/>
    </row>
    <row r="9" ht="38.25" customHeight="1" spans="1:6">
      <c r="A9" s="21" t="s">
        <v>48</v>
      </c>
      <c r="B9" s="27">
        <v>1243.19</v>
      </c>
      <c r="C9" s="23">
        <v>1657.92</v>
      </c>
      <c r="D9" s="24">
        <f>C9/B9</f>
        <v>1.33360146075821</v>
      </c>
      <c r="E9" s="25">
        <f>C9-B9</f>
        <v>414.73</v>
      </c>
      <c r="F9" s="26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9305555555556" right="0.749305555555556" top="1.88958333333333" bottom="0.999305555555556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附表20、2022年全县收入完成情况</vt:lpstr>
      <vt:lpstr>附表21、2022年全县支出完成情况</vt:lpstr>
      <vt:lpstr>附表22、2022年全县结余情况</vt:lpstr>
      <vt:lpstr>附表23、2023年全县收入预算</vt:lpstr>
      <vt:lpstr>附表24、2023年全县支出预算</vt:lpstr>
      <vt:lpstr>附表25、2023年结余预算表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ASUS</cp:lastModifiedBy>
  <cp:revision>1</cp:revision>
  <dcterms:created xsi:type="dcterms:W3CDTF">2017-01-19T06:41:00Z</dcterms:created>
  <cp:lastPrinted>2020-02-02T01:44:00Z</cp:lastPrinted>
  <dcterms:modified xsi:type="dcterms:W3CDTF">2023-02-18T05:28:38Z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C0162ADF271F4C3AB20CB91E83EE9393</vt:lpwstr>
  </property>
</Properties>
</file>