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firstSheet="10" activeTab="12"/>
  </bookViews>
  <sheets>
    <sheet name="封面" sheetId="1" r:id="rId1"/>
    <sheet name="目录" sheetId="2" r:id="rId2"/>
    <sheet name="附表1  全县收入调整表 " sheetId="3" r:id="rId3"/>
    <sheet name="附表2全县一般公共预算支出表" sheetId="4" r:id="rId4"/>
    <sheet name="附表3县本级一般公共预算支出调整表  " sheetId="5" r:id="rId5"/>
    <sheet name="附表4上级专项资金收入明细（款） " sheetId="6" r:id="rId6"/>
    <sheet name="附表5社会保险基金收入支出调整表 (2)" sheetId="17" r:id="rId7"/>
    <sheet name="附表6基金收入调整表" sheetId="7" r:id="rId8"/>
    <sheet name="附表7基金支出调整表" sheetId="8" r:id="rId9"/>
    <sheet name="附表8修文县2023年预备费使用情况表（8月）" sheetId="10" r:id="rId10"/>
    <sheet name="附表92023年预算调整平衡测算表（一般公共预算）" sheetId="11" r:id="rId11"/>
    <sheet name="附表102023年预算调整平衡测算表（政府性基金）" sheetId="13" r:id="rId12"/>
    <sheet name="附表11新增一般债券新增安排其他资本性支出项目情况表" sheetId="14" r:id="rId13"/>
  </sheets>
  <externalReferences>
    <externalReference r:id="rId14"/>
  </externalReferences>
  <definedNames>
    <definedName name="_xlnm._FilterDatabase" localSheetId="3" hidden="1">附表2全县一般公共预算支出表!$A$6:$N$29</definedName>
    <definedName name="_xlnm._FilterDatabase" localSheetId="4" hidden="1">'附表3县本级一般公共预算支出调整表  '!$A$6:$R$414</definedName>
    <definedName name="_xlnm._FilterDatabase" localSheetId="5" hidden="1">'附表4上级专项资金收入明细（款） '!$A$5:$G$214</definedName>
    <definedName name="_xlnm._FilterDatabase" localSheetId="8" hidden="1">附表7基金支出调整表!$A$5:$G$27</definedName>
    <definedName name="_xlnm._FilterDatabase" localSheetId="12" hidden="1">附表11新增一般债券新增安排其他资本性支出项目情况表!$A$5:$XEQ$23</definedName>
    <definedName name="_xlnm._FilterDatabase" localSheetId="9" hidden="1">'附表8修文县2023年预备费使用情况表（8月）'!#REF!</definedName>
    <definedName name="_xlnm.Print_Area" localSheetId="0">封面!$A$1:$I$21</definedName>
    <definedName name="_xlnm.Print_Titles" localSheetId="9">'附表8修文县2023年预备费使用情况表（8月）'!$1:$4</definedName>
    <definedName name="_xlnm.Print_Titles" localSheetId="4">'附表3县本级一般公共预算支出调整表  '!$1:$5</definedName>
    <definedName name="_xlnm.Print_Area" localSheetId="10">'附表92023年预算调整平衡测算表（一般公共预算）'!$A$1:$H$15</definedName>
    <definedName name="_xlnm.Print_Area" localSheetId="3">附表2全县一般公共预算支出表!$A$1:$K$29</definedName>
    <definedName name="_xlnm.Print_Area" localSheetId="4">'附表3县本级一般公共预算支出调整表  '!$A$1:$K$414</definedName>
    <definedName name="_xlnm.Print_Area" localSheetId="11">'附表102023年预算调整平衡测算表（政府性基金）'!$A$1:$D$21</definedName>
    <definedName name="_xlnm.Print_Titles" localSheetId="5">'附表4上级专项资金收入明细（款） '!$1:$4</definedName>
    <definedName name="_xlnm.Print_Titles" localSheetId="7">附表6基金收入调整表!$1:$4</definedName>
    <definedName name="_xlnm._FilterDatabase" localSheetId="7" hidden="1">附表6基金收入调整表!$A$5:$M$10</definedName>
    <definedName name="_xlnm.Print_Titles" localSheetId="12">附表11新增一般债券新增安排其他资本性支出项目情况表!$2:$6</definedName>
    <definedName name="_xlnm.Print_Area" localSheetId="12">附表11新增一般债券新增安排其他资本性支出项目情况表!$A$1:$H$25</definedName>
    <definedName name="_xlnm.Print_Area" localSheetId="1">目录!$A$1:$B$15</definedName>
    <definedName name="_xlnm.Print_Titles" localSheetId="8">附表7基金支出调整表!$4:$4</definedName>
    <definedName name="_xlnm.Print_Area" localSheetId="8">附表7基金支出调整表!$A$1:$F$27</definedName>
    <definedName name="_xlnm.Print_Area" localSheetId="6">'附表5社会保险基金收入支出调整表 (2)'!$A$1:$D$16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5" authorId="0">
      <text>
        <r>
          <rPr>
            <sz val="9"/>
            <rFont val="宋体"/>
            <charset val="134"/>
          </rPr>
          <t>Administrator:
县本级的支出数</t>
        </r>
      </text>
    </comment>
    <comment ref="F11" authorId="0">
      <text>
        <r>
          <rPr>
            <sz val="9"/>
            <rFont val="宋体"/>
            <charset val="134"/>
          </rPr>
          <t>Administrator:
乡镇的基本支出-收入目标（2022年收入完成数*10%）</t>
        </r>
      </text>
    </comment>
  </commentList>
</comments>
</file>

<file path=xl/sharedStrings.xml><?xml version="1.0" encoding="utf-8"?>
<sst xmlns="http://schemas.openxmlformats.org/spreadsheetml/2006/main" count="1731" uniqueCount="727">
  <si>
    <t>修文县2023年财政预算调整表（草案）</t>
  </si>
  <si>
    <t>序号</t>
  </si>
  <si>
    <t>目录</t>
  </si>
  <si>
    <t>附表1：修文县2023年全县一般公共预算收入预算调整情况表（草案）</t>
  </si>
  <si>
    <t>附表2：修文县2023年全县一般公共预算支出预算调整情况表（草案）</t>
  </si>
  <si>
    <t>附表3：修文县2023年县本级一般公共预算支出预算调整情况表（草案）</t>
  </si>
  <si>
    <t>附表4：修文县2023年一般公共预算上级专项资金收入明细表</t>
  </si>
  <si>
    <t>附表5：修文县2023年社会保险基金收入支出调整表</t>
  </si>
  <si>
    <t>附表6：修文县2023年县本级基金收入预算调整表（草案）</t>
  </si>
  <si>
    <t>附表7：修文县2023年县本级基金支出预算调整表（草案）</t>
  </si>
  <si>
    <t>附表8：修文县2023年工资预留、预备费使用情况表</t>
  </si>
  <si>
    <t>附表9：2023年预算调整平衡测算表（一般公共预算）（草案）</t>
  </si>
  <si>
    <t>附表10：2023年预算调整平衡测算表（政府性基金）（草案）</t>
  </si>
  <si>
    <t>附表11：2023年新增一般债券置换年初预算中资本性支出项目情况表</t>
  </si>
  <si>
    <t>附表1：</t>
  </si>
  <si>
    <t>修文县2023年全县一般公共预算收入预算调整情况表(草案)</t>
  </si>
  <si>
    <t>单位：万元</t>
  </si>
  <si>
    <t>项          目</t>
  </si>
  <si>
    <t>全县年初预算</t>
  </si>
  <si>
    <t>县本级年初预算</t>
  </si>
  <si>
    <t>1-8月全县执行数</t>
  </si>
  <si>
    <t>全县调整预算数</t>
  </si>
  <si>
    <t>全县调整后预算数</t>
  </si>
  <si>
    <t>县本级调整预算数</t>
  </si>
  <si>
    <t>县本级调整后预算数</t>
  </si>
  <si>
    <t>2022年全县完成数</t>
  </si>
  <si>
    <t>同比增长</t>
  </si>
  <si>
    <t>备注</t>
  </si>
  <si>
    <t>一般预算收入合计</t>
  </si>
  <si>
    <t>2022年还原增值税留抵退税因素后一般公共预算收入75977万元，同比增长19.78%。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</si>
  <si>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</si>
  <si>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</si>
  <si>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</si>
  <si>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</si>
  <si>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</si>
  <si>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</si>
  <si>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</si>
  <si>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</si>
  <si>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</si>
  <si>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</si>
  <si>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</si>
  <si>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</si>
  <si>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</si>
  <si>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</si>
  <si>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</si>
  <si>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</si>
  <si>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</si>
  <si>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</si>
  <si>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</si>
  <si>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</si>
  <si>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</si>
  <si>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</si>
  <si>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>附表2：</t>
  </si>
  <si>
    <t>修文县2023年全县一般公共预算支出预算调整情况表(草案)</t>
  </si>
  <si>
    <t>科目编码</t>
  </si>
  <si>
    <r>
      <rPr>
        <b/>
        <sz val="12"/>
        <rFont val="宋体"/>
        <charset val="0"/>
      </rPr>
      <t>科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目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名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称</t>
    </r>
  </si>
  <si>
    <t>2023年年初预算数</t>
  </si>
  <si>
    <t>2023年预算调整数</t>
  </si>
  <si>
    <t>调整后预算数</t>
  </si>
  <si>
    <t>小计</t>
  </si>
  <si>
    <t>2023年全县预算支出数</t>
  </si>
  <si>
    <t>2021年指标数</t>
  </si>
  <si>
    <t>2023年全县预算支出预算调整数</t>
  </si>
  <si>
    <t>2021年指标预算调整数</t>
  </si>
  <si>
    <t>2023年全县预算支出调整后预算数</t>
  </si>
  <si>
    <t>2021年指标调整后预算数</t>
  </si>
  <si>
    <t>一般公共预算支出总计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</si>
  <si>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</si>
  <si>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</si>
  <si>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</si>
  <si>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</si>
  <si>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</si>
  <si>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</si>
  <si>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</si>
  <si>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</si>
  <si>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</si>
  <si>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</si>
  <si>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</si>
  <si>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</si>
  <si>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</si>
  <si>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</si>
  <si>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</si>
  <si>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</si>
  <si>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</si>
  <si>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</si>
  <si>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</si>
  <si>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</si>
  <si>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</si>
  <si>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债务付息支出</t>
  </si>
  <si>
    <t>债务发行费用支出</t>
  </si>
  <si>
    <t>附表3：</t>
  </si>
  <si>
    <t>修文县2023年县本级一般公共预算支出预算调整情况表(草案)</t>
  </si>
  <si>
    <t>科目名称</t>
  </si>
  <si>
    <t>2023年县本级预算支出数</t>
  </si>
  <si>
    <t>2023年县本级预算支出预算调整数</t>
  </si>
  <si>
    <t>2023年县本级预算支出调整后预算数</t>
  </si>
  <si>
    <t>县本级一般公共预算支出合计</t>
  </si>
  <si>
    <t>人大事务</t>
  </si>
  <si>
    <t>行政运行</t>
  </si>
  <si>
    <t>一般行政管理事务</t>
  </si>
  <si>
    <t>人大会议</t>
  </si>
  <si>
    <t>事业运行</t>
  </si>
  <si>
    <t>其他人大事务支出</t>
  </si>
  <si>
    <t>政协事务</t>
  </si>
  <si>
    <t>机关服务</t>
  </si>
  <si>
    <t>政协会议</t>
  </si>
  <si>
    <t>政府办公厅(室)及相关机构事务</t>
  </si>
  <si>
    <t>信访事务</t>
  </si>
  <si>
    <t>其他政府办公厅（室）及相关机构事务支出</t>
  </si>
  <si>
    <t>发展与改革事务</t>
  </si>
  <si>
    <t>其他发展与改革事务支出</t>
  </si>
  <si>
    <t>统计信息事务</t>
  </si>
  <si>
    <t>专项普查活动</t>
  </si>
  <si>
    <t>统计抽样调查</t>
  </si>
  <si>
    <t>财政事务</t>
  </si>
  <si>
    <t>财政国库业务</t>
  </si>
  <si>
    <t>财政委托业务支出</t>
  </si>
  <si>
    <t>其他财政事务支出</t>
  </si>
  <si>
    <t>税收事务</t>
  </si>
  <si>
    <t>纪检监察事务</t>
  </si>
  <si>
    <t>商贸事务</t>
  </si>
  <si>
    <t>国内贸易管理</t>
  </si>
  <si>
    <t>招商引资</t>
  </si>
  <si>
    <t>其他商贸事务支出</t>
  </si>
  <si>
    <t>民族事务</t>
  </si>
  <si>
    <t>民族工作专项</t>
  </si>
  <si>
    <t>档案事务</t>
  </si>
  <si>
    <t>民主党派及工商联事务</t>
  </si>
  <si>
    <t>群众团体事务</t>
  </si>
  <si>
    <t>党委办公厅（室）及相关机构事务</t>
  </si>
  <si>
    <t>组织事务</t>
  </si>
  <si>
    <t>宣传事务</t>
  </si>
  <si>
    <t>统战事务</t>
  </si>
  <si>
    <t>宗教事务</t>
  </si>
  <si>
    <t>市场监督管理事务</t>
  </si>
  <si>
    <t>市场主体管理</t>
  </si>
  <si>
    <t>质量安全监管</t>
  </si>
  <si>
    <t>食品安全监管</t>
  </si>
  <si>
    <t>其他市场监督管理事务</t>
  </si>
  <si>
    <t>其他一般公共服务支出</t>
  </si>
  <si>
    <t>国防动员</t>
  </si>
  <si>
    <t>兵役征集</t>
  </si>
  <si>
    <t>民兵</t>
  </si>
  <si>
    <t>其他国防支出</t>
  </si>
  <si>
    <t>公安</t>
  </si>
  <si>
    <t>执法办案</t>
  </si>
  <si>
    <t>特别业务</t>
  </si>
  <si>
    <t>其他公安支出</t>
  </si>
  <si>
    <t>法院</t>
  </si>
  <si>
    <t>司法</t>
  </si>
  <si>
    <t>基层司法业务</t>
  </si>
  <si>
    <t>普法宣传</t>
  </si>
  <si>
    <t>公共法律服务</t>
  </si>
  <si>
    <t>社区矫正</t>
  </si>
  <si>
    <t>法治建设</t>
  </si>
  <si>
    <t>缉私警察</t>
  </si>
  <si>
    <t>信息化建设</t>
  </si>
  <si>
    <t>其他公共安全支出</t>
  </si>
  <si>
    <t>教育管理事务</t>
  </si>
  <si>
    <t>其他教育管理事务支出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</si>
  <si>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</si>
  <si>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</si>
  <si>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</si>
  <si>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</si>
  <si>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</si>
  <si>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</si>
  <si>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</si>
  <si>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初等职业教育</t>
  </si>
  <si>
    <t>其他职业教育支出</t>
  </si>
  <si>
    <t>成人教育</t>
  </si>
  <si>
    <t>其他成人教育支出</t>
  </si>
  <si>
    <t>特殊教育</t>
  </si>
  <si>
    <t>特殊学校教育</t>
  </si>
  <si>
    <t>进修及培训</t>
  </si>
  <si>
    <t>干部教育</t>
  </si>
  <si>
    <t>教育费附加安排的支出</t>
  </si>
  <si>
    <t>其他教育费附加安排的支出</t>
  </si>
  <si>
    <t>其他教育支出</t>
  </si>
  <si>
    <t>科学技术管理事务</t>
  </si>
  <si>
    <t>其他科学技术管理事务支出</t>
  </si>
  <si>
    <t>技术研究与开发</t>
  </si>
  <si>
    <t>其他技术研究与开发支出</t>
  </si>
  <si>
    <t>科学技术普及</t>
  </si>
  <si>
    <t>科普活动</t>
  </si>
  <si>
    <t>文化和旅游</t>
  </si>
  <si>
    <t>旅游宣传</t>
  </si>
  <si>
    <t>其他文化和旅游支出</t>
  </si>
  <si>
    <t>文物</t>
  </si>
  <si>
    <t>博物馆</t>
  </si>
  <si>
    <t>体育</t>
  </si>
  <si>
    <t>体育场馆</t>
  </si>
  <si>
    <t>群众体育</t>
  </si>
  <si>
    <t>其他体育支出</t>
  </si>
  <si>
    <t>广播电视</t>
  </si>
  <si>
    <t>其他广播电视支出</t>
  </si>
  <si>
    <t>其他文化旅游体育与传媒支出</t>
  </si>
  <si>
    <t>宣传文化发展专项支出</t>
  </si>
  <si>
    <t>民政管理事务</t>
  </si>
  <si>
    <t>基层政权建设和社区治理</t>
  </si>
  <si>
    <t>其他民政管理事务支出</t>
  </si>
  <si>
    <t>行政事业单位养老支出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</si>
  <si>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</si>
  <si>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</si>
  <si>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</si>
  <si>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</si>
  <si>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其他行政事业单位养老支出</t>
  </si>
  <si>
    <t>企业改革补助</t>
  </si>
  <si>
    <t>企业关闭破产补助</t>
  </si>
  <si>
    <t>就业补助</t>
  </si>
  <si>
    <t>职业培训补贴</t>
  </si>
  <si>
    <t>社会保险补贴</t>
  </si>
  <si>
    <t>公益性岗位补贴</t>
  </si>
  <si>
    <t>抚恤</t>
  </si>
  <si>
    <t>伤残抚恤</t>
  </si>
  <si>
    <t>在乡复员、退伍军人生活补助</t>
  </si>
  <si>
    <t>义务兵优待</t>
  </si>
  <si>
    <t>烈士纪念设施管理维护</t>
  </si>
  <si>
    <t>其他优抚支出</t>
  </si>
  <si>
    <t>退役安置</t>
  </si>
  <si>
    <t>退役士兵安置</t>
  </si>
  <si>
    <t>军队移交政府的离退休人员安置</t>
  </si>
  <si>
    <t>社会福利</t>
  </si>
  <si>
    <t>儿童福利</t>
  </si>
  <si>
    <t>老年福利</t>
  </si>
  <si>
    <t>殡葬</t>
  </si>
  <si>
    <t>养老服务</t>
  </si>
  <si>
    <t>其他社会福利支出</t>
  </si>
  <si>
    <t>残疾人事业</t>
  </si>
  <si>
    <t>残疾人康复</t>
  </si>
  <si>
    <t>残疾人就业</t>
  </si>
  <si>
    <t>残疾人生活和护理补贴</t>
  </si>
  <si>
    <t>其他残疾人事业支出</t>
  </si>
  <si>
    <t>红十字事业</t>
  </si>
  <si>
    <t>其他红十字事业支出</t>
  </si>
  <si>
    <t>最低生活保障</t>
  </si>
  <si>
    <t>城市最低生活保障金支出</t>
  </si>
  <si>
    <t>农村最低生活保障金支出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</si>
  <si>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</si>
  <si>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</si>
  <si>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</si>
  <si>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</si>
  <si>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</si>
  <si>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</si>
  <si>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</si>
  <si>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</si>
  <si>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财政对基本养老保险基金的补助</t>
  </si>
  <si>
    <t>财政对城乡居民基本养老保险基金的补助</t>
  </si>
  <si>
    <t>财政对其他社会保险基金的补助</t>
  </si>
  <si>
    <t>财政对工伤保险基金的补助</t>
  </si>
  <si>
    <t>退役军人管理事务</t>
  </si>
  <si>
    <t>拥军优属</t>
  </si>
  <si>
    <t>其他社会保障和就业支出</t>
  </si>
  <si>
    <t>卫生健康管理事务</t>
  </si>
  <si>
    <t>其他卫生健康管理事务支出</t>
  </si>
  <si>
    <t>公立医院</t>
  </si>
  <si>
    <t>综合医院</t>
  </si>
  <si>
    <t>基层医疗卫生机构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</si>
  <si>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</si>
  <si>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</si>
  <si>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</si>
  <si>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</si>
  <si>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</si>
  <si>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</si>
  <si>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基本公共卫生服务</t>
  </si>
  <si>
    <t>重大公共卫生服务</t>
  </si>
  <si>
    <t>突发公共卫生事件应急处理</t>
  </si>
  <si>
    <t>计划生育事务</t>
  </si>
  <si>
    <t>计划生育服务</t>
  </si>
  <si>
    <t>行政事业单位医疗</t>
  </si>
  <si>
    <t>行政单位医疗</t>
  </si>
  <si>
    <t>事业单位医疗</t>
  </si>
  <si>
    <t>公务员医疗补助</t>
  </si>
  <si>
    <t>其他行政事业单位医疗支出</t>
  </si>
  <si>
    <t>财政对基本医疗保险基金的补助</t>
  </si>
  <si>
    <t>财政对城乡居民基本医疗保险基金的补助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</si>
  <si>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</si>
  <si>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</si>
  <si>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</si>
  <si>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</si>
  <si>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</si>
  <si>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环境保护管理事务</t>
  </si>
  <si>
    <t>环境保护法规、规划及标准</t>
  </si>
  <si>
    <t>其他环境保护管理事务支出</t>
  </si>
  <si>
    <t>污染防治</t>
  </si>
  <si>
    <t>水体</t>
  </si>
  <si>
    <t>其他污染防治支出</t>
  </si>
  <si>
    <t>自然生态保护</t>
  </si>
  <si>
    <t>农村环境保护</t>
  </si>
  <si>
    <t>天然林保护</t>
  </si>
  <si>
    <t>森林管护</t>
  </si>
  <si>
    <t>退耕还林还草支出</t>
  </si>
  <si>
    <t>其他退耕还林还草支出</t>
  </si>
  <si>
    <t>风沙荒漠治理</t>
  </si>
  <si>
    <t>其他风沙荒漠治理支出</t>
  </si>
  <si>
    <t>其他节能环保支出</t>
  </si>
  <si>
    <t>城乡社区管理事务</t>
  </si>
  <si>
    <t>城管执法</t>
  </si>
  <si>
    <t>其他城乡社区管理事务支出</t>
  </si>
  <si>
    <t>城乡社区公共设施</t>
  </si>
  <si>
    <t>其他城乡社区公共设施支出</t>
  </si>
  <si>
    <t>农业农村</t>
  </si>
  <si>
    <t>科技转化与推广服务</t>
  </si>
  <si>
    <t>病虫害控制</t>
  </si>
  <si>
    <t>执法监管</t>
  </si>
  <si>
    <t>行业业务管理</t>
  </si>
  <si>
    <t>防灾救灾</t>
  </si>
  <si>
    <t>农业生产发展</t>
  </si>
  <si>
    <t>农村社会事业</t>
  </si>
  <si>
    <t>农业资源保护修复与利用</t>
  </si>
  <si>
    <t>农村道路建设</t>
  </si>
  <si>
    <t>对高校毕业生到基层任职补助</t>
  </si>
  <si>
    <t>农田建设</t>
  </si>
  <si>
    <t>其他农业农村支出</t>
  </si>
  <si>
    <t>林业和草原</t>
  </si>
  <si>
    <t>森林资源培育</t>
  </si>
  <si>
    <t>森林资源管理</t>
  </si>
  <si>
    <t>森林生态效益补偿</t>
  </si>
  <si>
    <t>林业草原防灾减灾</t>
  </si>
  <si>
    <t>其他林业和草原支出</t>
  </si>
  <si>
    <t>水利</t>
  </si>
  <si>
    <t>水利行业业务管理</t>
  </si>
  <si>
    <t>水利工程建设</t>
  </si>
  <si>
    <t>水利工程运行与维护</t>
  </si>
  <si>
    <t>水利前期工作</t>
  </si>
  <si>
    <t>水资源节约管理与保护</t>
  </si>
  <si>
    <t>防汛</t>
  </si>
  <si>
    <t>农村水利</t>
  </si>
  <si>
    <t>江河湖库水系综合整治</t>
  </si>
  <si>
    <t>扶贫</t>
  </si>
  <si>
    <t>农村基础设施建设</t>
  </si>
  <si>
    <t>生产发展</t>
  </si>
  <si>
    <t>农村综合改革</t>
  </si>
  <si>
    <t>对村级公益事业建设的补助</t>
  </si>
  <si>
    <t>对村民委员会和村党支部的补助</t>
  </si>
  <si>
    <t>对村集体经济组织的补助</t>
  </si>
  <si>
    <t>其他农村综合改革支出</t>
  </si>
  <si>
    <t>普惠金融发展支出</t>
  </si>
  <si>
    <t>农业保险保费补贴</t>
  </si>
  <si>
    <t>创业担保贷款贴息及奖补</t>
  </si>
  <si>
    <t>其他农林水支出</t>
  </si>
  <si>
    <t>公路水路运输</t>
  </si>
  <si>
    <t>公路建设</t>
  </si>
  <si>
    <t>公路养护</t>
  </si>
  <si>
    <t>公路运输管理</t>
  </si>
  <si>
    <t>其他公路水路运输支出</t>
  </si>
  <si>
    <t>成品油价格改革对交通运输的补贴</t>
  </si>
  <si>
    <t>对农村道路客运的补贴</t>
  </si>
  <si>
    <t>对出租车的补贴</t>
  </si>
  <si>
    <t>车辆购置税支出</t>
  </si>
  <si>
    <t>车辆购置税用于公路等基础设施建设支出</t>
  </si>
  <si>
    <t>资源勘探开发</t>
  </si>
  <si>
    <t>煤炭勘探开采和洗选</t>
  </si>
  <si>
    <t>工业和信息产业监管</t>
  </si>
  <si>
    <t>无线电及信息通信监管</t>
  </si>
  <si>
    <t>产业发展</t>
  </si>
  <si>
    <t>支持中小企业发展和管理支出</t>
  </si>
  <si>
    <t>中小企业发展专项</t>
  </si>
  <si>
    <t>商业流通事务</t>
  </si>
  <si>
    <t>其他商业流通事务支出</t>
  </si>
  <si>
    <t>其他商业服务业等支出</t>
  </si>
  <si>
    <t>自然资源事务</t>
  </si>
  <si>
    <t>自然资源利用与保护</t>
  </si>
  <si>
    <t>自然资源调查与确权登记</t>
  </si>
  <si>
    <t>其他自然资源事务支出</t>
  </si>
  <si>
    <t>气象事务</t>
  </si>
  <si>
    <t>气象事业机构</t>
  </si>
  <si>
    <t>气象服务</t>
  </si>
  <si>
    <t>保障性安居工程支出</t>
  </si>
  <si>
    <t>农村危房改造</t>
  </si>
  <si>
    <t>公共租赁住房</t>
  </si>
  <si>
    <t>保障性住房租金补贴</t>
  </si>
  <si>
    <t>老旧小区改造</t>
  </si>
  <si>
    <t>住房改革支出</t>
  </si>
  <si>
    <t>住房公积金</t>
  </si>
  <si>
    <t>购房补贴</t>
  </si>
  <si>
    <t>粮油物资事务</t>
  </si>
  <si>
    <t>粮食财务挂账利息补贴</t>
  </si>
  <si>
    <t>其他粮油物资事务支出</t>
  </si>
  <si>
    <t>粮油储备</t>
  </si>
  <si>
    <t>储备粮油差价补贴</t>
  </si>
  <si>
    <t>其他粮油储备支出</t>
  </si>
  <si>
    <t>应急管理事务</t>
  </si>
  <si>
    <t>安全监管</t>
  </si>
  <si>
    <t>应急救援</t>
  </si>
  <si>
    <t>其他应急管理支出</t>
  </si>
  <si>
    <t>消防事务</t>
  </si>
  <si>
    <t>消防应急救援</t>
  </si>
  <si>
    <t>煤矿安全</t>
  </si>
  <si>
    <t>矿山安全监察事务</t>
  </si>
  <si>
    <t>自然灾害防治</t>
  </si>
  <si>
    <t>地质灾害防治</t>
  </si>
  <si>
    <t>其他自然灾害防治支出</t>
  </si>
  <si>
    <t>自然灾害救灾及恢复重建支出</t>
  </si>
  <si>
    <t>自然灾害救灾补助</t>
  </si>
  <si>
    <t>其他自然灾害救灾及恢复重建支出</t>
  </si>
  <si>
    <t>其他自然灾害防治及应急管理支出</t>
  </si>
  <si>
    <t>年初预留</t>
  </si>
  <si>
    <t xml:space="preserve">  债务还本支出</t>
  </si>
  <si>
    <t xml:space="preserve">    地方政府向国际组织借款还本支出</t>
  </si>
  <si>
    <t xml:space="preserve">       地方政府向国际组织借款还本支出</t>
  </si>
  <si>
    <t>地方政府专项债务还本支出</t>
  </si>
  <si>
    <t>国有土地使用权出让金债务还本支出</t>
  </si>
  <si>
    <t>地方政府一般债务付息支出</t>
  </si>
  <si>
    <t>地方政府一般债券付息支出</t>
  </si>
  <si>
    <t>地方政府向国际组织借款付息支出</t>
  </si>
  <si>
    <t>地方政府一般债务发行费用支出</t>
  </si>
  <si>
    <t>附表4:</t>
  </si>
  <si>
    <t>修文县2023年一般公共预算上级专项资金收入明细表</t>
  </si>
  <si>
    <t>收到资金</t>
  </si>
  <si>
    <t>已使用资金</t>
  </si>
  <si>
    <t>余额</t>
  </si>
  <si>
    <t>上级专项转移支付补助合计</t>
  </si>
  <si>
    <t>委员视察</t>
  </si>
  <si>
    <t>其他政协事务支出</t>
  </si>
  <si>
    <t>专项统计业务</t>
  </si>
  <si>
    <t>其他群众团体事务支出</t>
  </si>
  <si>
    <t>其他共产党事务支出</t>
  </si>
  <si>
    <t>其他一般公共服务支出(款)</t>
  </si>
  <si>
    <t>中等职业教育</t>
  </si>
  <si>
    <t>其他教育支出(款)</t>
  </si>
  <si>
    <t>科技条件与服务</t>
  </si>
  <si>
    <t>其他科学技术支出</t>
  </si>
  <si>
    <t>图书馆</t>
  </si>
  <si>
    <t>群众文化</t>
  </si>
  <si>
    <t>文化创作与保护</t>
  </si>
  <si>
    <t>文物保护</t>
  </si>
  <si>
    <t>其他文化旅游体育与传媒支出(款)</t>
  </si>
  <si>
    <t>人力资源和社会保障管理事务</t>
  </si>
  <si>
    <t>就业管理事务</t>
  </si>
  <si>
    <t>其他人力资源和社会保障管理事务支出</t>
  </si>
  <si>
    <t>其他就业补助支出</t>
  </si>
  <si>
    <t>农村籍退役士兵老年生活补助</t>
  </si>
  <si>
    <t>军队移交政府离退休干部管理机构</t>
  </si>
  <si>
    <t>其他退役安置支出</t>
  </si>
  <si>
    <t>其他社会保障和就业支出(款)</t>
  </si>
  <si>
    <t>其他公立医院支出</t>
  </si>
  <si>
    <t>中医药</t>
  </si>
  <si>
    <t>中医（民族医）药专项</t>
  </si>
  <si>
    <t>其他计划生育事务支出</t>
  </si>
  <si>
    <t>其他医疗保障管理事务支出</t>
  </si>
  <si>
    <t>其他卫生健康支出(款)</t>
  </si>
  <si>
    <t>其他卫生健康支出</t>
  </si>
  <si>
    <t>应对气候变化管理事务</t>
  </si>
  <si>
    <t>固体废弃物与化学品</t>
  </si>
  <si>
    <t>生态保护</t>
  </si>
  <si>
    <t>社会保险补助</t>
  </si>
  <si>
    <t>其他城乡社区公共社区支出</t>
  </si>
  <si>
    <t>城乡社区环境卫生(款)</t>
  </si>
  <si>
    <t>城乡社区环境卫生</t>
  </si>
  <si>
    <t>科技转换与推广服务</t>
  </si>
  <si>
    <t>农村合作经济</t>
  </si>
  <si>
    <t>动植物保护</t>
  </si>
  <si>
    <t>水土保持</t>
  </si>
  <si>
    <t>其他巩固脱贫攻坚成果衔接乡村振兴支出</t>
  </si>
  <si>
    <t>创业担保贷款贴息和奖补</t>
  </si>
  <si>
    <t>其他农林水支出(款)</t>
  </si>
  <si>
    <t>资源勘探信息等支出</t>
  </si>
  <si>
    <t>其他资源勘探工业信息等支出</t>
  </si>
  <si>
    <t>棚户区改造</t>
  </si>
  <si>
    <t>粮油物资事务支出</t>
  </si>
  <si>
    <t>应急管理</t>
  </si>
  <si>
    <t>附表5</t>
  </si>
  <si>
    <t>修文县2023年社会保险基金收入支出调整表</t>
  </si>
  <si>
    <t>编制单位：修文县财政局</t>
  </si>
  <si>
    <t>项    目</t>
  </si>
  <si>
    <t>机关事业单位基本养老保险基金年初预算数</t>
  </si>
  <si>
    <t>机关事业单位基本养老保险基金调整数</t>
  </si>
  <si>
    <t>机关事业单位基本养老保险基金调整后的预算数</t>
  </si>
  <si>
    <t>一、收入</t>
  </si>
  <si>
    <t>总收入调减是2023年转移转入和利息收入减少</t>
  </si>
  <si>
    <t>其中：保险费收入</t>
  </si>
  <si>
    <t>缴费收入调增是因为2023年我县机关事业单位养老保险缴费基数调增</t>
  </si>
  <si>
    <t xml:space="preserve">      利息收入</t>
  </si>
  <si>
    <t xml:space="preserve">      财政补贴收入</t>
  </si>
  <si>
    <t>财政补贴收入调减，是因为缴费收入上升</t>
  </si>
  <si>
    <t xml:space="preserve">      转移收入</t>
  </si>
  <si>
    <t xml:space="preserve">      其他收入</t>
  </si>
  <si>
    <t>二、支出</t>
  </si>
  <si>
    <t>其中：基本养老金支出</t>
  </si>
  <si>
    <t>今年有调标的文件</t>
  </si>
  <si>
    <t>转移支出</t>
  </si>
  <si>
    <t>三、上年滚存结余</t>
  </si>
  <si>
    <t>四、本年收支结余</t>
  </si>
  <si>
    <t>五、年末滚存结余</t>
  </si>
  <si>
    <t>附表6：</t>
  </si>
  <si>
    <t>修文县2023年县本级基金收入预算调整表(草案)</t>
  </si>
  <si>
    <t>科目</t>
  </si>
  <si>
    <t>年初预算数</t>
  </si>
  <si>
    <t>1-8月执行数</t>
  </si>
  <si>
    <t>调整预算数</t>
  </si>
  <si>
    <t>合计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</si>
  <si>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</si>
  <si>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</si>
  <si>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</si>
  <si>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</si>
  <si>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</si>
  <si>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附表7：</t>
  </si>
  <si>
    <t>修文县2023年县本级基金支出预算调整表(草案)</t>
  </si>
  <si>
    <t>预算调整数</t>
  </si>
  <si>
    <t>国有土地使用权出让收入安排的支出</t>
  </si>
  <si>
    <t>征地和拆迁补偿支出</t>
  </si>
  <si>
    <t>土地开发支出</t>
  </si>
  <si>
    <t>城市建设支出</t>
  </si>
  <si>
    <t>土地出让业务支出</t>
  </si>
  <si>
    <t>公共租赁住房支出</t>
  </si>
  <si>
    <t>农业生产发展支出</t>
  </si>
  <si>
    <t>其他国有土地使用权出让收入安排的支出</t>
  </si>
  <si>
    <t>城市基础设施配套费安排的支出</t>
  </si>
  <si>
    <t>城市环境卫生</t>
  </si>
  <si>
    <t>污水处理费安排的支出</t>
  </si>
  <si>
    <t>污水处理设施建设和运营</t>
  </si>
  <si>
    <t>其他政府性基金及对应专项债务收入安排的支出</t>
  </si>
  <si>
    <t>其他政府性基金安排的支出</t>
  </si>
  <si>
    <t>地方政府专项债务付息支出</t>
  </si>
  <si>
    <t>国有土地使用权出让金债务付息支出</t>
  </si>
  <si>
    <t>地方政府专项债务发行费用支出</t>
  </si>
  <si>
    <t>国有土地使用权出让金债务发行费用支出</t>
  </si>
  <si>
    <t>附表8：</t>
  </si>
  <si>
    <t>修文县2023年工资预留、预备费使用情况表</t>
  </si>
  <si>
    <t>类别</t>
  </si>
  <si>
    <t>单位名称</t>
  </si>
  <si>
    <t>资金用途</t>
  </si>
  <si>
    <t>总金额</t>
  </si>
  <si>
    <t>工资预留</t>
  </si>
  <si>
    <t>金额合计</t>
  </si>
  <si>
    <t>人员类支出合计</t>
  </si>
  <si>
    <t>人员</t>
  </si>
  <si>
    <t>贵阳市修文县六广镇中心卫生院</t>
  </si>
  <si>
    <t>调出人员职业年金</t>
  </si>
  <si>
    <t>贵阳市修文县自然资源局</t>
  </si>
  <si>
    <t>退休费</t>
  </si>
  <si>
    <t>贵州省贵阳市修文县公安局</t>
  </si>
  <si>
    <t>失业保险、工伤保险、养老保险</t>
  </si>
  <si>
    <t>贵州修文经济开发区管理委员会</t>
  </si>
  <si>
    <t>职业年金</t>
  </si>
  <si>
    <t>追加人员经费</t>
  </si>
  <si>
    <t>六桶镇人民政府</t>
  </si>
  <si>
    <t>修文县财政局</t>
  </si>
  <si>
    <t>工伤保险、失业保险</t>
  </si>
  <si>
    <t>行政养老保险</t>
  </si>
  <si>
    <t>事业养老保险</t>
  </si>
  <si>
    <t>修文县财政局久长镇分局</t>
  </si>
  <si>
    <t>一次性退休补贴</t>
  </si>
  <si>
    <t>修文县残疾人联合会</t>
  </si>
  <si>
    <t>基本养老保险</t>
  </si>
  <si>
    <t>退休人员职业年金</t>
  </si>
  <si>
    <t>追加基本支出</t>
  </si>
  <si>
    <t>修文县城市更新事务中心</t>
  </si>
  <si>
    <t>修文县大石布依族乡人民政府</t>
  </si>
  <si>
    <t>人员经费</t>
  </si>
  <si>
    <t>修文县发展和改革局</t>
  </si>
  <si>
    <t>在职工资附加性支出</t>
  </si>
  <si>
    <t>修文县工业和信息化局</t>
  </si>
  <si>
    <t>修文县谷堡镇人民政府</t>
  </si>
  <si>
    <t>养老保险、工伤保险、失业保险、基本工资等</t>
  </si>
  <si>
    <t>修文县红十字会</t>
  </si>
  <si>
    <t>修文县机关事务管理服务中心</t>
  </si>
  <si>
    <t>修文县疾病预防控制中心</t>
  </si>
  <si>
    <t>修文县计划生育协会</t>
  </si>
  <si>
    <t>养老保险</t>
  </si>
  <si>
    <t>修文县交通运输局</t>
  </si>
  <si>
    <t>养老保险、医疗保险、职业年金</t>
  </si>
  <si>
    <t>修文县教育局</t>
  </si>
  <si>
    <t>新聘教师工资</t>
  </si>
  <si>
    <t>追加新进事业人员经费</t>
  </si>
  <si>
    <t>修文县景阳街道办事处</t>
  </si>
  <si>
    <t>人员经费（医疗保险、养老保险、艰边补贴）</t>
  </si>
  <si>
    <t>修文县景阳街道财务服务中心</t>
  </si>
  <si>
    <t>工伤保险</t>
  </si>
  <si>
    <t>艰苦边远补贴</t>
  </si>
  <si>
    <t>失业保险</t>
  </si>
  <si>
    <t>修文县久长街道办事处</t>
  </si>
  <si>
    <t>修文县久长街道财务服务中心</t>
  </si>
  <si>
    <t>养老保险及工伤保险</t>
  </si>
  <si>
    <t>修文县久长街道卫生服务中心</t>
  </si>
  <si>
    <t>修文县六广镇人民政府</t>
  </si>
  <si>
    <t>修文县六屯镇人民政府</t>
  </si>
  <si>
    <t>养老保险、工伤保险、失业保险</t>
  </si>
  <si>
    <t>修文县龙场街道办事处</t>
  </si>
  <si>
    <t>基本工资、养老保险、医疗保险、事业保险等</t>
  </si>
  <si>
    <t>修文县龙场街道财务服务中心</t>
  </si>
  <si>
    <t>修文县民政局</t>
  </si>
  <si>
    <t>修文县民族宗教事务局</t>
  </si>
  <si>
    <t>修文县农业农村局</t>
  </si>
  <si>
    <t>修文县气象局</t>
  </si>
  <si>
    <t>养老保险、工伤保险、医疗保险、基本工资等</t>
  </si>
  <si>
    <t>修文县人力资源和社会保障局</t>
  </si>
  <si>
    <t>修文县人民代表大会常务委员会办公室</t>
  </si>
  <si>
    <t>事业人员经费</t>
  </si>
  <si>
    <t>修文县人民政府办公室</t>
  </si>
  <si>
    <t>修文县人民政府政务服务中心</t>
  </si>
  <si>
    <t>基本工资、津补贴、养老保险、公务员医疗补助、住房公积金、事业人员绩效工资</t>
  </si>
  <si>
    <t>修文县洒坪镇人民政府</t>
  </si>
  <si>
    <t>养老保险、事业保险、工伤保险</t>
  </si>
  <si>
    <t>修文县商务局</t>
  </si>
  <si>
    <t>艰边津贴</t>
  </si>
  <si>
    <t>养老保险、工伤保险</t>
  </si>
  <si>
    <t>修文县市场监督管理局</t>
  </si>
  <si>
    <t>修文县司法局</t>
  </si>
  <si>
    <t>修文县统计局</t>
  </si>
  <si>
    <t>养老保险、医疗保险、事业保险</t>
  </si>
  <si>
    <t>修文县退役军人事务局</t>
  </si>
  <si>
    <t>基本工资</t>
  </si>
  <si>
    <t>失业保险、工伤保险</t>
  </si>
  <si>
    <t>修文县卫生健康局</t>
  </si>
  <si>
    <t>财政补助职业年金（财政负担部分）</t>
  </si>
  <si>
    <t>退休人员经费</t>
  </si>
  <si>
    <t>退休人员经费和职业年金</t>
  </si>
  <si>
    <t>修文县文体广电旅游局</t>
  </si>
  <si>
    <t>行政医疗保险</t>
  </si>
  <si>
    <t>事业失业保险</t>
  </si>
  <si>
    <t>修文县乡村振兴服务中心</t>
  </si>
  <si>
    <t>修文县小箐镇人民政府</t>
  </si>
  <si>
    <t>修文县信访局</t>
  </si>
  <si>
    <t>修文县阳明洞街道办事处</t>
  </si>
  <si>
    <t>养老保险、工伤保险、医疗保险、基本工资、事业保险等</t>
  </si>
  <si>
    <t>修文县医疗保障局</t>
  </si>
  <si>
    <t>修文县应急管理局</t>
  </si>
  <si>
    <t>修文县扎佐街道办事处</t>
  </si>
  <si>
    <t>修文县扎佐街道财务服务中心</t>
  </si>
  <si>
    <t>修文县扎佐卫生服务中心</t>
  </si>
  <si>
    <t>修文县住房和城乡建设局</t>
  </si>
  <si>
    <t>事业艰边津贴</t>
  </si>
  <si>
    <t>修文县综合行政执法局</t>
  </si>
  <si>
    <t>养老保险、工伤保险、医疗保险、独生子女一次性补贴</t>
  </si>
  <si>
    <t>修文县总工会</t>
  </si>
  <si>
    <t>修文中学</t>
  </si>
  <si>
    <t>中共修文县委机构编制委员会办公室</t>
  </si>
  <si>
    <t>中国共产党修文县纪律检查委员会</t>
  </si>
  <si>
    <t>中国共产党修文县委员会办公室</t>
  </si>
  <si>
    <t>中国共产党修文县委员会党校</t>
  </si>
  <si>
    <t>中国共产党修文县委员会统战部</t>
  </si>
  <si>
    <t>中国共产党修文县委员会宣传部</t>
  </si>
  <si>
    <t>事业工伤保险</t>
  </si>
  <si>
    <t>中国共产党修文县委员会政法委员会</t>
  </si>
  <si>
    <t>中国共产党修文县委员会组织部</t>
  </si>
  <si>
    <t>事业单位奖励性绩效</t>
  </si>
  <si>
    <t>中国人民解放军贵州省修文县人民武装部</t>
  </si>
  <si>
    <t>中国人民政治协商会议贵州省修文县委员会办公室</t>
  </si>
  <si>
    <t>一次性退休补贴和职业年金</t>
  </si>
  <si>
    <t>项目金额合计</t>
  </si>
  <si>
    <t>项目</t>
  </si>
  <si>
    <t>丧葬补助金和抚恤金</t>
  </si>
  <si>
    <t>一次性伤残就业补助金</t>
  </si>
  <si>
    <t>修文县财政局扎佐镇分局</t>
  </si>
  <si>
    <t>修文县储粮信息化建设项目资金</t>
  </si>
  <si>
    <t>遗属生活补助</t>
  </si>
  <si>
    <t>民营系列职称联合评审工作经费</t>
  </si>
  <si>
    <t>补发2021入伍艰苦边远地区义务兵补助金</t>
  </si>
  <si>
    <t>隔离人员转运经费</t>
  </si>
  <si>
    <t>新冠疫苗接种费用</t>
  </si>
  <si>
    <t>附表9：</t>
  </si>
  <si>
    <t>修文县2023年县本级年初预算平衡测算表（一般公共预算）(草案)</t>
  </si>
  <si>
    <t>收入项目</t>
  </si>
  <si>
    <t>年初预算收入数</t>
  </si>
  <si>
    <t>调整后</t>
  </si>
  <si>
    <t>支出项目</t>
  </si>
  <si>
    <t>年初预算支出数</t>
  </si>
  <si>
    <t>县级</t>
  </si>
  <si>
    <t>一般预算</t>
  </si>
  <si>
    <t>一般支出</t>
  </si>
  <si>
    <t>上级补助收入</t>
  </si>
  <si>
    <t>上级补助支出</t>
  </si>
  <si>
    <t>其中：         专项转移支付</t>
  </si>
  <si>
    <t>一般性转移支付（不具有专项用途）</t>
  </si>
  <si>
    <t>一般性转移支付（具有专项用途）</t>
  </si>
  <si>
    <t xml:space="preserve">               省级一般转贷收入</t>
  </si>
  <si>
    <t>上解支出</t>
  </si>
  <si>
    <t>从政府性基金调入一般预算</t>
  </si>
  <si>
    <t>补助支出</t>
  </si>
  <si>
    <t>调入预算稳定调节基金</t>
  </si>
  <si>
    <t>上年结转支出</t>
  </si>
  <si>
    <t>上年结转结余</t>
  </si>
  <si>
    <t>收支结余</t>
  </si>
  <si>
    <t>附表10：</t>
  </si>
  <si>
    <t>修文县2023年政府性基金预算调整平衡测算表(草案)</t>
  </si>
  <si>
    <t>年初预算</t>
  </si>
  <si>
    <t>预算调整</t>
  </si>
  <si>
    <t>调整后的预算数</t>
  </si>
  <si>
    <t>政府性基金预算收入</t>
  </si>
  <si>
    <t>新增专项债券收入</t>
  </si>
  <si>
    <t>收入合计</t>
  </si>
  <si>
    <t>一、政府性基金调出到一般公共预算</t>
  </si>
  <si>
    <t>二、债务还本付息</t>
  </si>
  <si>
    <t>三、征地拆迁成本</t>
  </si>
  <si>
    <t>四、重大基础设施建设</t>
  </si>
  <si>
    <t>五、注入资本金</t>
  </si>
  <si>
    <t>六、环卫保洁外包服务费</t>
  </si>
  <si>
    <t>七、其他政府性基金专项项目</t>
  </si>
  <si>
    <t>八、上级补助支出</t>
  </si>
  <si>
    <t>九、新增专项债券支出</t>
  </si>
  <si>
    <t>十、上年结转支出</t>
  </si>
  <si>
    <t>支出合计</t>
  </si>
  <si>
    <t>结余</t>
  </si>
  <si>
    <t>附表11</t>
  </si>
  <si>
    <t>2023年新增一般债券置换年初预算中资本性支出项目情况表</t>
  </si>
  <si>
    <t>市（州）</t>
  </si>
  <si>
    <t>市（州）本级/
县（市、区、特区）</t>
  </si>
  <si>
    <t>置换的年初预算中资本性支出项目情况</t>
  </si>
  <si>
    <t>项目名称</t>
  </si>
  <si>
    <t>项目类别</t>
  </si>
  <si>
    <t>年初预算安排额度</t>
  </si>
  <si>
    <t>置换安排额度</t>
  </si>
  <si>
    <t>栏次关系</t>
  </si>
  <si>
    <t>第一批金额合计</t>
  </si>
  <si>
    <t>贵阳市</t>
  </si>
  <si>
    <t>修文县</t>
  </si>
  <si>
    <t>公路小修养项目</t>
  </si>
  <si>
    <t>其他资本性支出</t>
  </si>
  <si>
    <t>第一批</t>
  </si>
  <si>
    <t>修文县第三中学第二食堂建设项目</t>
  </si>
  <si>
    <t>修文二中运动场改造项目</t>
  </si>
  <si>
    <t>阳明苑幼儿园装修项目</t>
  </si>
  <si>
    <t>修文县第六中学建设项目</t>
  </si>
  <si>
    <t>巩固拓展脱贫攻坚成果同乡村振兴有效衔接</t>
  </si>
  <si>
    <t>冬修农田水利损毁设施修复项目</t>
  </si>
  <si>
    <t>新建三个派出所项目</t>
  </si>
  <si>
    <t>修文县公安局改扩建项目</t>
  </si>
  <si>
    <t>修文县公安局基础设施维修项目</t>
  </si>
  <si>
    <t>雪亮工程二期前端扩容建设项目</t>
  </si>
  <si>
    <t>第二批金额合计</t>
  </si>
  <si>
    <t>修文县玩易窝路西段道路工程</t>
  </si>
  <si>
    <t>第二批</t>
  </si>
  <si>
    <t>修文县行知路西段道路工程</t>
  </si>
  <si>
    <t>修文县妇幼保健院配套基础设施道路工程</t>
  </si>
  <si>
    <t>修文县洒坪镇老木櫈山塘除险加固工程</t>
  </si>
  <si>
    <t>修文县久长街道木马寨山塘除险加固工程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</si>
</sst>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* #,##0.00;* \-#,##0.00;* &quot;-&quot;??;@"/>
    <numFmt numFmtId="178" formatCode="_(* #,##0.00_);_(* \(#,##0.00\);_(* &quot;-&quot;??_);_(@_)"/>
    <numFmt numFmtId="179" formatCode="#,##0_ "/>
    <numFmt numFmtId="180" formatCode="0_ "/>
    <numFmt numFmtId="181" formatCode="#,##0.00_ "/>
    <numFmt numFmtId="182" formatCode="_ * #,##0_ ;_ * \-#,##0_ ;_ * &quot;-&quot;??_ ;_ @_ "/>
  </numFmts>
  <fonts count="1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6"/>
      <name val="方正小标宋简体"/>
      <charset val="134"/>
    </font>
    <font>
      <sz val="12"/>
      <name val="宋体"/>
      <charset val="134"/>
      <scheme val="minor"/>
    </font>
    <font>
      <sz val="12"/>
      <name val="黑体"/>
      <charset val="134"/>
    </font>
    <font>
      <sz val="11"/>
      <color theme="1"/>
      <name val="黑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16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2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16"/>
      <name val="宋体"/>
      <charset val="134"/>
      <scheme val="major"/>
    </font>
    <font>
      <b/>
      <sz val="16"/>
      <name val="宋体-方正超大字符集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16"/>
      <name val="黑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color rgb="FF000000"/>
      <name val="Arial"/>
      <charset val="134"/>
    </font>
    <font>
      <sz val="12"/>
      <color rgb="FF000000"/>
      <name val="宋体"/>
      <charset val="134"/>
    </font>
    <font>
      <sz val="12"/>
      <name val="仿宋_GB2312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仿宋_GB2312"/>
      <charset val="134"/>
    </font>
    <font>
      <sz val="16"/>
      <name val="宋体"/>
      <charset val="134"/>
      <scheme val="maj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0"/>
    </font>
    <font>
      <b/>
      <sz val="12"/>
      <name val="Arial"/>
      <charset val="0"/>
    </font>
    <font>
      <sz val="12"/>
      <name val="Arial"/>
      <charset val="0"/>
    </font>
    <font>
      <b/>
      <sz val="16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26"/>
      <color theme="1"/>
      <name val="方正小标宋简体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9"/>
      <color rgb="FF000000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04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3" borderId="14" applyNumberFormat="0" applyAlignment="0" applyProtection="0">
      <alignment vertical="center"/>
    </xf>
    <xf numFmtId="0" fontId="66" fillId="4" borderId="15" applyNumberFormat="0" applyAlignment="0" applyProtection="0">
      <alignment vertical="center"/>
    </xf>
    <xf numFmtId="0" fontId="67" fillId="4" borderId="14" applyNumberFormat="0" applyAlignment="0" applyProtection="0">
      <alignment vertical="center"/>
    </xf>
    <xf numFmtId="0" fontId="68" fillId="5" borderId="16" applyNumberFormat="0" applyAlignment="0" applyProtection="0">
      <alignment vertical="center"/>
    </xf>
    <xf numFmtId="0" fontId="69" fillId="0" borderId="17" applyNumberFormat="0" applyFill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6" fillId="0" borderId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85" fillId="4" borderId="14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9" fontId="88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" fillId="0" borderId="0" applyProtection="0"/>
    <xf numFmtId="0" fontId="0" fillId="34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0" fillId="3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2" fillId="47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" fillId="0" borderId="0" applyProtection="0"/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77" fillId="0" borderId="0"/>
    <xf numFmtId="0" fontId="0" fillId="3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50" borderId="0" applyNumberFormat="0" applyBorder="0" applyAlignment="0" applyProtection="0">
      <alignment vertical="center"/>
    </xf>
    <xf numFmtId="0" fontId="77" fillId="0" borderId="0"/>
    <xf numFmtId="0" fontId="64" fillId="0" borderId="21" applyNumberFormat="0" applyFill="0" applyAlignment="0" applyProtection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43" fontId="76" fillId="0" borderId="0" applyFont="0" applyFill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3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8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85" fillId="4" borderId="14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0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3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6" fillId="0" borderId="0"/>
    <xf numFmtId="0" fontId="63" fillId="0" borderId="19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" fillId="0" borderId="0"/>
    <xf numFmtId="0" fontId="87" fillId="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0" borderId="0" applyProtection="0"/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52" borderId="0" applyNumberFormat="0" applyBorder="0" applyAlignment="0" applyProtection="0">
      <alignment vertical="center"/>
    </xf>
    <xf numFmtId="0" fontId="77" fillId="0" borderId="0"/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0" fillId="1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82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43" fontId="8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3" fillId="0" borderId="0"/>
    <xf numFmtId="0" fontId="87" fillId="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8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/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3" fillId="0" borderId="0"/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82" fillId="5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6" fillId="0" borderId="0" applyProtection="0"/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3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9" borderId="0" applyNumberFormat="0" applyBorder="0" applyAlignment="0" applyProtection="0">
      <alignment vertical="center"/>
    </xf>
    <xf numFmtId="0" fontId="6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57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7" fillId="0" borderId="0"/>
    <xf numFmtId="0" fontId="0" fillId="3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80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0" fillId="0" borderId="22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50" fillId="0" borderId="0"/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1" fillId="0" borderId="23" applyNumberFormat="0" applyFill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2" fillId="0" borderId="24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77" fillId="0" borderId="0"/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3" fillId="0" borderId="0"/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" fillId="0" borderId="0"/>
    <xf numFmtId="0" fontId="76" fillId="0" borderId="0">
      <alignment vertical="center"/>
    </xf>
    <xf numFmtId="0" fontId="77" fillId="0" borderId="0"/>
    <xf numFmtId="0" fontId="6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82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3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3" fillId="0" borderId="0"/>
    <xf numFmtId="0" fontId="0" fillId="3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/>
    <xf numFmtId="0" fontId="0" fillId="3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35" borderId="0" applyNumberFormat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6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6" fillId="0" borderId="0" applyProtection="0"/>
    <xf numFmtId="0" fontId="0" fillId="11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/>
    <xf numFmtId="0" fontId="0" fillId="11" borderId="0" applyNumberFormat="0" applyBorder="0" applyAlignment="0" applyProtection="0">
      <alignment vertical="center"/>
    </xf>
    <xf numFmtId="0" fontId="6" fillId="0" borderId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6" fillId="0" borderId="0" applyProtection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4" fillId="4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" fillId="0" borderId="0"/>
    <xf numFmtId="0" fontId="0" fillId="1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88" fillId="0" borderId="0" applyFont="0" applyFill="0" applyBorder="0" applyAlignment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6" fillId="0" borderId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81" fillId="5" borderId="16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7" fillId="0" borderId="0"/>
    <xf numFmtId="0" fontId="0" fillId="1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" fillId="0" borderId="0"/>
    <xf numFmtId="0" fontId="0" fillId="11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6" fillId="0" borderId="0" applyProtection="0"/>
    <xf numFmtId="0" fontId="78" fillId="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0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95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" fillId="0" borderId="0" applyProtection="0"/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19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6" fillId="0" borderId="0" applyProtection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7" fillId="0" borderId="0"/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82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19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6" fillId="0" borderId="0"/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/>
    <xf numFmtId="0" fontId="0" fillId="23" borderId="0" applyNumberFormat="0" applyBorder="0" applyAlignment="0" applyProtection="0">
      <alignment vertical="center"/>
    </xf>
    <xf numFmtId="0" fontId="6" fillId="0" borderId="0"/>
    <xf numFmtId="0" fontId="0" fillId="2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6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3" fillId="0" borderId="0"/>
    <xf numFmtId="0" fontId="64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6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6" fillId="0" borderId="0">
      <alignment vertical="center"/>
    </xf>
    <xf numFmtId="0" fontId="3" fillId="0" borderId="0"/>
    <xf numFmtId="0" fontId="64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2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2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3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85" fillId="4" borderId="14" applyNumberFormat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3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3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77" fillId="0" borderId="0"/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6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0" borderId="0"/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0" fillId="3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31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96" fillId="3" borderId="14" applyNumberFormat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" fillId="0" borderId="0"/>
    <xf numFmtId="0" fontId="64" fillId="0" borderId="21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7" fillId="0" borderId="0"/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97" fillId="6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6" fillId="0" borderId="0"/>
    <xf numFmtId="0" fontId="64" fillId="0" borderId="21" applyNumberFormat="0" applyFill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7" fillId="0" borderId="0"/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97" fillId="56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6" fillId="0" borderId="0" applyProtection="0"/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" fillId="0" borderId="0"/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8" fillId="44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6" fillId="0" borderId="0" applyProtection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6" fillId="0" borderId="0" applyProtection="0"/>
    <xf numFmtId="0" fontId="93" fillId="0" borderId="17" applyNumberFormat="0" applyFill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37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77" fillId="0" borderId="0"/>
    <xf numFmtId="0" fontId="78" fillId="3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7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 applyNumberFormat="0" applyFont="0" applyFill="0" applyBorder="0" applyAlignment="0" applyProtection="0"/>
    <xf numFmtId="0" fontId="78" fillId="42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7" fillId="0" borderId="0"/>
    <xf numFmtId="0" fontId="7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2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4" fillId="4" borderId="15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48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0" fillId="0" borderId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6" fillId="0" borderId="0">
      <alignment vertical="center"/>
    </xf>
    <xf numFmtId="9" fontId="6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0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82" fillId="0" borderId="0" applyFont="0" applyFill="0" applyBorder="0" applyAlignment="0" applyProtection="0">
      <alignment vertical="center"/>
    </xf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62" fillId="0" borderId="20" applyNumberFormat="0" applyFill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2" fillId="0" borderId="20" applyNumberFormat="0" applyFill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62" fillId="0" borderId="20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" fillId="0" borderId="0" applyProtection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" fillId="0" borderId="0"/>
    <xf numFmtId="0" fontId="96" fillId="3" borderId="14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8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96" fillId="3" borderId="14" applyNumberFormat="0" applyAlignment="0" applyProtection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" fillId="0" borderId="0"/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77" fillId="0" borderId="0"/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" fillId="0" borderId="0"/>
    <xf numFmtId="0" fontId="64" fillId="0" borderId="21" applyNumberFormat="0" applyFill="0" applyAlignment="0" applyProtection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92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6" fillId="0" borderId="0"/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8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48" fillId="0" borderId="0">
      <alignment vertical="center"/>
    </xf>
    <xf numFmtId="0" fontId="77" fillId="0" borderId="0"/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83" fillId="7" borderId="0" applyNumberFormat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7" fillId="0" borderId="0" applyNumberFormat="0" applyFont="0" applyFill="0" applyBorder="0" applyAlignment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7" fillId="0" borderId="0"/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7" fillId="0" borderId="0"/>
    <xf numFmtId="0" fontId="48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48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93" fillId="0" borderId="17" applyNumberFormat="0" applyFill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87" fillId="6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3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3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6" fillId="0" borderId="0" applyProtection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87" fillId="6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87" fillId="6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9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8" fillId="25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8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82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5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77" fillId="0" borderId="0"/>
    <xf numFmtId="0" fontId="6" fillId="0" borderId="0"/>
    <xf numFmtId="0" fontId="77" fillId="0" borderId="0"/>
    <xf numFmtId="0" fontId="6" fillId="0" borderId="0"/>
    <xf numFmtId="0" fontId="77" fillId="0" borderId="0"/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82" fillId="0" borderId="0" applyProtection="0">
      <alignment vertical="center"/>
    </xf>
    <xf numFmtId="0" fontId="76" fillId="0" borderId="0">
      <alignment vertical="center"/>
    </xf>
    <xf numFmtId="0" fontId="82" fillId="0" borderId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82" fillId="0" borderId="0" applyProtection="0">
      <alignment vertical="center"/>
    </xf>
    <xf numFmtId="0" fontId="77" fillId="0" borderId="0"/>
    <xf numFmtId="0" fontId="82" fillId="0" borderId="0" applyProtection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2" fillId="0" borderId="0" applyProtection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8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84" fillId="4" borderId="15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>
      <alignment vertical="center"/>
    </xf>
    <xf numFmtId="0" fontId="6" fillId="0" borderId="0">
      <alignment vertical="center"/>
    </xf>
    <xf numFmtId="0" fontId="77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76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6" fillId="0" borderId="0" applyProtection="0"/>
    <xf numFmtId="0" fontId="77" fillId="0" borderId="0"/>
    <xf numFmtId="0" fontId="6" fillId="0" borderId="0" applyProtection="0"/>
    <xf numFmtId="0" fontId="77" fillId="0" borderId="0"/>
    <xf numFmtId="0" fontId="6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>
      <alignment vertical="center"/>
    </xf>
    <xf numFmtId="0" fontId="77" fillId="0" borderId="0"/>
    <xf numFmtId="0" fontId="6" fillId="0" borderId="0" applyProtection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6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82" fillId="2" borderId="11" applyNumberFormat="0" applyFont="0" applyAlignment="0" applyProtection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77" fillId="0" borderId="0"/>
    <xf numFmtId="0" fontId="6" fillId="0" borderId="0"/>
    <xf numFmtId="0" fontId="6" fillId="0" borderId="0" applyProtection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77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 applyNumberFormat="0" applyFont="0" applyFill="0" applyBorder="0" applyAlignment="0" applyProtection="0"/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85" fillId="4" borderId="14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/>
    <xf numFmtId="0" fontId="3" fillId="0" borderId="0"/>
    <xf numFmtId="0" fontId="77" fillId="0" borderId="0"/>
    <xf numFmtId="0" fontId="6" fillId="0" borderId="0"/>
    <xf numFmtId="0" fontId="76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 applyProtection="0"/>
    <xf numFmtId="0" fontId="101" fillId="5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/>
    <xf numFmtId="0" fontId="3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77" fillId="0" borderId="0"/>
    <xf numFmtId="0" fontId="82" fillId="0" borderId="0">
      <alignment vertical="center"/>
    </xf>
    <xf numFmtId="0" fontId="77" fillId="0" borderId="0"/>
    <xf numFmtId="0" fontId="82" fillId="0" borderId="0">
      <alignment vertical="center"/>
    </xf>
    <xf numFmtId="0" fontId="77" fillId="0" borderId="0"/>
    <xf numFmtId="0" fontId="82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82" fillId="0" borderId="0">
      <alignment vertical="center"/>
    </xf>
    <xf numFmtId="0" fontId="77" fillId="0" borderId="0"/>
    <xf numFmtId="0" fontId="82" fillId="0" borderId="0">
      <alignment vertical="center"/>
    </xf>
    <xf numFmtId="0" fontId="77" fillId="0" borderId="0"/>
    <xf numFmtId="0" fontId="0" fillId="0" borderId="0">
      <alignment vertical="center"/>
    </xf>
    <xf numFmtId="0" fontId="8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3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3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6" fillId="0" borderId="0"/>
    <xf numFmtId="0" fontId="3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82" fillId="2" borderId="11" applyNumberFormat="0" applyFont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6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6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2" fillId="2" borderId="11" applyNumberFormat="0" applyFont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0" fillId="0" borderId="0">
      <alignment vertical="center"/>
    </xf>
    <xf numFmtId="0" fontId="6" fillId="0" borderId="0" applyProtection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85" fillId="4" borderId="14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8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8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102" fillId="71" borderId="2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 applyNumberFormat="0" applyFont="0" applyFill="0" applyBorder="0" applyAlignment="0" applyProtection="0"/>
    <xf numFmtId="0" fontId="6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 applyNumberFormat="0" applyFont="0" applyFill="0" applyBorder="0" applyAlignment="0" applyProtection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76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3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6" fillId="0" borderId="0">
      <alignment vertical="center"/>
    </xf>
    <xf numFmtId="0" fontId="77" fillId="0" borderId="0"/>
    <xf numFmtId="0" fontId="6" fillId="0" borderId="0"/>
    <xf numFmtId="0" fontId="76" fillId="0" borderId="0">
      <alignment vertical="center"/>
    </xf>
    <xf numFmtId="0" fontId="77" fillId="0" borderId="0"/>
    <xf numFmtId="0" fontId="6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3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3" fillId="0" borderId="0"/>
    <xf numFmtId="0" fontId="6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" fillId="0" borderId="0"/>
    <xf numFmtId="0" fontId="6" fillId="0" borderId="0"/>
    <xf numFmtId="0" fontId="6" fillId="0" borderId="0" applyProtection="0"/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3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6" fillId="0" borderId="0"/>
    <xf numFmtId="0" fontId="78" fillId="2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6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3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6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7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/>
    <xf numFmtId="0" fontId="7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77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>
      <alignment vertical="center"/>
    </xf>
    <xf numFmtId="0" fontId="6" fillId="0" borderId="0" applyProtection="0"/>
    <xf numFmtId="0" fontId="6" fillId="0" borderId="0" applyProtection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Protection="0">
      <alignment vertical="center"/>
    </xf>
    <xf numFmtId="0" fontId="77" fillId="0" borderId="0"/>
    <xf numFmtId="0" fontId="6" fillId="0" borderId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7" fillId="0" borderId="0"/>
    <xf numFmtId="0" fontId="6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/>
    <xf numFmtId="0" fontId="77" fillId="0" borderId="0"/>
    <xf numFmtId="0" fontId="6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8" fillId="25" borderId="0" applyNumberFormat="0" applyBorder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6" fillId="0" borderId="0" applyNumberFormat="0" applyFont="0" applyFill="0" applyBorder="0" applyAlignment="0" applyProtection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43" fontId="6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8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03" fillId="63" borderId="2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21" fillId="0" borderId="18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21" fillId="0" borderId="18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88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6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3" fillId="0" borderId="17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77" fillId="0" borderId="0"/>
    <xf numFmtId="0" fontId="6" fillId="0" borderId="0" applyProtection="0"/>
    <xf numFmtId="0" fontId="84" fillId="4" borderId="15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Protection="0"/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6" fillId="0" borderId="0">
      <alignment vertical="center"/>
    </xf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Protection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6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177" fontId="88" fillId="0" borderId="0" applyFont="0" applyFill="0" applyBorder="0" applyAlignment="0" applyProtection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Protection="0"/>
    <xf numFmtId="0" fontId="77" fillId="0" borderId="0"/>
    <xf numFmtId="0" fontId="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6" fillId="0" borderId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6" fillId="0" borderId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7" fillId="6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2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5" fillId="4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5" fillId="4" borderId="14" applyNumberFormat="0" applyAlignment="0" applyProtection="0">
      <alignment vertical="center"/>
    </xf>
    <xf numFmtId="0" fontId="104" fillId="72" borderId="27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1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7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6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" fillId="0" borderId="0" applyNumberFormat="0" applyFont="0" applyFill="0" applyBorder="0" applyAlignment="0" applyProtection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6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9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106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78" fontId="77" fillId="0" borderId="0" applyFont="0" applyFill="0" applyBorder="0" applyAlignment="0" applyProtection="0"/>
    <xf numFmtId="0" fontId="0" fillId="0" borderId="0">
      <alignment vertical="center"/>
    </xf>
    <xf numFmtId="43" fontId="6" fillId="0" borderId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8" fillId="13" borderId="0" applyNumberFormat="0" applyBorder="0" applyAlignment="0" applyProtection="0">
      <alignment vertical="center"/>
    </xf>
    <xf numFmtId="0" fontId="97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8" fillId="17" borderId="0" applyNumberFormat="0" applyBorder="0" applyAlignment="0" applyProtection="0">
      <alignment vertical="center"/>
    </xf>
    <xf numFmtId="0" fontId="97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7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97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6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97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5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86" fillId="8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7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84" fillId="4" borderId="15" applyNumberFormat="0" applyAlignment="0" applyProtection="0">
      <alignment vertical="center"/>
    </xf>
    <xf numFmtId="0" fontId="108" fillId="72" borderId="29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96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82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/>
    <xf numFmtId="0" fontId="77" fillId="0" borderId="0"/>
    <xf numFmtId="0" fontId="0" fillId="0" borderId="0">
      <alignment vertical="center"/>
    </xf>
    <xf numFmtId="0" fontId="0" fillId="0" borderId="0">
      <alignment vertical="center"/>
    </xf>
    <xf numFmtId="0" fontId="6" fillId="78" borderId="30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" borderId="1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9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43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43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3" fontId="4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79" fontId="6" fillId="0" borderId="5" xfId="0" applyNumberFormat="1" applyFont="1" applyFill="1" applyBorder="1" applyAlignment="1">
      <alignment horizontal="center" vertical="center" wrapText="1"/>
    </xf>
    <xf numFmtId="179" fontId="7" fillId="0" borderId="6" xfId="0" applyNumberFormat="1" applyFont="1" applyFill="1" applyBorder="1" applyAlignment="1">
      <alignment horizontal="center" vertical="center" wrapText="1"/>
    </xf>
    <xf numFmtId="179" fontId="7" fillId="0" borderId="7" xfId="0" applyNumberFormat="1" applyFont="1" applyFill="1" applyBorder="1" applyAlignment="1">
      <alignment horizontal="center" vertical="center" wrapText="1"/>
    </xf>
    <xf numFmtId="180" fontId="4" fillId="0" borderId="1" xfId="1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9" fontId="3" fillId="0" borderId="1" xfId="12849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43" fontId="0" fillId="0" borderId="0" xfId="1" applyNumberFormat="1" applyFill="1" applyBorder="1" applyAlignment="1">
      <alignment vertical="center"/>
    </xf>
    <xf numFmtId="181" fontId="0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/>
    </xf>
    <xf numFmtId="43" fontId="13" fillId="0" borderId="0" xfId="1" applyNumberFormat="1" applyFont="1" applyFill="1" applyBorder="1" applyAlignment="1">
      <alignment horizontal="center" vertical="center"/>
    </xf>
    <xf numFmtId="181" fontId="1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center" vertical="center"/>
    </xf>
    <xf numFmtId="43" fontId="0" fillId="0" borderId="8" xfId="1" applyNumberFormat="1" applyFill="1" applyBorder="1" applyAlignment="1">
      <alignment horizontal="right" vertical="center"/>
    </xf>
    <xf numFmtId="181" fontId="0" fillId="0" borderId="8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/>
    </xf>
    <xf numFmtId="43" fontId="11" fillId="0" borderId="1" xfId="1" applyNumberFormat="1" applyFont="1" applyFill="1" applyBorder="1" applyAlignment="1">
      <alignment horizontal="center" vertical="center"/>
    </xf>
    <xf numFmtId="181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182" fontId="11" fillId="0" borderId="1" xfId="1" applyNumberFormat="1" applyFont="1" applyBorder="1">
      <alignment vertical="center"/>
    </xf>
    <xf numFmtId="0" fontId="15" fillId="0" borderId="1" xfId="0" applyFont="1" applyFill="1" applyBorder="1" applyAlignment="1">
      <alignment vertical="center"/>
    </xf>
    <xf numFmtId="182" fontId="16" fillId="0" borderId="1" xfId="1" applyNumberFormat="1" applyFont="1" applyBorder="1">
      <alignment vertical="center"/>
    </xf>
    <xf numFmtId="0" fontId="14" fillId="0" borderId="1" xfId="0" applyFont="1" applyFill="1" applyBorder="1" applyAlignment="1">
      <alignment vertical="center"/>
    </xf>
    <xf numFmtId="182" fontId="3" fillId="0" borderId="1" xfId="1" applyNumberFormat="1" applyFont="1" applyFill="1" applyBorder="1">
      <alignment vertical="center"/>
    </xf>
    <xf numFmtId="182" fontId="3" fillId="0" borderId="1" xfId="0" applyNumberFormat="1" applyFont="1" applyFill="1" applyBorder="1" applyAlignment="1">
      <alignment horizontal="right" vertical="center" wrapText="1"/>
    </xf>
    <xf numFmtId="180" fontId="0" fillId="0" borderId="0" xfId="0" applyNumberFormat="1" applyFont="1" applyFill="1" applyBorder="1" applyAlignment="1">
      <alignment vertical="center"/>
    </xf>
    <xf numFmtId="181" fontId="17" fillId="0" borderId="0" xfId="0" applyNumberFormat="1" applyFont="1" applyFill="1" applyBorder="1" applyAlignment="1">
      <alignment horizontal="right" vertical="center" wrapText="1"/>
    </xf>
    <xf numFmtId="181" fontId="17" fillId="0" borderId="0" xfId="0" applyNumberFormat="1" applyFont="1" applyFill="1" applyAlignment="1">
      <alignment horizontal="right" vertical="center" wrapText="1"/>
    </xf>
    <xf numFmtId="0" fontId="18" fillId="0" borderId="1" xfId="0" applyFont="1" applyFill="1" applyBorder="1" applyAlignment="1">
      <alignment horizontal="left" vertical="center"/>
    </xf>
    <xf numFmtId="182" fontId="3" fillId="0" borderId="1" xfId="1" applyNumberFormat="1" applyFont="1" applyBorder="1">
      <alignment vertical="center"/>
    </xf>
    <xf numFmtId="182" fontId="11" fillId="0" borderId="1" xfId="0" applyNumberFormat="1" applyFont="1" applyFill="1" applyBorder="1" applyAlignment="1">
      <alignment horizontal="right" vertical="center" wrapText="1"/>
    </xf>
    <xf numFmtId="182" fontId="19" fillId="0" borderId="1" xfId="1" applyNumberFormat="1" applyFont="1" applyBorder="1">
      <alignment vertical="center"/>
    </xf>
    <xf numFmtId="182" fontId="19" fillId="0" borderId="1" xfId="1" applyNumberFormat="1" applyFont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/>
    </xf>
    <xf numFmtId="180" fontId="16" fillId="0" borderId="1" xfId="1" applyNumberFormat="1" applyFont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179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179" fontId="18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20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9" fillId="0" borderId="1" xfId="0" applyFont="1" applyFill="1" applyBorder="1" applyAlignment="1">
      <alignment horizontal="center" vertical="center"/>
    </xf>
    <xf numFmtId="179" fontId="1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9" fontId="3" fillId="0" borderId="1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179" fontId="18" fillId="0" borderId="0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179" fontId="3" fillId="0" borderId="9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Border="1" applyAlignment="1">
      <alignment horizontal="right" vertical="center"/>
    </xf>
    <xf numFmtId="179" fontId="18" fillId="0" borderId="1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12" fillId="0" borderId="0" xfId="0" applyFont="1">
      <alignment vertical="center"/>
    </xf>
    <xf numFmtId="0" fontId="0" fillId="0" borderId="0" xfId="0" applyFill="1" applyAlignment="1">
      <alignment vertical="center" wrapText="1"/>
    </xf>
    <xf numFmtId="181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3" fillId="0" borderId="0" xfId="11887" applyFont="1" applyFill="1" applyAlignment="1">
      <alignment horizontal="center" vertical="center"/>
    </xf>
    <xf numFmtId="0" fontId="24" fillId="0" borderId="0" xfId="11887" applyFont="1" applyFill="1" applyAlignment="1">
      <alignment vertical="center"/>
    </xf>
    <xf numFmtId="0" fontId="25" fillId="0" borderId="0" xfId="11887" applyFont="1" applyFill="1" applyBorder="1" applyAlignment="1">
      <alignment horizontal="center" wrapText="1"/>
    </xf>
    <xf numFmtId="0" fontId="25" fillId="0" borderId="0" xfId="11887" applyFont="1" applyFill="1" applyBorder="1" applyAlignment="1">
      <alignment wrapText="1"/>
    </xf>
    <xf numFmtId="181" fontId="25" fillId="0" borderId="0" xfId="11887" applyNumberFormat="1" applyFont="1" applyFill="1" applyBorder="1" applyAlignment="1">
      <alignment horizontal="right" wrapText="1"/>
    </xf>
    <xf numFmtId="43" fontId="26" fillId="0" borderId="0" xfId="11887" applyNumberFormat="1" applyFont="1" applyFill="1" applyBorder="1" applyAlignment="1">
      <alignment horizontal="left" wrapText="1"/>
    </xf>
    <xf numFmtId="0" fontId="27" fillId="0" borderId="0" xfId="11887" applyNumberFormat="1" applyFont="1" applyFill="1" applyAlignment="1"/>
    <xf numFmtId="0" fontId="21" fillId="0" borderId="1" xfId="25852" applyFont="1" applyFill="1" applyBorder="1" applyAlignment="1">
      <alignment horizontal="center" vertical="center"/>
    </xf>
    <xf numFmtId="0" fontId="21" fillId="0" borderId="1" xfId="25852" applyFont="1" applyFill="1" applyBorder="1" applyAlignment="1">
      <alignment horizontal="center" vertical="center" wrapText="1"/>
    </xf>
    <xf numFmtId="181" fontId="21" fillId="0" borderId="1" xfId="25852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5" xfId="25852" applyFont="1" applyFill="1" applyBorder="1" applyAlignment="1">
      <alignment horizontal="center" vertical="center"/>
    </xf>
    <xf numFmtId="0" fontId="21" fillId="0" borderId="6" xfId="25852" applyFont="1" applyFill="1" applyBorder="1" applyAlignment="1">
      <alignment horizontal="center" vertical="center" wrapText="1"/>
    </xf>
    <xf numFmtId="0" fontId="21" fillId="0" borderId="7" xfId="25852" applyFont="1" applyFill="1" applyBorder="1" applyAlignment="1">
      <alignment horizontal="center" vertical="center" wrapText="1"/>
    </xf>
    <xf numFmtId="176" fontId="21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left" vertical="center" wrapText="1"/>
    </xf>
    <xf numFmtId="176" fontId="28" fillId="0" borderId="1" xfId="1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176" fontId="29" fillId="0" borderId="1" xfId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79" fontId="0" fillId="0" borderId="0" xfId="0" applyNumberFormat="1" applyFill="1" applyAlignment="1">
      <alignment horizontal="center" vertical="center"/>
    </xf>
    <xf numFmtId="179" fontId="0" fillId="0" borderId="0" xfId="0" applyNumberFormat="1" applyFill="1">
      <alignment vertical="center"/>
    </xf>
    <xf numFmtId="179" fontId="0" fillId="0" borderId="0" xfId="0" applyNumberFormat="1" applyFill="1" applyAlignment="1">
      <alignment horizontal="right" vertical="center"/>
    </xf>
    <xf numFmtId="179" fontId="23" fillId="0" borderId="0" xfId="11887" applyNumberFormat="1" applyFont="1" applyFill="1" applyAlignment="1">
      <alignment vertical="center"/>
    </xf>
    <xf numFmtId="0" fontId="27" fillId="0" borderId="0" xfId="11887" applyFont="1" applyFill="1" applyAlignment="1">
      <alignment horizontal="left" vertical="center" wrapText="1"/>
    </xf>
    <xf numFmtId="179" fontId="27" fillId="0" borderId="0" xfId="11887" applyNumberFormat="1" applyFont="1" applyFill="1" applyAlignment="1">
      <alignment horizontal="right"/>
    </xf>
    <xf numFmtId="179" fontId="27" fillId="0" borderId="8" xfId="11887" applyNumberFormat="1" applyFont="1" applyFill="1" applyBorder="1" applyAlignment="1">
      <alignment horizontal="right"/>
    </xf>
    <xf numFmtId="43" fontId="30" fillId="0" borderId="1" xfId="29740" applyNumberFormat="1" applyFont="1" applyFill="1" applyBorder="1" applyAlignment="1">
      <alignment horizontal="center" vertical="center" wrapText="1"/>
    </xf>
    <xf numFmtId="0" fontId="27" fillId="0" borderId="1" xfId="11887" applyFont="1" applyFill="1" applyBorder="1" applyAlignment="1">
      <alignment horizontal="center" vertical="center" wrapText="1" shrinkToFit="1"/>
    </xf>
    <xf numFmtId="179" fontId="26" fillId="0" borderId="2" xfId="11887" applyNumberFormat="1" applyFont="1" applyFill="1" applyBorder="1" applyAlignment="1">
      <alignment horizontal="center" vertical="center" wrapText="1"/>
    </xf>
    <xf numFmtId="179" fontId="27" fillId="0" borderId="2" xfId="11887" applyNumberFormat="1" applyFont="1" applyFill="1" applyBorder="1" applyAlignment="1">
      <alignment horizontal="center" vertical="center" wrapText="1" shrinkToFit="1"/>
    </xf>
    <xf numFmtId="181" fontId="26" fillId="0" borderId="1" xfId="0" applyNumberFormat="1" applyFont="1" applyFill="1" applyBorder="1" applyAlignment="1" applyProtection="1">
      <alignment horizontal="right" vertical="center"/>
    </xf>
    <xf numFmtId="0" fontId="26" fillId="0" borderId="1" xfId="11887" applyFont="1" applyFill="1" applyBorder="1" applyAlignment="1">
      <alignment horizontal="left" vertical="center"/>
    </xf>
    <xf numFmtId="0" fontId="26" fillId="0" borderId="1" xfId="11887" applyFont="1" applyFill="1" applyBorder="1" applyAlignment="1">
      <alignment horizontal="left" vertical="center" wrapText="1" shrinkToFit="1"/>
    </xf>
    <xf numFmtId="181" fontId="26" fillId="0" borderId="1" xfId="11887" applyNumberFormat="1" applyFont="1" applyFill="1" applyBorder="1" applyAlignment="1">
      <alignment horizontal="right" vertical="center" wrapText="1" shrinkToFit="1"/>
    </xf>
    <xf numFmtId="181" fontId="26" fillId="0" borderId="1" xfId="11887" applyNumberFormat="1" applyFont="1" applyFill="1" applyBorder="1" applyAlignment="1" applyProtection="1">
      <alignment horizontal="right" vertical="center"/>
    </xf>
    <xf numFmtId="181" fontId="31" fillId="0" borderId="1" xfId="11887" applyNumberFormat="1" applyFont="1" applyFill="1" applyBorder="1" applyAlignment="1">
      <alignment horizontal="right" vertical="center" wrapText="1" shrinkToFit="1"/>
    </xf>
    <xf numFmtId="0" fontId="26" fillId="0" borderId="1" xfId="11887" applyFont="1" applyFill="1" applyBorder="1" applyAlignment="1">
      <alignment horizontal="left"/>
    </xf>
    <xf numFmtId="181" fontId="26" fillId="0" borderId="1" xfId="11887" applyNumberFormat="1" applyFont="1" applyFill="1" applyBorder="1" applyAlignment="1" applyProtection="1">
      <alignment vertical="center"/>
    </xf>
    <xf numFmtId="179" fontId="23" fillId="0" borderId="0" xfId="11887" applyNumberFormat="1" applyFont="1" applyFill="1" applyAlignment="1">
      <alignment horizontal="center" vertical="center"/>
    </xf>
    <xf numFmtId="0" fontId="25" fillId="0" borderId="8" xfId="11887" applyFont="1" applyFill="1" applyBorder="1" applyAlignment="1">
      <alignment horizontal="center" wrapText="1"/>
    </xf>
    <xf numFmtId="179" fontId="25" fillId="0" borderId="8" xfId="11887" applyNumberFormat="1" applyFont="1" applyFill="1" applyBorder="1" applyAlignment="1">
      <alignment horizontal="center" wrapText="1"/>
    </xf>
    <xf numFmtId="179" fontId="25" fillId="0" borderId="0" xfId="11887" applyNumberFormat="1" applyFont="1" applyFill="1" applyBorder="1" applyAlignment="1">
      <alignment horizontal="center" wrapText="1"/>
    </xf>
    <xf numFmtId="179" fontId="25" fillId="0" borderId="0" xfId="11887" applyNumberFormat="1" applyFont="1" applyFill="1" applyBorder="1" applyAlignment="1">
      <alignment horizontal="right" wrapText="1"/>
    </xf>
    <xf numFmtId="0" fontId="26" fillId="0" borderId="1" xfId="11887" applyFont="1" applyFill="1" applyBorder="1" applyAlignment="1">
      <alignment horizontal="center" vertical="center" wrapText="1" shrinkToFit="1"/>
    </xf>
    <xf numFmtId="181" fontId="30" fillId="0" borderId="1" xfId="29740" applyNumberFormat="1" applyFont="1" applyFill="1" applyBorder="1" applyAlignment="1">
      <alignment horizontal="right" vertical="center" wrapText="1"/>
    </xf>
    <xf numFmtId="181" fontId="26" fillId="0" borderId="1" xfId="0" applyNumberFormat="1" applyFont="1" applyFill="1" applyBorder="1" applyAlignment="1">
      <alignment horizontal="right" vertical="center" wrapText="1" shrinkToFit="1"/>
    </xf>
    <xf numFmtId="0" fontId="26" fillId="0" borderId="1" xfId="11887" applyNumberFormat="1" applyFont="1" applyFill="1" applyBorder="1" applyAlignment="1">
      <alignment horizontal="left" vertical="center"/>
    </xf>
    <xf numFmtId="0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4" fillId="0" borderId="0" xfId="0" applyFont="1" applyFill="1" applyAlignment="1">
      <alignment vertical="center"/>
    </xf>
    <xf numFmtId="0" fontId="32" fillId="0" borderId="0" xfId="33044" applyFont="1" applyBorder="1" applyAlignment="1">
      <alignment horizontal="center" vertical="center" wrapText="1"/>
    </xf>
    <xf numFmtId="181" fontId="32" fillId="0" borderId="0" xfId="33044" applyNumberFormat="1" applyFont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181" fontId="6" fillId="0" borderId="0" xfId="1885" applyNumberFormat="1" applyFont="1" applyFill="1" applyAlignment="1" applyProtection="1">
      <alignment vertical="center"/>
    </xf>
    <xf numFmtId="0" fontId="6" fillId="0" borderId="0" xfId="1885" applyFont="1" applyFill="1" applyAlignment="1" applyProtection="1">
      <alignment vertical="center"/>
    </xf>
    <xf numFmtId="10" fontId="6" fillId="0" borderId="0" xfId="1885" applyNumberFormat="1" applyFont="1" applyFill="1" applyAlignment="1" applyProtection="1">
      <alignment horizontal="right" vertical="center"/>
    </xf>
    <xf numFmtId="0" fontId="33" fillId="0" borderId="1" xfId="7130" applyNumberFormat="1" applyFont="1" applyFill="1" applyBorder="1" applyAlignment="1" applyProtection="1">
      <alignment horizontal="center" vertical="center"/>
    </xf>
    <xf numFmtId="0" fontId="33" fillId="0" borderId="1" xfId="7130" applyNumberFormat="1" applyFont="1" applyFill="1" applyBorder="1" applyAlignment="1" applyProtection="1">
      <alignment horizontal="center" vertical="center" wrapText="1"/>
    </xf>
    <xf numFmtId="0" fontId="34" fillId="0" borderId="1" xfId="7130" applyNumberFormat="1" applyFont="1" applyFill="1" applyBorder="1" applyAlignment="1" applyProtection="1">
      <alignment vertical="center"/>
    </xf>
    <xf numFmtId="181" fontId="35" fillId="0" borderId="1" xfId="0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181" fontId="35" fillId="0" borderId="1" xfId="0" applyNumberFormat="1" applyFont="1" applyFill="1" applyBorder="1" applyAlignment="1">
      <alignment vertical="center"/>
    </xf>
    <xf numFmtId="0" fontId="37" fillId="0" borderId="0" xfId="0" applyFont="1" applyFill="1" applyAlignment="1">
      <alignment horizontal="left" vertical="center" wrapText="1"/>
    </xf>
    <xf numFmtId="179" fontId="37" fillId="0" borderId="0" xfId="0" applyNumberFormat="1" applyFont="1" applyFill="1" applyAlignment="1">
      <alignment horizontal="left" vertical="center" wrapText="1"/>
    </xf>
    <xf numFmtId="0" fontId="19" fillId="0" borderId="0" xfId="0" applyFont="1" applyFill="1" applyAlignment="1">
      <alignment horizontal="center" vertical="center" wrapText="1"/>
    </xf>
    <xf numFmtId="179" fontId="19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9" fontId="3" fillId="0" borderId="0" xfId="0" applyNumberFormat="1" applyFont="1" applyBorder="1" applyAlignment="1">
      <alignment vertical="center" wrapText="1"/>
    </xf>
    <xf numFmtId="179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right" vertical="center"/>
    </xf>
    <xf numFmtId="0" fontId="28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vertical="center"/>
    </xf>
    <xf numFmtId="179" fontId="38" fillId="0" borderId="1" xfId="0" applyNumberFormat="1" applyFont="1" applyFill="1" applyBorder="1" applyAlignment="1">
      <alignment horizontal="center" vertical="center"/>
    </xf>
    <xf numFmtId="179" fontId="21" fillId="0" borderId="1" xfId="0" applyNumberFormat="1" applyFont="1" applyFill="1" applyBorder="1" applyAlignment="1">
      <alignment horizontal="center" vertical="center"/>
    </xf>
    <xf numFmtId="179" fontId="19" fillId="0" borderId="1" xfId="0" applyNumberFormat="1" applyFont="1" applyFill="1" applyBorder="1" applyAlignment="1">
      <alignment horizontal="center"/>
    </xf>
    <xf numFmtId="0" fontId="29" fillId="0" borderId="1" xfId="0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left" vertical="center" indent="1"/>
    </xf>
    <xf numFmtId="179" fontId="9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left" vertical="center" indent="2"/>
    </xf>
    <xf numFmtId="0" fontId="6" fillId="0" borderId="1" xfId="0" applyNumberFormat="1" applyFont="1" applyFill="1" applyBorder="1" applyAlignment="1">
      <alignment horizontal="left" vertical="center" indent="2"/>
    </xf>
    <xf numFmtId="179" fontId="39" fillId="0" borderId="1" xfId="0" applyNumberFormat="1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/>
    </xf>
    <xf numFmtId="181" fontId="40" fillId="0" borderId="0" xfId="8592" applyNumberFormat="1" applyFont="1" applyFill="1" applyAlignment="1" applyProtection="1">
      <alignment horizontal="left" vertical="center"/>
      <protection locked="0"/>
    </xf>
    <xf numFmtId="181" fontId="0" fillId="0" borderId="0" xfId="8592" applyNumberFormat="1" applyFont="1" applyFill="1" applyAlignment="1">
      <alignment horizontal="left" vertical="center"/>
    </xf>
    <xf numFmtId="179" fontId="0" fillId="0" borderId="0" xfId="8592" applyNumberFormat="1" applyFont="1" applyFill="1" applyAlignment="1">
      <alignment horizontal="right" vertical="center"/>
    </xf>
    <xf numFmtId="181" fontId="41" fillId="0" borderId="0" xfId="8592" applyNumberFormat="1" applyFont="1" applyFill="1" applyAlignment="1" applyProtection="1">
      <alignment horizontal="center" vertical="center"/>
      <protection locked="0"/>
    </xf>
    <xf numFmtId="179" fontId="41" fillId="0" borderId="0" xfId="8592" applyNumberFormat="1" applyFont="1" applyFill="1" applyAlignment="1" applyProtection="1">
      <alignment horizontal="right" vertical="center"/>
      <protection locked="0"/>
    </xf>
    <xf numFmtId="181" fontId="0" fillId="0" borderId="0" xfId="0" applyNumberFormat="1" applyFont="1" applyFill="1" applyAlignment="1">
      <alignment horizontal="left" vertical="center"/>
    </xf>
    <xf numFmtId="179" fontId="0" fillId="0" borderId="0" xfId="0" applyNumberFormat="1" applyFont="1" applyFill="1" applyAlignment="1">
      <alignment horizontal="right" vertical="center"/>
    </xf>
    <xf numFmtId="179" fontId="28" fillId="0" borderId="0" xfId="0" applyNumberFormat="1" applyFont="1" applyFill="1" applyAlignment="1">
      <alignment horizontal="right" vertical="center"/>
    </xf>
    <xf numFmtId="181" fontId="42" fillId="0" borderId="2" xfId="0" applyNumberFormat="1" applyFont="1" applyFill="1" applyBorder="1" applyAlignment="1">
      <alignment horizontal="center" vertical="center"/>
    </xf>
    <xf numFmtId="181" fontId="42" fillId="0" borderId="1" xfId="0" applyNumberFormat="1" applyFont="1" applyFill="1" applyBorder="1" applyAlignment="1">
      <alignment horizontal="center" vertical="center"/>
    </xf>
    <xf numFmtId="179" fontId="34" fillId="0" borderId="1" xfId="30639" applyNumberFormat="1" applyFont="1" applyFill="1" applyBorder="1" applyAlignment="1">
      <alignment horizontal="center" vertical="center"/>
    </xf>
    <xf numFmtId="179" fontId="19" fillId="0" borderId="5" xfId="0" applyNumberFormat="1" applyFont="1" applyBorder="1" applyAlignment="1">
      <alignment horizontal="center" vertical="center"/>
    </xf>
    <xf numFmtId="179" fontId="19" fillId="0" borderId="6" xfId="0" applyNumberFormat="1" applyFont="1" applyBorder="1" applyAlignment="1">
      <alignment horizontal="center" vertical="center"/>
    </xf>
    <xf numFmtId="179" fontId="19" fillId="0" borderId="7" xfId="0" applyNumberFormat="1" applyFont="1" applyBorder="1" applyAlignment="1">
      <alignment horizontal="center" vertical="center"/>
    </xf>
    <xf numFmtId="181" fontId="42" fillId="0" borderId="9" xfId="0" applyNumberFormat="1" applyFont="1" applyFill="1" applyBorder="1" applyAlignment="1">
      <alignment horizontal="center" vertical="center"/>
    </xf>
    <xf numFmtId="179" fontId="34" fillId="0" borderId="1" xfId="0" applyNumberFormat="1" applyFont="1" applyFill="1" applyBorder="1" applyAlignment="1">
      <alignment horizontal="center" vertical="center" wrapText="1"/>
    </xf>
    <xf numFmtId="179" fontId="34" fillId="0" borderId="9" xfId="0" applyNumberFormat="1" applyFont="1" applyFill="1" applyBorder="1" applyAlignment="1">
      <alignment horizontal="center" vertical="center" wrapText="1"/>
    </xf>
    <xf numFmtId="179" fontId="34" fillId="0" borderId="4" xfId="0" applyNumberFormat="1" applyFont="1" applyFill="1" applyBorder="1" applyAlignment="1">
      <alignment horizontal="center" vertical="center" wrapText="1"/>
    </xf>
    <xf numFmtId="181" fontId="29" fillId="0" borderId="1" xfId="0" applyNumberFormat="1" applyFont="1" applyFill="1" applyBorder="1" applyAlignment="1">
      <alignment horizontal="center" vertical="center"/>
    </xf>
    <xf numFmtId="179" fontId="34" fillId="0" borderId="1" xfId="0" applyNumberFormat="1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indent="1"/>
    </xf>
    <xf numFmtId="179" fontId="34" fillId="0" borderId="1" xfId="1" applyNumberFormat="1" applyFont="1" applyFill="1" applyBorder="1" applyAlignment="1">
      <alignment horizontal="right" vertical="center"/>
    </xf>
    <xf numFmtId="179" fontId="19" fillId="0" borderId="1" xfId="1" applyNumberFormat="1" applyFont="1" applyFill="1" applyBorder="1" applyAlignment="1">
      <alignment vertical="center"/>
    </xf>
    <xf numFmtId="181" fontId="19" fillId="0" borderId="1" xfId="1" applyNumberFormat="1" applyFont="1" applyFill="1" applyBorder="1" applyAlignment="1">
      <alignment vertical="center"/>
    </xf>
    <xf numFmtId="179" fontId="19" fillId="0" borderId="1" xfId="1" applyNumberFormat="1" applyFont="1" applyFill="1" applyBorder="1">
      <alignment vertical="center"/>
    </xf>
    <xf numFmtId="0" fontId="11" fillId="0" borderId="1" xfId="0" applyNumberFormat="1" applyFont="1" applyFill="1" applyBorder="1" applyAlignment="1">
      <alignment horizontal="left" vertical="center" indent="1"/>
    </xf>
    <xf numFmtId="179" fontId="6" fillId="0" borderId="1" xfId="1" applyNumberFormat="1" applyFont="1" applyFill="1" applyBorder="1" applyAlignment="1">
      <alignment horizontal="right" vertical="center"/>
    </xf>
    <xf numFmtId="179" fontId="3" fillId="0" borderId="1" xfId="1" applyNumberFormat="1" applyFont="1" applyFill="1" applyBorder="1">
      <alignment vertical="center"/>
    </xf>
    <xf numFmtId="179" fontId="3" fillId="0" borderId="1" xfId="1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left" vertical="center" indent="2"/>
    </xf>
    <xf numFmtId="180" fontId="3" fillId="0" borderId="1" xfId="1" applyNumberFormat="1" applyFont="1" applyFill="1" applyBorder="1" applyAlignment="1">
      <alignment vertical="center"/>
    </xf>
    <xf numFmtId="179" fontId="17" fillId="0" borderId="1" xfId="1" applyNumberFormat="1" applyFont="1" applyFill="1" applyBorder="1">
      <alignment vertical="center"/>
    </xf>
    <xf numFmtId="176" fontId="0" fillId="0" borderId="0" xfId="1" applyFill="1">
      <alignment vertical="center"/>
    </xf>
    <xf numFmtId="0" fontId="43" fillId="0" borderId="0" xfId="0" applyFont="1" applyAlignment="1">
      <alignment horizontal="center" vertical="center"/>
    </xf>
    <xf numFmtId="179" fontId="16" fillId="0" borderId="1" xfId="1" applyNumberFormat="1" applyFont="1" applyBorder="1">
      <alignment vertical="center"/>
    </xf>
    <xf numFmtId="179" fontId="16" fillId="0" borderId="1" xfId="1" applyNumberFormat="1" applyFont="1" applyFill="1" applyBorder="1" applyAlignment="1">
      <alignment horizontal="right" vertical="center"/>
    </xf>
    <xf numFmtId="179" fontId="11" fillId="0" borderId="1" xfId="1" applyNumberFormat="1" applyFont="1" applyBorder="1">
      <alignment vertical="center"/>
    </xf>
    <xf numFmtId="179" fontId="11" fillId="0" borderId="1" xfId="1" applyNumberFormat="1" applyFont="1" applyFill="1" applyBorder="1" applyAlignment="1">
      <alignment horizontal="right" vertical="center"/>
    </xf>
    <xf numFmtId="176" fontId="18" fillId="0" borderId="0" xfId="1" applyFont="1" applyFill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40" fillId="0" borderId="0" xfId="8592" applyFont="1" applyFill="1" applyAlignment="1" applyProtection="1">
      <alignment horizontal="center" vertical="center"/>
      <protection locked="0"/>
    </xf>
    <xf numFmtId="0" fontId="0" fillId="0" borderId="0" xfId="8592" applyFont="1" applyFill="1" applyAlignment="1">
      <alignment vertical="center"/>
    </xf>
    <xf numFmtId="179" fontId="0" fillId="0" borderId="0" xfId="8592" applyNumberFormat="1" applyFont="1" applyFill="1" applyAlignment="1">
      <alignment vertical="center"/>
    </xf>
    <xf numFmtId="0" fontId="23" fillId="0" borderId="0" xfId="8592" applyFont="1" applyFill="1" applyAlignment="1" applyProtection="1">
      <alignment horizontal="center" vertical="center"/>
      <protection locked="0"/>
    </xf>
    <xf numFmtId="179" fontId="23" fillId="0" borderId="0" xfId="8592" applyNumberFormat="1" applyFont="1" applyFill="1" applyAlignment="1" applyProtection="1">
      <alignment horizontal="center" vertical="center"/>
      <protection locked="0"/>
    </xf>
    <xf numFmtId="0" fontId="44" fillId="0" borderId="2" xfId="30639" applyFont="1" applyFill="1" applyBorder="1" applyAlignment="1">
      <alignment horizontal="center" vertical="center" wrapText="1"/>
    </xf>
    <xf numFmtId="0" fontId="44" fillId="0" borderId="2" xfId="30639" applyFont="1" applyFill="1" applyBorder="1" applyAlignment="1">
      <alignment horizontal="center" vertical="center"/>
    </xf>
    <xf numFmtId="0" fontId="45" fillId="0" borderId="4" xfId="30639" applyFont="1" applyFill="1" applyBorder="1" applyAlignment="1">
      <alignment horizontal="center" vertical="center" wrapText="1"/>
    </xf>
    <xf numFmtId="0" fontId="45" fillId="0" borderId="4" xfId="30639" applyFont="1" applyFill="1" applyBorder="1" applyAlignment="1">
      <alignment horizontal="center" vertical="center"/>
    </xf>
    <xf numFmtId="179" fontId="34" fillId="0" borderId="9" xfId="30639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179" fontId="45" fillId="0" borderId="1" xfId="0" applyNumberFormat="1" applyFont="1" applyFill="1" applyBorder="1" applyAlignment="1" applyProtection="1">
      <alignment vertical="center" shrinkToFit="1"/>
    </xf>
    <xf numFmtId="179" fontId="45" fillId="0" borderId="1" xfId="0" applyNumberFormat="1" applyFont="1" applyFill="1" applyBorder="1" applyAlignment="1">
      <alignment vertical="center" shrinkToFit="1"/>
    </xf>
    <xf numFmtId="179" fontId="45" fillId="0" borderId="1" xfId="1" applyNumberFormat="1" applyFont="1" applyFill="1" applyBorder="1" applyAlignment="1">
      <alignment vertical="center" shrinkToFit="1"/>
    </xf>
    <xf numFmtId="0" fontId="46" fillId="0" borderId="1" xfId="30639" applyFont="1" applyFill="1" applyBorder="1" applyAlignment="1">
      <alignment horizontal="center" vertical="center"/>
    </xf>
    <xf numFmtId="0" fontId="46" fillId="0" borderId="1" xfId="0" applyNumberFormat="1" applyFont="1" applyFill="1" applyBorder="1" applyAlignment="1" applyProtection="1">
      <alignment vertical="center" shrinkToFit="1"/>
    </xf>
    <xf numFmtId="179" fontId="46" fillId="0" borderId="1" xfId="0" applyNumberFormat="1" applyFont="1" applyFill="1" applyBorder="1" applyAlignment="1" applyProtection="1">
      <alignment vertical="center" shrinkToFit="1"/>
    </xf>
    <xf numFmtId="179" fontId="46" fillId="0" borderId="1" xfId="0" applyNumberFormat="1" applyFont="1" applyFill="1" applyBorder="1" applyAlignment="1">
      <alignment vertical="center" shrinkToFit="1"/>
    </xf>
    <xf numFmtId="179" fontId="46" fillId="0" borderId="1" xfId="1" applyNumberFormat="1" applyFont="1" applyFill="1" applyBorder="1" applyAlignment="1" applyProtection="1">
      <alignment vertical="center" shrinkToFit="1"/>
    </xf>
    <xf numFmtId="0" fontId="6" fillId="0" borderId="1" xfId="0" applyNumberFormat="1" applyFont="1" applyFill="1" applyBorder="1" applyAlignment="1" applyProtection="1">
      <alignment vertical="center" shrinkToFit="1"/>
    </xf>
    <xf numFmtId="179" fontId="0" fillId="0" borderId="0" xfId="0" applyNumberFormat="1" applyFont="1">
      <alignment vertical="center"/>
    </xf>
    <xf numFmtId="179" fontId="28" fillId="0" borderId="0" xfId="0" applyNumberFormat="1" applyFont="1" applyAlignment="1">
      <alignment horizontal="right" vertical="center"/>
    </xf>
    <xf numFmtId="176" fontId="0" fillId="0" borderId="0" xfId="1" applyAlignment="1">
      <alignment horizontal="center" vertical="center"/>
    </xf>
    <xf numFmtId="0" fontId="47" fillId="0" borderId="0" xfId="0" applyFont="1" applyAlignment="1">
      <alignment vertical="center"/>
    </xf>
    <xf numFmtId="179" fontId="46" fillId="0" borderId="1" xfId="1" applyNumberFormat="1" applyFont="1" applyFill="1" applyBorder="1" applyAlignment="1">
      <alignment vertical="center" shrinkToFit="1"/>
    </xf>
    <xf numFmtId="0" fontId="48" fillId="0" borderId="0" xfId="0" applyFont="1" applyFill="1" applyAlignment="1">
      <alignment vertical="center"/>
    </xf>
    <xf numFmtId="0" fontId="48" fillId="0" borderId="10" xfId="0" applyFont="1" applyFill="1" applyBorder="1" applyAlignment="1">
      <alignment vertical="center"/>
    </xf>
    <xf numFmtId="179" fontId="40" fillId="0" borderId="0" xfId="8592" applyNumberFormat="1" applyFont="1" applyFill="1" applyAlignment="1" applyProtection="1">
      <alignment vertical="center"/>
      <protection locked="0"/>
    </xf>
    <xf numFmtId="179" fontId="37" fillId="0" borderId="8" xfId="8592" applyNumberFormat="1" applyFont="1" applyFill="1" applyBorder="1" applyAlignment="1" applyProtection="1">
      <alignment vertical="center" wrapText="1"/>
      <protection locked="0"/>
    </xf>
    <xf numFmtId="179" fontId="37" fillId="0" borderId="0" xfId="8592" applyNumberFormat="1" applyFont="1" applyFill="1" applyAlignment="1" applyProtection="1">
      <alignment vertical="center" wrapText="1"/>
      <protection locked="0"/>
    </xf>
    <xf numFmtId="179" fontId="49" fillId="0" borderId="1" xfId="8592" applyNumberFormat="1" applyFont="1" applyFill="1" applyBorder="1" applyAlignment="1" applyProtection="1">
      <alignment horizontal="center" vertical="center" wrapText="1"/>
      <protection locked="0"/>
    </xf>
    <xf numFmtId="181" fontId="49" fillId="0" borderId="1" xfId="8592" applyNumberFormat="1" applyFont="1" applyFill="1" applyBorder="1" applyAlignment="1" applyProtection="1">
      <alignment horizontal="center" vertical="center" wrapText="1"/>
      <protection locked="0"/>
    </xf>
    <xf numFmtId="179" fontId="49" fillId="0" borderId="1" xfId="8592" applyNumberFormat="1" applyFont="1" applyFill="1" applyBorder="1" applyAlignment="1" applyProtection="1">
      <alignment horizontal="left" vertical="center" shrinkToFit="1"/>
      <protection locked="0"/>
    </xf>
    <xf numFmtId="179" fontId="49" fillId="0" borderId="1" xfId="1" applyNumberFormat="1" applyFont="1" applyFill="1" applyBorder="1" applyAlignment="1" applyProtection="1">
      <alignment horizontal="right" vertical="center" wrapText="1"/>
      <protection locked="0"/>
    </xf>
    <xf numFmtId="179" fontId="50" fillId="0" borderId="1" xfId="8592" applyNumberFormat="1" applyFont="1" applyFill="1" applyBorder="1" applyAlignment="1" applyProtection="1">
      <alignment horizontal="left" vertical="center" shrinkToFit="1"/>
      <protection locked="0"/>
    </xf>
    <xf numFmtId="179" fontId="50" fillId="0" borderId="1" xfId="1" applyNumberFormat="1" applyFont="1" applyFill="1" applyBorder="1" applyAlignment="1" applyProtection="1">
      <alignment horizontal="right" vertical="center" wrapText="1"/>
      <protection locked="0"/>
    </xf>
    <xf numFmtId="179" fontId="50" fillId="0" borderId="1" xfId="8592" applyNumberFormat="1" applyFont="1" applyFill="1" applyBorder="1" applyAlignment="1" applyProtection="1">
      <alignment vertical="center" shrinkToFit="1"/>
      <protection locked="0"/>
    </xf>
    <xf numFmtId="179" fontId="50" fillId="0" borderId="1" xfId="8592" applyNumberFormat="1" applyFont="1" applyFill="1" applyBorder="1" applyAlignment="1" applyProtection="1">
      <alignment vertical="center" wrapText="1" shrinkToFit="1"/>
      <protection locked="0"/>
    </xf>
    <xf numFmtId="179" fontId="50" fillId="0" borderId="1" xfId="0" applyNumberFormat="1" applyFont="1" applyFill="1" applyBorder="1" applyAlignment="1" applyProtection="1">
      <alignment vertical="center"/>
    </xf>
    <xf numFmtId="179" fontId="27" fillId="0" borderId="0" xfId="8592" applyNumberFormat="1" applyFont="1" applyFill="1" applyBorder="1" applyAlignment="1" applyProtection="1">
      <alignment vertical="center"/>
      <protection locked="0"/>
    </xf>
    <xf numFmtId="179" fontId="37" fillId="0" borderId="0" xfId="0" applyNumberFormat="1" applyFont="1" applyFill="1" applyBorder="1" applyAlignment="1" applyProtection="1">
      <alignment vertical="center"/>
    </xf>
    <xf numFmtId="179" fontId="40" fillId="0" borderId="0" xfId="0" applyNumberFormat="1" applyFont="1" applyFill="1" applyBorder="1" applyAlignment="1" applyProtection="1">
      <alignment vertical="center"/>
    </xf>
    <xf numFmtId="179" fontId="27" fillId="0" borderId="0" xfId="8592" applyNumberFormat="1" applyFont="1" applyFill="1" applyAlignment="1" applyProtection="1">
      <alignment vertical="center"/>
      <protection locked="0"/>
    </xf>
    <xf numFmtId="179" fontId="0" fillId="0" borderId="0" xfId="0" applyNumberFormat="1" applyFill="1" applyBorder="1" applyAlignment="1">
      <alignment vertical="center"/>
    </xf>
    <xf numFmtId="179" fontId="0" fillId="0" borderId="0" xfId="0" applyNumberFormat="1" applyFill="1" applyAlignment="1">
      <alignment vertical="center"/>
    </xf>
    <xf numFmtId="10" fontId="0" fillId="0" borderId="0" xfId="8592" applyNumberFormat="1" applyFont="1" applyFill="1" applyAlignment="1">
      <alignment vertical="center"/>
    </xf>
    <xf numFmtId="0" fontId="4" fillId="0" borderId="0" xfId="8592" applyFont="1" applyFill="1" applyAlignment="1" applyProtection="1">
      <alignment vertical="center"/>
      <protection locked="0"/>
    </xf>
    <xf numFmtId="0" fontId="33" fillId="0" borderId="0" xfId="8592" applyFont="1" applyFill="1" applyAlignment="1" applyProtection="1">
      <alignment vertical="center"/>
      <protection locked="0"/>
    </xf>
    <xf numFmtId="179" fontId="50" fillId="0" borderId="0" xfId="8592" applyNumberFormat="1" applyFont="1" applyFill="1" applyBorder="1" applyAlignment="1" applyProtection="1">
      <alignment vertical="center" wrapText="1"/>
      <protection locked="0"/>
    </xf>
    <xf numFmtId="179" fontId="50" fillId="0" borderId="0" xfId="8592" applyNumberFormat="1" applyFont="1" applyFill="1" applyBorder="1" applyAlignment="1" applyProtection="1">
      <alignment horizontal="right" vertical="center" wrapText="1"/>
      <protection locked="0"/>
    </xf>
    <xf numFmtId="10" fontId="33" fillId="0" borderId="1" xfId="8592" applyNumberFormat="1" applyFont="1" applyFill="1" applyBorder="1" applyAlignment="1" applyProtection="1">
      <alignment vertical="center"/>
      <protection locked="0"/>
    </xf>
    <xf numFmtId="0" fontId="27" fillId="0" borderId="1" xfId="8592" applyFont="1" applyFill="1" applyBorder="1" applyAlignment="1" applyProtection="1">
      <alignment vertical="center" wrapText="1"/>
      <protection locked="0"/>
    </xf>
    <xf numFmtId="10" fontId="27" fillId="0" borderId="1" xfId="8592" applyNumberFormat="1" applyFont="1" applyFill="1" applyBorder="1" applyAlignment="1" applyProtection="1">
      <alignment vertical="center"/>
      <protection locked="0"/>
    </xf>
    <xf numFmtId="0" fontId="27" fillId="0" borderId="1" xfId="8592" applyFont="1" applyFill="1" applyBorder="1" applyAlignment="1" applyProtection="1">
      <alignment vertical="center"/>
      <protection locked="0"/>
    </xf>
    <xf numFmtId="0" fontId="27" fillId="0" borderId="0" xfId="8592" applyFont="1" applyFill="1" applyAlignment="1" applyProtection="1">
      <alignment vertical="center"/>
      <protection locked="0"/>
    </xf>
    <xf numFmtId="0" fontId="28" fillId="0" borderId="1" xfId="0" applyFont="1" applyBorder="1" applyAlignment="1">
      <alignment vertical="center" wrapText="1"/>
    </xf>
    <xf numFmtId="0" fontId="28" fillId="0" borderId="1" xfId="0" applyFont="1" applyBorder="1">
      <alignment vertical="center"/>
    </xf>
    <xf numFmtId="0" fontId="51" fillId="0" borderId="1" xfId="8592" applyFont="1" applyFill="1" applyBorder="1" applyAlignment="1" applyProtection="1">
      <alignment vertical="center"/>
      <protection locked="0"/>
    </xf>
    <xf numFmtId="179" fontId="50" fillId="0" borderId="0" xfId="1" applyNumberFormat="1" applyFont="1" applyFill="1" applyBorder="1" applyAlignment="1" applyProtection="1">
      <alignment horizontal="right" vertical="center" wrapText="1"/>
      <protection locked="0"/>
    </xf>
    <xf numFmtId="10" fontId="27" fillId="0" borderId="0" xfId="8592" applyNumberFormat="1" applyFont="1" applyFill="1" applyAlignment="1" applyProtection="1">
      <alignment vertical="center"/>
      <protection locked="0"/>
    </xf>
    <xf numFmtId="0" fontId="0" fillId="0" borderId="0" xfId="0" applyFont="1">
      <alignment vertical="center"/>
    </xf>
    <xf numFmtId="0" fontId="52" fillId="0" borderId="1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1" xfId="0" applyFont="1" applyBorder="1">
      <alignment vertical="center"/>
    </xf>
    <xf numFmtId="0" fontId="53" fillId="0" borderId="1" xfId="0" applyFont="1" applyBorder="1" applyAlignment="1">
      <alignment vertical="center" wrapText="1"/>
    </xf>
    <xf numFmtId="0" fontId="54" fillId="0" borderId="0" xfId="0" applyFont="1">
      <alignment vertical="center"/>
    </xf>
    <xf numFmtId="0" fontId="55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31" fontId="56" fillId="0" borderId="0" xfId="0" applyNumberFormat="1" applyFont="1" applyAlignment="1">
      <alignment horizontal="center" vertical="center"/>
    </xf>
  </cellXfs>
  <cellStyles count="3304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4 4 3 2" xfId="49"/>
    <cellStyle name="链接单元格 2 3 6 2" xfId="50"/>
    <cellStyle name="20% - 强调文字颜色 5 3 2 2 4 3" xfId="51"/>
    <cellStyle name="常规 25 2 7" xfId="52"/>
    <cellStyle name="常规 30 2 7" xfId="53"/>
    <cellStyle name="常规 7 44 2 3" xfId="54"/>
    <cellStyle name="常规 7 39 2 3" xfId="55"/>
    <cellStyle name="常规 38 4 2 3" xfId="56"/>
    <cellStyle name="20% - 强调文字颜色 2 3 6" xfId="57"/>
    <cellStyle name="常规 12 3 2 2 2" xfId="58"/>
    <cellStyle name="好 3 2 2 2 2 4" xfId="59"/>
    <cellStyle name="20% - 强调文字颜色 6 3 2 2 3 3" xfId="60"/>
    <cellStyle name="好 4 2 3 2 2 2" xfId="61"/>
    <cellStyle name="常规 3 3 4 2 4" xfId="62"/>
    <cellStyle name="20% - 强调文字颜色 6 2 7 2 2" xfId="63"/>
    <cellStyle name="常规 21 36 2 2" xfId="64"/>
    <cellStyle name="常规 21 41 2 2" xfId="65"/>
    <cellStyle name="40% - 强调文字颜色 5 2 5 3 2" xfId="66"/>
    <cellStyle name="20% - 强调文字颜色 3 2 3 3" xfId="67"/>
    <cellStyle name="常规 13 62" xfId="68"/>
    <cellStyle name="常规 13 57" xfId="69"/>
    <cellStyle name="40% - 强调文字颜色 4 2 3 3 3 2" xfId="70"/>
    <cellStyle name="链接单元格 3 6 2 2" xfId="71"/>
    <cellStyle name="60% - 强调文字颜色 4 3 2 4 2" xfId="72"/>
    <cellStyle name="40% - 强调文字颜色 3 2 6 2 2 2" xfId="73"/>
    <cellStyle name="20% - 强调文字颜色 1 2 3 3 2 2" xfId="74"/>
    <cellStyle name="常规 7 3 2 2 4" xfId="75"/>
    <cellStyle name="20% - 强调文字颜色 4 2 4 3" xfId="76"/>
    <cellStyle name="40% - 强调文字颜色 2 2 3 2 2" xfId="77"/>
    <cellStyle name="标题 2 3 2 2 4 2 2 2" xfId="78"/>
    <cellStyle name="常规 7 20 16 2 4" xfId="79"/>
    <cellStyle name="常规 7 20 21 2 4" xfId="80"/>
    <cellStyle name="常规 10 25 2" xfId="81"/>
    <cellStyle name="常规 10 30 2" xfId="82"/>
    <cellStyle name="标题 1 3 2 5" xfId="83"/>
    <cellStyle name="强调文字颜色 2 2 2 2 4 3 2" xfId="84"/>
    <cellStyle name="20% - 强调文字颜色 1 3 4 3 2" xfId="85"/>
    <cellStyle name="注释 3 38 2 4" xfId="86"/>
    <cellStyle name="注释 3 43 2 4" xfId="87"/>
    <cellStyle name="40% - 强调文字颜色 3 3 3 2" xfId="88"/>
    <cellStyle name="20% - 强调文字颜色 1 2 2 2 6" xfId="89"/>
    <cellStyle name="注释 2 3 2 5" xfId="90"/>
    <cellStyle name="20% - 强调文字颜色 1 3 6 3" xfId="91"/>
    <cellStyle name="常规 8 2 2 14 3 2" xfId="92"/>
    <cellStyle name="常规 7 2 2 29" xfId="93"/>
    <cellStyle name="常规 7 2 2 34" xfId="94"/>
    <cellStyle name="60% - 强调文字颜色 6 2 3 3 3" xfId="95"/>
    <cellStyle name="20% - 强调文字颜色 3 2 2 2 4" xfId="96"/>
    <cellStyle name="常规 26 2 5 3" xfId="97"/>
    <cellStyle name="常规 31 2 5 3" xfId="98"/>
    <cellStyle name="20% - 强调文字颜色 1 2 6 2 2" xfId="99"/>
    <cellStyle name="解释性文本 2 3 2 4" xfId="100"/>
    <cellStyle name="20% - 强调文字颜色 2 2 3 2 2 2" xfId="101"/>
    <cellStyle name="标题 6 3 2 2" xfId="102"/>
    <cellStyle name="常规 7 20 9 2 2 2" xfId="103"/>
    <cellStyle name="常规 7 2 2 3 4 2" xfId="104"/>
    <cellStyle name="20% - 强调文字颜色 3 2 5 3 2" xfId="105"/>
    <cellStyle name="常规 7 20 2 35 5" xfId="106"/>
    <cellStyle name="常规 7 20 2 40 5" xfId="107"/>
    <cellStyle name="20% - 强调文字颜色 2 2 7 2 2" xfId="108"/>
    <cellStyle name="注释 3 4 3 4 2" xfId="109"/>
    <cellStyle name="常规 3 45 2 2 2" xfId="110"/>
    <cellStyle name="常规 3 50 2 2 2" xfId="111"/>
    <cellStyle name="60% - 强调文字颜色 2 3" xfId="112"/>
    <cellStyle name="60% - 强调文字颜色 4 3 3 4 2 2" xfId="113"/>
    <cellStyle name="检查单元格 2 2 2 4 2 2" xfId="114"/>
    <cellStyle name="20% - 强调文字颜色 1 3 2 3 3 2" xfId="115"/>
    <cellStyle name="40% - 强调文字颜色 6 3 3 6 2" xfId="116"/>
    <cellStyle name="检查单元格 3 2 2 3 4" xfId="117"/>
    <cellStyle name="20% - 强调文字颜色 2 3 2 2 5" xfId="118"/>
    <cellStyle name="强调文字颜色 6 3 7 2" xfId="119"/>
    <cellStyle name="常规 31 21" xfId="120"/>
    <cellStyle name="常规 31 16" xfId="121"/>
    <cellStyle name="常规 26 21" xfId="122"/>
    <cellStyle name="常规 26 16" xfId="123"/>
    <cellStyle name="20% - 强调文字颜色 4 3 4 3" xfId="124"/>
    <cellStyle name="20% - 强调文字颜色 4 3 2 2 3" xfId="125"/>
    <cellStyle name="20% - 强调文字颜色 1 3 2 2 2 2 2" xfId="126"/>
    <cellStyle name="标题 4 2 2 4" xfId="127"/>
    <cellStyle name="20% - 强调文字颜色 1 2 3 4 2 2" xfId="128"/>
    <cellStyle name="常规_2007.12（送人大） 3 2 2" xfId="129"/>
    <cellStyle name="40% - 强调文字颜色 2 2 4 2 2" xfId="130"/>
    <cellStyle name="常规 10 48 2" xfId="131"/>
    <cellStyle name="常规 10 53 2" xfId="132"/>
    <cellStyle name="标题 4 2 2 2 3 3" xfId="133"/>
    <cellStyle name="常规 23 16 3" xfId="134"/>
    <cellStyle name="常规 23 21 3" xfId="135"/>
    <cellStyle name="常规 31 13" xfId="136"/>
    <cellStyle name="常规 26 13" xfId="137"/>
    <cellStyle name="常规 7 20 2 4 3 2" xfId="138"/>
    <cellStyle name="强调文字颜色 1 3 2 3 4 2" xfId="139"/>
    <cellStyle name="常规 10 3 6 2" xfId="140"/>
    <cellStyle name="40% - 强调文字颜色 3 3 7 2 2" xfId="141"/>
    <cellStyle name="强调文字颜色 2 2 3 2 2 2 2" xfId="142"/>
    <cellStyle name="20% - 强调文字颜色 2 3 2 2 2" xfId="143"/>
    <cellStyle name="常规 31 14" xfId="144"/>
    <cellStyle name="常规 26 14" xfId="145"/>
    <cellStyle name="强调文字颜色 3 2 2 9" xfId="146"/>
    <cellStyle name="60% - 强调文字颜色 5 3 3 3 2" xfId="147"/>
    <cellStyle name="检查单元格 3 2 2 3 2" xfId="148"/>
    <cellStyle name="20% - 强调文字颜色 2 3 2 2 3" xfId="149"/>
    <cellStyle name="60% - 强调文字颜色 6 2 3 6" xfId="150"/>
    <cellStyle name="常规 30 2 5 2 2" xfId="151"/>
    <cellStyle name="常规 25 2 5 2 2" xfId="152"/>
    <cellStyle name="常规 7 2 2 2 2 8 3" xfId="153"/>
    <cellStyle name="60% - 强调文字颜色 5 3 3 3 3" xfId="154"/>
    <cellStyle name="检查单元格 3 2 2 3 3" xfId="155"/>
    <cellStyle name="20% - 强调文字颜色 2 3 2 2 4" xfId="156"/>
    <cellStyle name="注释 3 26 2 3" xfId="157"/>
    <cellStyle name="注释 3 31 2 3" xfId="158"/>
    <cellStyle name="40% - 强调文字颜色 3 3 2 2 5 2 2" xfId="159"/>
    <cellStyle name="常规 25 2 7 2" xfId="160"/>
    <cellStyle name="常规 30 2 7 2" xfId="161"/>
    <cellStyle name="常规 26 15" xfId="162"/>
    <cellStyle name="常规 26 20" xfId="163"/>
    <cellStyle name="常规 31 15" xfId="164"/>
    <cellStyle name="常规 31 20" xfId="165"/>
    <cellStyle name="20% - 强调文字颜色 5 3 2 2 4 3 2" xfId="166"/>
    <cellStyle name="常规 36 3 3 2" xfId="167"/>
    <cellStyle name="常规 41 3 3 2" xfId="168"/>
    <cellStyle name="标题 2 2 8 2" xfId="169"/>
    <cellStyle name="20% - 强调文字颜色 2 3 3 3 3 2" xfId="170"/>
    <cellStyle name="适中 2 6 2" xfId="171"/>
    <cellStyle name="20% - 强调文字颜色 3 2 2 4 3 2" xfId="172"/>
    <cellStyle name="输出 3 2 2 4 3 2" xfId="173"/>
    <cellStyle name="40% - 强调文字颜色 3 2 2 2 5" xfId="174"/>
    <cellStyle name="标题 2 3 2 2 4 2 2" xfId="175"/>
    <cellStyle name="常规 10 25" xfId="176"/>
    <cellStyle name="常规 10 30" xfId="177"/>
    <cellStyle name="强调文字颜色 2 2 2 2 4 3" xfId="178"/>
    <cellStyle name="20% - 强调文字颜色 1 3 4 3" xfId="179"/>
    <cellStyle name="好 3 3 2 2 3 2" xfId="180"/>
    <cellStyle name="常规 7 20 15 2 3" xfId="181"/>
    <cellStyle name="常规 7 20 20 2 3" xfId="182"/>
    <cellStyle name="常规 4 3 4 3 2" xfId="183"/>
    <cellStyle name="常规 7 58 2 2" xfId="184"/>
    <cellStyle name="常规 7 63 2 2" xfId="185"/>
    <cellStyle name="40% - 强调文字颜色 6 2 2 2 3 2" xfId="186"/>
    <cellStyle name="标题 1 2 2 4" xfId="187"/>
    <cellStyle name="常规 7 2 2 2 2 18 3 2" xfId="188"/>
    <cellStyle name="常规 7 2 2 2 2 23 3 2" xfId="189"/>
    <cellStyle name="40% - 强调文字颜色 1 3 2 5 3" xfId="190"/>
    <cellStyle name="20% - 强调文字颜色 2 2 2 2 2 2 2 2" xfId="191"/>
    <cellStyle name="链接单元格 3 4 3" xfId="192"/>
    <cellStyle name="差 2 2 7" xfId="193"/>
    <cellStyle name="20% - 强调文字颜色 2 2 3 2 3 2" xfId="194"/>
    <cellStyle name="强调文字颜色 4 2 6 4 2" xfId="195"/>
    <cellStyle name="常规 7 20 37 2 2" xfId="196"/>
    <cellStyle name="常规 7 20 42 2 2" xfId="197"/>
    <cellStyle name="标题 5 3 4" xfId="198"/>
    <cellStyle name="注释 2 19 2 3" xfId="199"/>
    <cellStyle name="注释 2 24 2 3" xfId="200"/>
    <cellStyle name="20% - 强调文字颜色 2 2 3 5 2" xfId="201"/>
    <cellStyle name="强调文字颜色 5 3 2 3 2 3" xfId="202"/>
    <cellStyle name="检查单元格 3 3" xfId="203"/>
    <cellStyle name="标题 2 2 2 6" xfId="204"/>
    <cellStyle name="20% - 强调文字颜色 2 2 2 4 2 2" xfId="205"/>
    <cellStyle name="解释性文本 2 2 5 3" xfId="206"/>
    <cellStyle name="常规 2 2 2 5" xfId="207"/>
    <cellStyle name="输出 2 3 4 5" xfId="208"/>
    <cellStyle name="40% - 强调文字颜色 4 2 3 3" xfId="209"/>
    <cellStyle name="常规 7 48 2 2" xfId="210"/>
    <cellStyle name="常规 7 53 2 2" xfId="211"/>
    <cellStyle name="20% - 强调文字颜色 6 3 5" xfId="212"/>
    <cellStyle name="常规 36 3 2" xfId="213"/>
    <cellStyle name="常规 41 3 2" xfId="214"/>
    <cellStyle name="强调文字颜色 4 2 3 3 5" xfId="215"/>
    <cellStyle name="标题 2 2 7" xfId="216"/>
    <cellStyle name="40% - 强调文字颜色 6 3 2 2 3 3" xfId="217"/>
    <cellStyle name="20% - 强调文字颜色 2 3 3 3 2" xfId="218"/>
    <cellStyle name="20% - 强调文字颜色 1 2 6 3" xfId="219"/>
    <cellStyle name="常规 8 2 2 13 3 2" xfId="220"/>
    <cellStyle name="常规 7 2 2 29 2 3 2" xfId="221"/>
    <cellStyle name="常规 7 2 2 34 2 3 2" xfId="222"/>
    <cellStyle name="常规 11 7 2 2" xfId="223"/>
    <cellStyle name="差 2 3 2" xfId="224"/>
    <cellStyle name="20% - 强调文字颜色 1 2 5 2 2" xfId="225"/>
    <cellStyle name="常规 35 3 2 2" xfId="226"/>
    <cellStyle name="常规 40 3 2 2" xfId="227"/>
    <cellStyle name="标题 1 2 7 2" xfId="228"/>
    <cellStyle name="20% - 强调文字颜色 2 3 2 3 2 2" xfId="229"/>
    <cellStyle name="常规 3 13 4" xfId="230"/>
    <cellStyle name="20% - 强调文字颜色 4 2 2 6" xfId="231"/>
    <cellStyle name="常规 3 4 2 2 2 2 2 2" xfId="232"/>
    <cellStyle name="20% - 强调文字颜色 3 2 2 5 2" xfId="233"/>
    <cellStyle name="20% - 强调文字颜色 3 3 8" xfId="234"/>
    <cellStyle name="20% - 强调文字颜色 2 2 4 3 2" xfId="235"/>
    <cellStyle name="注释 2 19 2 2" xfId="236"/>
    <cellStyle name="注释 2 24 2 2" xfId="237"/>
    <cellStyle name="常规 13 54 2 3" xfId="238"/>
    <cellStyle name="常规 13 49 2 3" xfId="239"/>
    <cellStyle name="标题 5 3 3" xfId="240"/>
    <cellStyle name="20% - 强调文字颜色 1 2 2 2 3 3" xfId="241"/>
    <cellStyle name="汇总 3 2 2 7 2" xfId="242"/>
    <cellStyle name="解释性文本 2 2 5 2" xfId="243"/>
    <cellStyle name="常规 2 2 2 4" xfId="244"/>
    <cellStyle name="输出 2 3 4 4" xfId="245"/>
    <cellStyle name="适中 2 2 2 3 2 2 2" xfId="246"/>
    <cellStyle name="40% - 强调文字颜色 4 2 3 2" xfId="247"/>
    <cellStyle name="常规 2 2 2 2 2 5 2 5" xfId="248"/>
    <cellStyle name="40% - 强调文字颜色 1 3 3 2 2 2 2" xfId="249"/>
    <cellStyle name="常规 8 2 2 2 2 4 2" xfId="250"/>
    <cellStyle name="差 2 5 3 2" xfId="251"/>
    <cellStyle name="常规 47 2 3" xfId="252"/>
    <cellStyle name="40% - 强调文字颜色 4 3 5 3 2" xfId="253"/>
    <cellStyle name="60% - 强调文字颜色 4 2 3 3 3" xfId="254"/>
    <cellStyle name="20% - 强调文字颜色 1 2 2 2 4" xfId="255"/>
    <cellStyle name="常规 24 23 2 2" xfId="256"/>
    <cellStyle name="常规 24 18 2 2" xfId="257"/>
    <cellStyle name="常规 47 2 4" xfId="258"/>
    <cellStyle name="20% - 强调文字颜色 6 2 2 2 6 2" xfId="259"/>
    <cellStyle name="20% - 强调文字颜色 1 2 2 2 5" xfId="260"/>
    <cellStyle name="千位分隔 2 2 4 2" xfId="261"/>
    <cellStyle name="解释性文本 2 2 5 4" xfId="262"/>
    <cellStyle name="常规 2 2 2 6" xfId="263"/>
    <cellStyle name="40% - 强调文字颜色 4 2 3 4" xfId="264"/>
    <cellStyle name="20% - 强调文字颜色 1 2 3 3 2 2 2" xfId="265"/>
    <cellStyle name="20% - 强调文字颜色 4 2 4 3 2" xfId="266"/>
    <cellStyle name="常规 29 17 2" xfId="267"/>
    <cellStyle name="常规 29 22 2" xfId="268"/>
    <cellStyle name="常规 34 17 2" xfId="269"/>
    <cellStyle name="常规 34 22 2" xfId="270"/>
    <cellStyle name="60% - 强调文字颜色 1 3 5 3" xfId="271"/>
    <cellStyle name="常规 8 2 2 2 35 3" xfId="272"/>
    <cellStyle name="常规 8 2 2 2 40 3" xfId="273"/>
    <cellStyle name="20% - 强调文字颜色 3 2 3 4 2 2" xfId="274"/>
    <cellStyle name="20% - 强调文字颜色 4 2 8 2" xfId="275"/>
    <cellStyle name="常规 10 3 3 2" xfId="276"/>
    <cellStyle name="千位分隔 2 2 4 3" xfId="277"/>
    <cellStyle name="解释性文本 2 2 5 5" xfId="278"/>
    <cellStyle name="常规 7 8 4 2" xfId="279"/>
    <cellStyle name="常规 2 2 2 7" xfId="280"/>
    <cellStyle name="40% - 强调文字颜色 4 2 3 5" xfId="281"/>
    <cellStyle name="常规 2 7 2 2 2 2 2 2 2 2" xfId="282"/>
    <cellStyle name="常规 13 54 2 2" xfId="283"/>
    <cellStyle name="常规 13 49 2 2" xfId="284"/>
    <cellStyle name="标题 5 3 2" xfId="285"/>
    <cellStyle name="60% - 强调文字颜色 4 2 3 3 2 2" xfId="286"/>
    <cellStyle name="常规 24 8 3" xfId="287"/>
    <cellStyle name="20% - 强调文字颜色 1 2 2 2 3 2" xfId="288"/>
    <cellStyle name="常规 7 2 4 35 2 4" xfId="289"/>
    <cellStyle name="常规 7 2 4 40 2 4" xfId="290"/>
    <cellStyle name="20% - 强调文字颜色 2 2 2 2 2 2 2" xfId="291"/>
    <cellStyle name="常规 7 2 2 2 2 15 4 2" xfId="292"/>
    <cellStyle name="常规 7 2 2 2 2 20 4 2" xfId="293"/>
    <cellStyle name="40% - 强调文字颜色 3 3 3 3" xfId="294"/>
    <cellStyle name="常规 2 2 2 8" xfId="295"/>
    <cellStyle name="强调文字颜色 6 3 3 7 2" xfId="296"/>
    <cellStyle name="40% - 强调文字颜色 4 2 3 6" xfId="297"/>
    <cellStyle name="标题 1 2 3 5 2 2" xfId="298"/>
    <cellStyle name="20% - 强调文字颜色 1 3 3 4 2 2 2" xfId="299"/>
    <cellStyle name="40% - 强调文字颜色 3 3 3 4" xfId="300"/>
    <cellStyle name="常规 7 2 28 2 3" xfId="301"/>
    <cellStyle name="常规 7 2 33 2 3" xfId="302"/>
    <cellStyle name="标题 3 2 3 2 3" xfId="303"/>
    <cellStyle name="标题 5 8" xfId="304"/>
    <cellStyle name="20% - 强调文字颜色 2 2 2 2 5 2" xfId="305"/>
    <cellStyle name="适中 2 6 3" xfId="306"/>
    <cellStyle name="常规 37 35 3" xfId="307"/>
    <cellStyle name="常规 37 40 3" xfId="308"/>
    <cellStyle name="20% - 强调文字颜色 4 2 2 6 2" xfId="309"/>
    <cellStyle name="计算 3 3 7" xfId="310"/>
    <cellStyle name="20% - 强调文字颜色 3 2 2 5 2 2" xfId="311"/>
    <cellStyle name="千位分隔[0] 3 2 3 3" xfId="312"/>
    <cellStyle name="20% - 强调文字颜色 3 3 8 2" xfId="313"/>
    <cellStyle name="常规 35 3 2 2 2" xfId="314"/>
    <cellStyle name="常规 40 3 2 2 2" xfId="315"/>
    <cellStyle name="标题 1 2 7 2 2" xfId="316"/>
    <cellStyle name="20% - 强调文字颜色 2 3 2 3 2 2 2" xfId="317"/>
    <cellStyle name="40% - 强调文字颜色 3 3 3 5" xfId="318"/>
    <cellStyle name="常规 7 2 2 2 38 3 2" xfId="319"/>
    <cellStyle name="常规 7 2 2 2 43 3 2" xfId="320"/>
    <cellStyle name="强调文字颜色 2 2 4 2 2" xfId="321"/>
    <cellStyle name="常规 3 2 3 5 2 2 2 2" xfId="322"/>
    <cellStyle name="60% - 强调文字颜色 1 2 2 4 3" xfId="323"/>
    <cellStyle name="20% - 强调文字颜色 3 3 2" xfId="324"/>
    <cellStyle name="常规 13 14 2 2" xfId="325"/>
    <cellStyle name="40% - 强调文字颜色 4 3 7" xfId="326"/>
    <cellStyle name="适中 2 6 4" xfId="327"/>
    <cellStyle name="20% - 强调文字颜色 1 2" xfId="328"/>
    <cellStyle name="检查单元格 3 2 2 3 5" xfId="329"/>
    <cellStyle name="20% - 强调文字颜色 2 3 2 2 6" xfId="330"/>
    <cellStyle name="检查单元格 2 2 2 3 4 2" xfId="331"/>
    <cellStyle name="20% - 强调文字颜色 1 3 2 2 5 2" xfId="332"/>
    <cellStyle name="40% - 强调文字颜色 2 2 7 2" xfId="333"/>
    <cellStyle name="常规 7 2 4 18 2 4" xfId="334"/>
    <cellStyle name="常规 7 2 4 23 2 4" xfId="335"/>
    <cellStyle name="20% - 强调文字颜色 1 2 2 2" xfId="336"/>
    <cellStyle name="20% - 强调文字颜色 1 2 2 2 2 2 2 2" xfId="337"/>
    <cellStyle name="汇总 3 2 5 2 4" xfId="338"/>
    <cellStyle name="常规 27 3 6" xfId="339"/>
    <cellStyle name="常规 32 3 6" xfId="340"/>
    <cellStyle name="20% - 强调文字颜色 1 2 2 2 2 2 2" xfId="341"/>
    <cellStyle name="20% - 强调文字颜色 2 2 4 2 2 2" xfId="342"/>
    <cellStyle name="20% - 强调文字颜色 1 2 2 2 2 3 2" xfId="343"/>
    <cellStyle name="常规 24 7 3" xfId="344"/>
    <cellStyle name="常规 7 2 2 47 2 4" xfId="345"/>
    <cellStyle name="常规 7 2 2 52 2 4" xfId="346"/>
    <cellStyle name="20% - 强调文字颜色 1 2 2 2 2 2" xfId="347"/>
    <cellStyle name="20% - 强调文字颜色 2 2 4 2 2" xfId="348"/>
    <cellStyle name="20% - 强调文字颜色 1 2 2 2 2 3" xfId="349"/>
    <cellStyle name="汇总 3 2 2 6 2" xfId="350"/>
    <cellStyle name="常规 33 3 6 2" xfId="351"/>
    <cellStyle name="20% - 强调文字颜色 1 2 2 2 3 2 2 2" xfId="352"/>
    <cellStyle name="标题 5 3 2 2 2" xfId="353"/>
    <cellStyle name="40% - 强调文字颜色 5 2 7" xfId="354"/>
    <cellStyle name="解释性文本 3 2 9" xfId="355"/>
    <cellStyle name="60% - 强调文字颜色 1 2 3 3 3" xfId="356"/>
    <cellStyle name="20% - 强调文字颜色 4 2 2" xfId="357"/>
    <cellStyle name="检查单元格 2 2 2 3 4" xfId="358"/>
    <cellStyle name="20% - 强调文字颜色 1 3 2 2 5" xfId="359"/>
    <cellStyle name="40% - 强调文字颜色 2 2 7" xfId="360"/>
    <cellStyle name="20% - 强调文字颜色 1 2 2" xfId="361"/>
    <cellStyle name="常规 8 2 2 10 3 2" xfId="362"/>
    <cellStyle name="标题 4 2 3 3 3" xfId="363"/>
    <cellStyle name="常规 7 20 2 47" xfId="364"/>
    <cellStyle name="20% - 强调文字颜色 2 3 2 2 6 2" xfId="365"/>
    <cellStyle name="常规 7 2 47 2 4" xfId="366"/>
    <cellStyle name="常规 7 2 52 2 4" xfId="367"/>
    <cellStyle name="40% - 强调文字颜色 5 3 2 5" xfId="368"/>
    <cellStyle name="20% - 强调文字颜色 1 3 2 2 5 2 2" xfId="369"/>
    <cellStyle name="常规 7 2 4 9" xfId="370"/>
    <cellStyle name="40% - 强调文字颜色 2 2 7 2 2" xfId="371"/>
    <cellStyle name="20% - 强调文字颜色 1 2 2 2 2" xfId="372"/>
    <cellStyle name="60% - 强调文字颜色 4 2 3 3 2" xfId="373"/>
    <cellStyle name="注释 2 2 5 4 2 2" xfId="374"/>
    <cellStyle name="20% - 强调文字颜色 1 2 2 2 3" xfId="375"/>
    <cellStyle name="20% - 强调文字颜色 5 2 2 7 2" xfId="376"/>
    <cellStyle name="标题 5 3" xfId="377"/>
    <cellStyle name="20% - 强调文字颜色 3 3 2 5 3 2" xfId="378"/>
    <cellStyle name="常规 7 20 8 2" xfId="379"/>
    <cellStyle name="常规 26 17 3" xfId="380"/>
    <cellStyle name="常规 26 22 3" xfId="381"/>
    <cellStyle name="常规 31 17 3" xfId="382"/>
    <cellStyle name="常规 31 22 3" xfId="383"/>
    <cellStyle name="常规 28 3 6" xfId="384"/>
    <cellStyle name="常规 33 3 6" xfId="385"/>
    <cellStyle name="20% - 强调文字颜色 1 2 2 2 3 2 2" xfId="386"/>
    <cellStyle name="标题 5 3 2 2" xfId="387"/>
    <cellStyle name="常规 13 54 2 2 2" xfId="388"/>
    <cellStyle name="常规 13 49 2 2 2" xfId="389"/>
    <cellStyle name="20% - 强调文字颜色 4 2" xfId="390"/>
    <cellStyle name="常规 14 2 2 7" xfId="391"/>
    <cellStyle name="常规 7 2 4 13 3" xfId="392"/>
    <cellStyle name="20% - 强调文字颜色 1 2 2 2 3 3 2" xfId="393"/>
    <cellStyle name="常规 24 9 3" xfId="394"/>
    <cellStyle name="20% - 强调文字颜色 1 2 2 2 4 2" xfId="395"/>
    <cellStyle name="检查单元格 3 2 2 8" xfId="396"/>
    <cellStyle name="20% - 强调文字颜色 3 3 2 2 2 3" xfId="397"/>
    <cellStyle name="常规 34 3 6" xfId="398"/>
    <cellStyle name="20% - 强调文字颜色 1 2 2 2 4 2 2" xfId="399"/>
    <cellStyle name="20% - 强调文字颜色 3 3 2 2 2 3 2" xfId="400"/>
    <cellStyle name="常规 34 3 6 2" xfId="401"/>
    <cellStyle name="20% - 强调文字颜色 1 2 2 2 4 2 2 2" xfId="402"/>
    <cellStyle name="20% - 强调文字颜色 1 2 2 2 4 3" xfId="403"/>
    <cellStyle name="20% - 强调文字颜色 3 3 2 2 3 3" xfId="404"/>
    <cellStyle name="20% - 强调文字颜色 1 2 2 2 4 3 2" xfId="405"/>
    <cellStyle name="标题 1 3 2 4 2" xfId="406"/>
    <cellStyle name="常规 7 59 2 2 2" xfId="407"/>
    <cellStyle name="常规 7 64 2 2 2" xfId="408"/>
    <cellStyle name="40% - 强调文字颜色 2 2 8" xfId="409"/>
    <cellStyle name="20% - 强调文字颜色 1 2 3" xfId="410"/>
    <cellStyle name="标题 5 5 2" xfId="411"/>
    <cellStyle name="检查单元格 2 2 2 3 5" xfId="412"/>
    <cellStyle name="20% - 强调文字颜色 1 3 2 2 6" xfId="413"/>
    <cellStyle name="20% - 强调文字颜色 1 2 2 2 5 2" xfId="414"/>
    <cellStyle name="标题 1 3 2 4 2 2" xfId="415"/>
    <cellStyle name="40% - 强调文字颜色 2 2 8 2" xfId="416"/>
    <cellStyle name="20% - 强调文字颜色 1 2 3 2" xfId="417"/>
    <cellStyle name="标题 5 5 2 2" xfId="418"/>
    <cellStyle name="常规 22 45" xfId="419"/>
    <cellStyle name="常规 22 50" xfId="420"/>
    <cellStyle name="常规 5 3 5" xfId="421"/>
    <cellStyle name="40% - 强调文字颜色 6 3 2 3" xfId="422"/>
    <cellStyle name="好 3 4 2 3" xfId="423"/>
    <cellStyle name="20% - 强调文字颜色 1 3 2 2 6 2" xfId="424"/>
    <cellStyle name="常规 35 3 6" xfId="425"/>
    <cellStyle name="常规 40 3 6" xfId="426"/>
    <cellStyle name="20% - 强调文字颜色 1 2 2 2 5 2 2" xfId="427"/>
    <cellStyle name="标题 1 3 2 5 2" xfId="428"/>
    <cellStyle name="强调文字颜色 2 2 2 2 3" xfId="429"/>
    <cellStyle name="20% - 强调文字颜色 1 3 3" xfId="430"/>
    <cellStyle name="常规 7 59 2 3 2" xfId="431"/>
    <cellStyle name="常规 7 64 2 3 2" xfId="432"/>
    <cellStyle name="40% - 强调文字颜色 2 3 8" xfId="433"/>
    <cellStyle name="常规 13 12 2 3" xfId="434"/>
    <cellStyle name="常规 10 25 2 2" xfId="435"/>
    <cellStyle name="常规 10 30 2 2" xfId="436"/>
    <cellStyle name="20% - 强调文字颜色 1 2 2 2 6 2" xfId="437"/>
    <cellStyle name="检查单元格 3 3 4 4 2" xfId="438"/>
    <cellStyle name="20% - 强调文字颜色 1 2 2 3" xfId="439"/>
    <cellStyle name="20% - 强调文字颜色 2 3 2 5 2 2" xfId="440"/>
    <cellStyle name="强调文字颜色 5 3 3 2 2 3 2" xfId="441"/>
    <cellStyle name="百分比 9" xfId="442"/>
    <cellStyle name="20% - 强调文字颜色 2 2 3 3 2 2 2" xfId="443"/>
    <cellStyle name="20% - 强调文字颜色 1 2 2 3 2" xfId="444"/>
    <cellStyle name="20% - 强调文字颜色 2 3 2 5 2 2 2" xfId="445"/>
    <cellStyle name="常规 25 7 3" xfId="446"/>
    <cellStyle name="常规 30 7 3" xfId="447"/>
    <cellStyle name="常规 7 2 2 48 2 4" xfId="448"/>
    <cellStyle name="常规 7 2 2 53 2 4" xfId="449"/>
    <cellStyle name="20% - 强调文字颜色 1 2 2 3 2 2" xfId="450"/>
    <cellStyle name="标题 6 2 2" xfId="451"/>
    <cellStyle name="常规 7 2 2 2 4" xfId="452"/>
    <cellStyle name="常规 26 18 2 2" xfId="453"/>
    <cellStyle name="常规 26 23 2 2" xfId="454"/>
    <cellStyle name="常规 31 18 2 2" xfId="455"/>
    <cellStyle name="常规 31 23 2 2" xfId="456"/>
    <cellStyle name="20% - 强调文字颜色 3 2 4 3" xfId="457"/>
    <cellStyle name="检查单元格 2 2 2 3 2 3" xfId="458"/>
    <cellStyle name="20% - 强调文字颜色 1 3 2 2 3 3" xfId="459"/>
    <cellStyle name="20% - 强调文字颜色 1 2 2 3 2 2 2" xfId="460"/>
    <cellStyle name="标题 6 2 2 2" xfId="461"/>
    <cellStyle name="常规 7 2 2 2 4 2" xfId="462"/>
    <cellStyle name="20% - 强调文字颜色 3 2 4 3 2" xfId="463"/>
    <cellStyle name="链接单元格 2 7 2 2" xfId="464"/>
    <cellStyle name="60% - 强调文字颜色 4 2 3 4 2" xfId="465"/>
    <cellStyle name="20% - 强调文字颜色 1 2 2 3 3" xfId="466"/>
    <cellStyle name="60% - 强调文字颜色 4 2 3 4 2 2" xfId="467"/>
    <cellStyle name="常规 25 8 3" xfId="468"/>
    <cellStyle name="常规 30 8 3" xfId="469"/>
    <cellStyle name="20% - 强调文字颜色 1 2 2 3 3 2" xfId="470"/>
    <cellStyle name="标题 6 3 2" xfId="471"/>
    <cellStyle name="常规 7 20 9 2 2" xfId="472"/>
    <cellStyle name="常规 7 2 2 3 4" xfId="473"/>
    <cellStyle name="20% - 强调文字颜色 3 2 5 3" xfId="474"/>
    <cellStyle name="常规 2 7 2 2 5 2 2" xfId="475"/>
    <cellStyle name="20% - 强调文字颜色 1 2 2 4" xfId="476"/>
    <cellStyle name="20% - 强调文字颜色 1 2 2 4 2" xfId="477"/>
    <cellStyle name="常规 7 2 27 4" xfId="478"/>
    <cellStyle name="常规 7 2 32 4" xfId="479"/>
    <cellStyle name="标题 3 2 2 4" xfId="480"/>
    <cellStyle name="常规 26 7 3" xfId="481"/>
    <cellStyle name="常规 31 7 3" xfId="482"/>
    <cellStyle name="常规 7 2 2 49 2 4" xfId="483"/>
    <cellStyle name="常规 7 2 2 54 2 4" xfId="484"/>
    <cellStyle name="20% - 强调文字颜色 1 2 2 4 2 2" xfId="485"/>
    <cellStyle name="注释 3 47 2" xfId="486"/>
    <cellStyle name="注释 3 52 2" xfId="487"/>
    <cellStyle name="20% - 强调文字颜色 4 2 2 2 3" xfId="488"/>
    <cellStyle name="常规 7 2 3 2 4" xfId="489"/>
    <cellStyle name="常规 26 19 2 2" xfId="490"/>
    <cellStyle name="常规 26 24 2 2" xfId="491"/>
    <cellStyle name="常规 31 19 2 2" xfId="492"/>
    <cellStyle name="常规 31 24 2 2" xfId="493"/>
    <cellStyle name="20% - 强调文字颜色 3 3 4 3" xfId="494"/>
    <cellStyle name="20% - 强调文字颜色 3 2 2 2 6" xfId="495"/>
    <cellStyle name="常规 7 2 27 4 2" xfId="496"/>
    <cellStyle name="常规 7 2 32 4 2" xfId="497"/>
    <cellStyle name="常规 8 4 2 15 4" xfId="498"/>
    <cellStyle name="常规 8 4 2 20 4" xfId="499"/>
    <cellStyle name="差 3 3 4" xfId="500"/>
    <cellStyle name="标题 3 2 2 4 2" xfId="501"/>
    <cellStyle name="20% - 强调文字颜色 1 2 2 4 2 2 2" xfId="502"/>
    <cellStyle name="注释 3 47 2 2" xfId="503"/>
    <cellStyle name="注释 3 52 2 2" xfId="504"/>
    <cellStyle name="20% - 强调文字颜色 4 2 2 2 3 2" xfId="505"/>
    <cellStyle name="常规 7 2 3 2 4 2" xfId="506"/>
    <cellStyle name="20% - 强调文字颜色 3 3 4 3 2" xfId="507"/>
    <cellStyle name="常规 7 20 2 15 2 2" xfId="508"/>
    <cellStyle name="60% - 强调文字颜色 4 2 3 5 2" xfId="509"/>
    <cellStyle name="常规 7 20 2 20 2 2" xfId="510"/>
    <cellStyle name="注释 2 3 5 2 3 2 2" xfId="511"/>
    <cellStyle name="链接单元格 2 7 3 2" xfId="512"/>
    <cellStyle name="20% - 强调文字颜色 1 2 2 4 3" xfId="513"/>
    <cellStyle name="20% - 强调文字颜色 3 2 3 2 2" xfId="514"/>
    <cellStyle name="20% - 强调文字颜色 3 3 5 3" xfId="515"/>
    <cellStyle name="输出 2 2 2 2 2 4" xfId="516"/>
    <cellStyle name="20% - 强调文字颜色 4 2 2 3 3" xfId="517"/>
    <cellStyle name="注释 3 53 2" xfId="518"/>
    <cellStyle name="注释 3 48 2" xfId="519"/>
    <cellStyle name="20% - 强调文字颜色 1 2 2 4 3 2" xfId="520"/>
    <cellStyle name="常规 31 8 3" xfId="521"/>
    <cellStyle name="常规 26 8 3" xfId="522"/>
    <cellStyle name="标题 3 2 3 4" xfId="523"/>
    <cellStyle name="常规 7 2 33 4" xfId="524"/>
    <cellStyle name="常规 7 2 28 4" xfId="525"/>
    <cellStyle name="20% - 强调文字颜色 3 2 3 2 2 2" xfId="526"/>
    <cellStyle name="20% - 强调文字颜色 1 2 2 5" xfId="527"/>
    <cellStyle name="常规 23 53 2" xfId="528"/>
    <cellStyle name="常规 23 48 2" xfId="529"/>
    <cellStyle name="20% - 强调文字颜色 3 3 3 5 2 2" xfId="530"/>
    <cellStyle name="常规 36 21 3" xfId="531"/>
    <cellStyle name="常规 36 16 3" xfId="532"/>
    <cellStyle name="20% - 强调文字颜色 5 3 2 6 2" xfId="533"/>
    <cellStyle name="20% - 强调文字颜色 2 3 3 4 2 2 2" xfId="534"/>
    <cellStyle name="强调文字颜色 1 2 3 8" xfId="535"/>
    <cellStyle name="20% - 强调文字颜色 6 3 6 3" xfId="536"/>
    <cellStyle name="常规 8 2 2 34" xfId="537"/>
    <cellStyle name="常规 8 2 2 29" xfId="538"/>
    <cellStyle name="标题 2 3 7 2 2" xfId="539"/>
    <cellStyle name="常规 41 4 2 2 2" xfId="540"/>
    <cellStyle name="常规 36 4 2 2 2" xfId="541"/>
    <cellStyle name="常规 23 53 2 2" xfId="542"/>
    <cellStyle name="常规 23 48 2 2" xfId="543"/>
    <cellStyle name="强调文字颜色 5 2 2 2 2 3" xfId="544"/>
    <cellStyle name="20% - 强调文字颜色 1 2 2 5 2" xfId="545"/>
    <cellStyle name="20% - 强调文字颜色 5 3 2 6 2 2" xfId="546"/>
    <cellStyle name="20% - 强调文字颜色 4 2 3 2 3" xfId="547"/>
    <cellStyle name="检查单元格 2 2 2 2 2 2 2" xfId="548"/>
    <cellStyle name="常规 7 2 2 55 2 4" xfId="549"/>
    <cellStyle name="强调文字颜色 5 2 2 2 2 3 2" xfId="550"/>
    <cellStyle name="20% - 强调文字颜色 1 2 2 5 2 2" xfId="551"/>
    <cellStyle name="标题 3 3 2 4" xfId="552"/>
    <cellStyle name="20% - 强调文字颜色 4 2 3 2 3 2" xfId="553"/>
    <cellStyle name="20% - 强调文字颜色 1 2 2 5 2 2 2" xfId="554"/>
    <cellStyle name="标题 3 3 2 4 2" xfId="555"/>
    <cellStyle name="强调文字颜色 5 2 2 2 2 4" xfId="556"/>
    <cellStyle name="20% - 强调文字颜色 1 2 2 5 3" xfId="557"/>
    <cellStyle name="20% - 强调文字颜色 3 2 3 3 2" xfId="558"/>
    <cellStyle name="20% - 强调文字颜色 4 2 3 3 3" xfId="559"/>
    <cellStyle name="检查单元格 2 2 2 2 2 3 2" xfId="560"/>
    <cellStyle name="强调文字颜色 5 2 2 2 2 4 2" xfId="561"/>
    <cellStyle name="20% - 强调文字颜色 1 2 2 5 3 2" xfId="562"/>
    <cellStyle name="标题 3 3 3 4" xfId="563"/>
    <cellStyle name="20% - 强调文字颜色 3 2 3 3 2 2" xfId="564"/>
    <cellStyle name="60% - 强调文字颜色 1 2 5 3" xfId="565"/>
    <cellStyle name="20% - 强调文字颜色 1 2 2 6" xfId="566"/>
    <cellStyle name="常规 23 53 3" xfId="567"/>
    <cellStyle name="常规 23 48 3" xfId="568"/>
    <cellStyle name="强调文字颜色 5 2 2 2 3 3" xfId="569"/>
    <cellStyle name="20% - 强调文字颜色 1 2 2 6 2" xfId="570"/>
    <cellStyle name="60% - 强调文字颜色 5 3 2 2 5" xfId="571"/>
    <cellStyle name="常规 7 8 3" xfId="572"/>
    <cellStyle name="常规 37 2 2 4 2 2" xfId="573"/>
    <cellStyle name="常规 33 7 3" xfId="574"/>
    <cellStyle name="常规 7 2 2 56 2 4" xfId="575"/>
    <cellStyle name="强调文字颜色 5 2 2 2 3 3 2" xfId="576"/>
    <cellStyle name="20% - 强调文字颜色 1 2 2 6 2 2" xfId="577"/>
    <cellStyle name="40% - 强调文字颜色 4 2 2 5" xfId="578"/>
    <cellStyle name="60% - 强调文字颜色 5 3 2 2 5 2" xfId="579"/>
    <cellStyle name="千位分隔 2 2 3 3" xfId="580"/>
    <cellStyle name="常规 7 8 3 2" xfId="581"/>
    <cellStyle name="解释性文本 2 2 4 5" xfId="582"/>
    <cellStyle name="20% - 强调文字颜色 1 2 2 7" xfId="583"/>
    <cellStyle name="20% - 强调文字颜色 4 3 2 2 5 2 2" xfId="584"/>
    <cellStyle name="强调文字颜色 5 2 2 2 4 3" xfId="585"/>
    <cellStyle name="20% - 强调文字颜色 1 2 2 7 2" xfId="586"/>
    <cellStyle name="20% - 强调文字颜色 1 2 3 2 2" xfId="587"/>
    <cellStyle name="60% - 强调文字颜色 1 3 2 2 3 3" xfId="588"/>
    <cellStyle name="标题 1 3 2 4 2 2 2" xfId="589"/>
    <cellStyle name="常规 4 2 4 2 3" xfId="590"/>
    <cellStyle name="常规 7 2 2 2 2 3 5" xfId="591"/>
    <cellStyle name="20% - 强调文字颜色 1 2 3 2 2 2" xfId="592"/>
    <cellStyle name="20% - 强调文字颜色 1 2 3 2 2 2 2" xfId="593"/>
    <cellStyle name="40% - 强调文字颜色 3 2 3 4" xfId="594"/>
    <cellStyle name="差 2 2 4 2 2 2" xfId="595"/>
    <cellStyle name="20% - 强调文字颜色 1 2 3 2 3" xfId="596"/>
    <cellStyle name="20% - 强调文字颜色 1 2 3 2 3 2" xfId="597"/>
    <cellStyle name="20% - 强调文字颜色 2 2 2 2 5" xfId="598"/>
    <cellStyle name="20% - 强调文字颜色 2 3 2 5 3 2" xfId="599"/>
    <cellStyle name="20% - 强调文字颜色 1 2 3 3" xfId="600"/>
    <cellStyle name="20% - 强调文字颜色 1 2 3 3 2" xfId="601"/>
    <cellStyle name="60% - 强调文字颜色 1 3 2 2 4 3" xfId="602"/>
    <cellStyle name="20% - 强调文字颜色 1 2 3 3 3" xfId="603"/>
    <cellStyle name="20% - 强调文字颜色 4 2 5 3" xfId="604"/>
    <cellStyle name="60% - 强调文字颜色 1 3 2 4" xfId="605"/>
    <cellStyle name="常规 34 14 3" xfId="606"/>
    <cellStyle name="常规 29 14 3" xfId="607"/>
    <cellStyle name="20% - 强调文字颜色 1 2 3 3 3 2" xfId="608"/>
    <cellStyle name="20% - 强调文字颜色 1 2 3 4" xfId="609"/>
    <cellStyle name="标题 2 3 3 4 2 2" xfId="610"/>
    <cellStyle name="20% - 强调文字颜色 1 3 2 2 2" xfId="611"/>
    <cellStyle name="强调文字颜色 2 2 2 2 2 2 2" xfId="612"/>
    <cellStyle name="40% - 强调文字颜色 2 3 7 2 2" xfId="613"/>
    <cellStyle name="20% - 强调文字颜色 1 2 3 4 2" xfId="614"/>
    <cellStyle name="标题 2 3 3 4 2 2 2" xfId="615"/>
    <cellStyle name="常规 8 6 3" xfId="616"/>
    <cellStyle name="20% - 强调文字颜色 1 3 2 2 2 2" xfId="617"/>
    <cellStyle name="强调文字颜色 2 2 2 2 2 2 2 2" xfId="618"/>
    <cellStyle name="20% - 强调文字颜色 1 2 3 4 2 2 2" xfId="619"/>
    <cellStyle name="40% - 强调文字颜色 5 2 3 4" xfId="620"/>
    <cellStyle name="标题 4 2 2 4 2" xfId="621"/>
    <cellStyle name="常规 3 2 2 6" xfId="622"/>
    <cellStyle name="20% - 强调文字颜色 1 3 2 2 2 2 2 2" xfId="623"/>
    <cellStyle name="20% - 强调文字颜色 4 3 2 2 3 2" xfId="624"/>
    <cellStyle name="20% - 强调文字颜色 4 3 4 3 2" xfId="625"/>
    <cellStyle name="常规 22 9" xfId="626"/>
    <cellStyle name="常规 17 9" xfId="627"/>
    <cellStyle name="20% - 强调文字颜色 1 2 3 4 3" xfId="628"/>
    <cellStyle name="20% - 强调文字颜色 1 3 2 2 2 3" xfId="629"/>
    <cellStyle name="20% - 强调文字颜色 4 3 5 3" xfId="630"/>
    <cellStyle name="20% - 强调文字颜色 4 3 2 3 3" xfId="631"/>
    <cellStyle name="20% - 强调文字颜色 1 3 2 2 2 3 2" xfId="632"/>
    <cellStyle name="标题 4 2 3 4" xfId="633"/>
    <cellStyle name="20% - 强调文字颜色 1 2 3 4 3 2" xfId="634"/>
    <cellStyle name="60% - 强调文字颜色 4 3 3 3 2" xfId="635"/>
    <cellStyle name="强调文字颜色 2 2 2 2 2 2 3" xfId="636"/>
    <cellStyle name="检查单元格 2 2 2 3 2" xfId="637"/>
    <cellStyle name="20% - 强调文字颜色 1 3 2 2 3" xfId="638"/>
    <cellStyle name="20% - 强调文字颜色 5 3 2 7 2" xfId="639"/>
    <cellStyle name="常规 23 49 2" xfId="640"/>
    <cellStyle name="常规 23 54 2" xfId="641"/>
    <cellStyle name="20% - 强调文字颜色 1 2 3 5" xfId="642"/>
    <cellStyle name="常规 8 4 17" xfId="643"/>
    <cellStyle name="常规 8 4 22" xfId="644"/>
    <cellStyle name="常规 2 7 2 2 2 3 2 2 2" xfId="645"/>
    <cellStyle name="常规 7 47 4" xfId="646"/>
    <cellStyle name="常规 7 52 4" xfId="647"/>
    <cellStyle name="60% - 强调文字颜色 4 3 3 3 2 2" xfId="648"/>
    <cellStyle name="强调文字颜色 2 2 2 2 2 2 3 2" xfId="649"/>
    <cellStyle name="检查单元格 2 2 2 3 2 2" xfId="650"/>
    <cellStyle name="20% - 强调文字颜色 1 3 2 2 3 2" xfId="651"/>
    <cellStyle name="20% - 强调文字颜色 1 2 3 5 2" xfId="652"/>
    <cellStyle name="强调文字颜色 5 2 2 3 2 3" xfId="653"/>
    <cellStyle name="常规 23 49 2 2" xfId="654"/>
    <cellStyle name="常规 23 54 2 2" xfId="655"/>
    <cellStyle name="检查单元格 2 2 2 3 2 2 2" xfId="656"/>
    <cellStyle name="20% - 强调文字颜色 4 3 3 2 3" xfId="657"/>
    <cellStyle name="20% - 强调文字颜色 1 3 2 2 3 2 2" xfId="658"/>
    <cellStyle name="标题 4 3 2 4" xfId="659"/>
    <cellStyle name="常规 3 29 2" xfId="660"/>
    <cellStyle name="常规 3 34 2" xfId="661"/>
    <cellStyle name="20% - 强调文字颜色 1 2 3 5 2 2" xfId="662"/>
    <cellStyle name="强调文字颜色 5 2 2 3 2 3 2" xfId="663"/>
    <cellStyle name="强调文字颜色 1 2 5 3" xfId="664"/>
    <cellStyle name="60% - 强调文字颜色 4 3 3 3 3" xfId="665"/>
    <cellStyle name="常规 19 2 5 2 2" xfId="666"/>
    <cellStyle name="常规 24 2 5 2 2" xfId="667"/>
    <cellStyle name="强调文字颜色 2 2 2 2 2 2 4" xfId="668"/>
    <cellStyle name="检查单元格 2 2 2 3 3" xfId="669"/>
    <cellStyle name="20% - 强调文字颜色 1 3 2 2 4" xfId="670"/>
    <cellStyle name="常规 23 49 3" xfId="671"/>
    <cellStyle name="常规 23 54 3" xfId="672"/>
    <cellStyle name="20% - 强调文字颜色 1 2 3 6" xfId="673"/>
    <cellStyle name="检查单元格 2 2 2 3 3 2" xfId="674"/>
    <cellStyle name="20% - 强调文字颜色 1 3 2 2 4 2" xfId="675"/>
    <cellStyle name="20% - 强调文字颜色 1 2 3 6 2" xfId="676"/>
    <cellStyle name="常规 11 6" xfId="677"/>
    <cellStyle name="20% - 强调文字颜色 2 2 2 3 2 2 2" xfId="678"/>
    <cellStyle name="注释 2 5 7" xfId="679"/>
    <cellStyle name="标题 2 3 2 6" xfId="680"/>
    <cellStyle name="20% - 强调文字颜色 2 2 2 5 2 2" xfId="681"/>
    <cellStyle name="强调文字颜色 5 3 2 2 2 3 2" xfId="682"/>
    <cellStyle name="常规 2 2 2 2 2 5 5" xfId="683"/>
    <cellStyle name="标题 1 3 2 4 3" xfId="684"/>
    <cellStyle name="40% - 强调文字颜色 2 2 9" xfId="685"/>
    <cellStyle name="常规 20 11 2 2" xfId="686"/>
    <cellStyle name="20% - 强调文字颜色 1 2 4" xfId="687"/>
    <cellStyle name="注释 2 5 7 2" xfId="688"/>
    <cellStyle name="标题 2 3 2 6 2" xfId="689"/>
    <cellStyle name="20% - 强调文字颜色 2 2 2 5 2 2 2" xfId="690"/>
    <cellStyle name="标题 1 3 2 4 3 2" xfId="691"/>
    <cellStyle name="20% - 强调文字颜色 1 2 4 2" xfId="692"/>
    <cellStyle name="20% - 强调文字颜色 1 2 4 2 2" xfId="693"/>
    <cellStyle name="20% - 强调文字颜色 1 2 4 2 2 2" xfId="694"/>
    <cellStyle name="标题 2 3 2 2 3 2 2" xfId="695"/>
    <cellStyle name="20% - 强调文字颜色 1 2 4 3" xfId="696"/>
    <cellStyle name="标题 2 3 2 2 3 2 2 2" xfId="697"/>
    <cellStyle name="20% - 强调文字颜色 1 2 4 3 2" xfId="698"/>
    <cellStyle name="标题 4 2 6 2" xfId="699"/>
    <cellStyle name="常规 12 19 2 2" xfId="700"/>
    <cellStyle name="常规 12 24 2 2" xfId="701"/>
    <cellStyle name="20% - 强调文字颜色 1 2 5" xfId="702"/>
    <cellStyle name="20% - 强调文字颜色 1 2 5 2" xfId="703"/>
    <cellStyle name="标题 4 2 6 2 2" xfId="704"/>
    <cellStyle name="差 3 4 2" xfId="705"/>
    <cellStyle name="常规 8 4 2 21 2" xfId="706"/>
    <cellStyle name="常规 8 4 2 16 2" xfId="707"/>
    <cellStyle name="常规 8 26 3" xfId="708"/>
    <cellStyle name="常规 8 31 3" xfId="709"/>
    <cellStyle name="常规 13 12 4" xfId="710"/>
    <cellStyle name="40% - 强调文字颜色 4 3 3 4 2 2 2" xfId="711"/>
    <cellStyle name="强调文字颜色 2 2 2 4" xfId="712"/>
    <cellStyle name="20% - 强调文字颜色 1 5" xfId="713"/>
    <cellStyle name="常规 7 16 2 3" xfId="714"/>
    <cellStyle name="常规 7 21 2 3" xfId="715"/>
    <cellStyle name="40% - 强调文字颜色 1 3 2 6" xfId="716"/>
    <cellStyle name="20% - 强调文字颜色 1 2 6 3 2" xfId="717"/>
    <cellStyle name="60% - 强调文字颜色 6 2 3 4 3" xfId="718"/>
    <cellStyle name="20% - 强调文字颜色 1 2 5 2 2 2" xfId="719"/>
    <cellStyle name="20% - 强调文字颜色 3 2 2 2 4 2 2 2" xfId="720"/>
    <cellStyle name="适中 2 3 4 2 2" xfId="721"/>
    <cellStyle name="标题 2 3 2 2 3 3 2" xfId="722"/>
    <cellStyle name="20% - 强调文字颜色 1 2 5 3" xfId="723"/>
    <cellStyle name="常规 8 2 2 13 2 2" xfId="724"/>
    <cellStyle name="常规 7 15 2 3" xfId="725"/>
    <cellStyle name="常规 7 20 2 3" xfId="726"/>
    <cellStyle name="40% - 强调文字颜色 1 2 2 6" xfId="727"/>
    <cellStyle name="20% - 强调文字颜色 1 2 5 3 2" xfId="728"/>
    <cellStyle name="常规 8 2 2 13 2 2 2" xfId="729"/>
    <cellStyle name="警告文本 3 4 4" xfId="730"/>
    <cellStyle name="常规 35 4 2 2 2" xfId="731"/>
    <cellStyle name="常规 40 4 2 2 2" xfId="732"/>
    <cellStyle name="标题 1 3 7 2 2" xfId="733"/>
    <cellStyle name="20% - 强调文字颜色 2 3 2 4 2 2 2" xfId="734"/>
    <cellStyle name="常规 11 8" xfId="735"/>
    <cellStyle name="20% - 强调文字颜色 3 2 3 5 2 2" xfId="736"/>
    <cellStyle name="常规 7 2 2 2 2 2 2 3" xfId="737"/>
    <cellStyle name="20% - 强调文字颜色 4 3 2 6 2" xfId="738"/>
    <cellStyle name="常规 10 4 3 2" xfId="739"/>
    <cellStyle name="20% - 强调文字颜色 4 3 8 2" xfId="740"/>
    <cellStyle name="20% - 强调文字颜色 1 2 6" xfId="741"/>
    <cellStyle name="标题 4 2 6 3" xfId="742"/>
    <cellStyle name="计算 3 3 3 5" xfId="743"/>
    <cellStyle name="60% - 强调文字颜色 3 3 3 2 2" xfId="744"/>
    <cellStyle name="40% - 强调文字颜色 1 3 2 2 2 3 2" xfId="745"/>
    <cellStyle name="60% - 强调文字颜色 3 3 3 2 2 2" xfId="746"/>
    <cellStyle name="20% - 强调文字颜色 1 2 6 2" xfId="747"/>
    <cellStyle name="20% - 强调文字颜色 3 2 2 2 4 2" xfId="748"/>
    <cellStyle name="适中 2 3 4" xfId="749"/>
    <cellStyle name="常规 7 66 2 3" xfId="750"/>
    <cellStyle name="常规 7 71 2 3" xfId="751"/>
    <cellStyle name="注释 2 77 2" xfId="752"/>
    <cellStyle name="40% - 强调文字颜色 2 3 2 6" xfId="753"/>
    <cellStyle name="注释 2 3 2 5 2" xfId="754"/>
    <cellStyle name="差 2" xfId="755"/>
    <cellStyle name="常规 7 2 2 29 2" xfId="756"/>
    <cellStyle name="常规 7 2 2 34 2" xfId="757"/>
    <cellStyle name="20% - 强调文字颜色 1 3 6 3 2" xfId="758"/>
    <cellStyle name="注释 2 2 2 4 2 2" xfId="759"/>
    <cellStyle name="60% - 强调文字颜色 6 3 3 4 3" xfId="760"/>
    <cellStyle name="20% - 强调文字颜色 1 2 6 2 2 2" xfId="761"/>
    <cellStyle name="常规 7 20 14 5" xfId="762"/>
    <cellStyle name="汇总 2 2 2 2 2 3" xfId="763"/>
    <cellStyle name="20% - 强调文字颜色 4 2 2 2 2 2 2 2" xfId="764"/>
    <cellStyle name="输入 2 3 4 4 2" xfId="765"/>
    <cellStyle name="常规 8 4 2 14 4 2 2" xfId="766"/>
    <cellStyle name="差 3 2 4 2 2" xfId="767"/>
    <cellStyle name="60% - 强调文字颜色 3 3 3 2 3" xfId="768"/>
    <cellStyle name="20% - 强调文字颜色 1 2 7" xfId="769"/>
    <cellStyle name="20% - 强调文字颜色 1 2 7 2" xfId="770"/>
    <cellStyle name="20% - 强调文字颜色 1 2 7 2 2" xfId="771"/>
    <cellStyle name="常规 7 19 2 38 2" xfId="772"/>
    <cellStyle name="常规 7 19 2 43 2" xfId="773"/>
    <cellStyle name="20% - 强调文字颜色 1 2 8" xfId="774"/>
    <cellStyle name="60% - 强调文字颜色 6 2 2 5 2" xfId="775"/>
    <cellStyle name="常规 35 29 3" xfId="776"/>
    <cellStyle name="常规 35 34 3" xfId="777"/>
    <cellStyle name="常规 14 18" xfId="778"/>
    <cellStyle name="常规 14 23" xfId="779"/>
    <cellStyle name="20% - 强调文字颜色 2 2 9" xfId="780"/>
    <cellStyle name="常规 7 19 2 38 2 2" xfId="781"/>
    <cellStyle name="常规 7 19 2 43 2 2" xfId="782"/>
    <cellStyle name="20% - 强调文字颜色 1 2 8 2" xfId="783"/>
    <cellStyle name="常规 7 19 2 38 3" xfId="784"/>
    <cellStyle name="常规 7 19 2 43 3" xfId="785"/>
    <cellStyle name="20% - 强调文字颜色 1 2 9" xfId="786"/>
    <cellStyle name="20% - 强调文字颜色 3 2 2 3 2" xfId="787"/>
    <cellStyle name="40% - 强调文字颜色 4 2 3 3 2 2 2" xfId="788"/>
    <cellStyle name="常规 13 12 2" xfId="789"/>
    <cellStyle name="强调文字颜色 2 2 2 2" xfId="790"/>
    <cellStyle name="20% - 强调文字颜色 1 3" xfId="791"/>
    <cellStyle name="20% - 强调文字颜色 3 2 2 3 2 2" xfId="792"/>
    <cellStyle name="40% - 强调文字颜色 2 3 7" xfId="793"/>
    <cellStyle name="常规 13 12 2 2" xfId="794"/>
    <cellStyle name="强调文字颜色 2 2 2 2 2" xfId="795"/>
    <cellStyle name="20% - 强调文字颜色 1 3 2" xfId="796"/>
    <cellStyle name="20% - 强调文字颜色 3 2 2 3 2 2 2" xfId="797"/>
    <cellStyle name="40% - 强调文字颜色 2 3 7 2" xfId="798"/>
    <cellStyle name="常规 7 2 4 19 2 4" xfId="799"/>
    <cellStyle name="常规 7 2 4 24 2 4" xfId="800"/>
    <cellStyle name="常规 13 12 2 2 2" xfId="801"/>
    <cellStyle name="强调文字颜色 2 2 2 2 2 2" xfId="802"/>
    <cellStyle name="20% - 强调文字颜色 1 3 2 2" xfId="803"/>
    <cellStyle name="20% - 强调文字颜色 4 3 3 2 3 2" xfId="804"/>
    <cellStyle name="20% - 强调文字颜色 1 3 2 2 3 2 2 2" xfId="805"/>
    <cellStyle name="检查单元格 2 2 2 3 2 3 2" xfId="806"/>
    <cellStyle name="20% - 强调文字颜色 4 3 3 3 3" xfId="807"/>
    <cellStyle name="20% - 强调文字颜色 1 3 2 2 3 3 2" xfId="808"/>
    <cellStyle name="20% - 强调文字颜色 4 3 2 2 2 3" xfId="809"/>
    <cellStyle name="20% - 强调文字颜色 1 3 2 2 4 2 2" xfId="810"/>
    <cellStyle name="20% - 强调文字颜色 4 3 2 2 2 3 2" xfId="811"/>
    <cellStyle name="20% - 强调文字颜色 1 3 2 2 4 2 2 2" xfId="812"/>
    <cellStyle name="20% - 强调文字颜色 2 2 5 2 2 2" xfId="813"/>
    <cellStyle name="20% - 强调文字颜色 1 3 2 2 4 3" xfId="814"/>
    <cellStyle name="20% - 强调文字颜色 4 3 2 2 3 3" xfId="815"/>
    <cellStyle name="常规 5 10" xfId="816"/>
    <cellStyle name="20% - 强调文字颜色 1 3 2 2 4 3 2" xfId="817"/>
    <cellStyle name="强调文字颜色 2 2 2 2 2 3" xfId="818"/>
    <cellStyle name="20% - 强调文字颜色 1 3 2 3" xfId="819"/>
    <cellStyle name="20% - 强调文字颜色 2 3 2 6 2 2" xfId="820"/>
    <cellStyle name="强调文字颜色 2 2 2 2 2 3 2" xfId="821"/>
    <cellStyle name="20% - 强调文字颜色 1 3 2 3 2" xfId="822"/>
    <cellStyle name="20% - 强调文字颜色 1 3 2 3 2 2" xfId="823"/>
    <cellStyle name="检查单元格 3 2 2 3 2 3" xfId="824"/>
    <cellStyle name="20% - 强调文字颜色 2 3 2 2 3 3" xfId="825"/>
    <cellStyle name="20% - 强调文字颜色 5 3 4 3" xfId="826"/>
    <cellStyle name="20% - 强调文字颜色 1 3 2 3 2 2 2" xfId="827"/>
    <cellStyle name="链接单元格 3 7 2 2" xfId="828"/>
    <cellStyle name="60% - 强调文字颜色 4 3 3 4 2" xfId="829"/>
    <cellStyle name="检查单元格 2 2 2 4 2" xfId="830"/>
    <cellStyle name="20% - 强调文字颜色 1 3 2 3 3" xfId="831"/>
    <cellStyle name="强调文字颜色 2 2 2 2 2 4" xfId="832"/>
    <cellStyle name="20% - 强调文字颜色 1 3 2 4" xfId="833"/>
    <cellStyle name="强调文字颜色 3 2 3 2 2 2" xfId="834"/>
    <cellStyle name="常规 2 7 2 2 6 2 2" xfId="835"/>
    <cellStyle name="强调文字颜色 2 2 2 2 2 4 2" xfId="836"/>
    <cellStyle name="20% - 强调文字颜色 1 3 2 4 2" xfId="837"/>
    <cellStyle name="20% - 强调文字颜色 1 3 2 4 2 2" xfId="838"/>
    <cellStyle name="20% - 强调文字颜色 6 3 4 3" xfId="839"/>
    <cellStyle name="20% - 强调文字颜色 1 3 2 4 2 2 2" xfId="840"/>
    <cellStyle name="60% - 强调文字颜色 5 2 2 4 2 2" xfId="841"/>
    <cellStyle name="检查单元格 2 2 2 5 2" xfId="842"/>
    <cellStyle name="20% - 强调文字颜色 1 3 2 4 3" xfId="843"/>
    <cellStyle name="链接单元格 3 7 3 2" xfId="844"/>
    <cellStyle name="60% - 强调文字颜色 4 3 3 5 2" xfId="845"/>
    <cellStyle name="常规 7 2 4 2 25" xfId="846"/>
    <cellStyle name="常规 7 2 4 2 30" xfId="847"/>
    <cellStyle name="检查单元格 2 2 2 5 2 2" xfId="848"/>
    <cellStyle name="20% - 强调文字颜色 1 3 2 4 3 2" xfId="849"/>
    <cellStyle name="20% - 强调文字颜色 5 3 3 6 2" xfId="850"/>
    <cellStyle name="强调文字颜色 2 2 2 2 2 5" xfId="851"/>
    <cellStyle name="常规 7 2 2 2 2 47 2" xfId="852"/>
    <cellStyle name="20% - 强调文字颜色 1 3 2 5" xfId="853"/>
    <cellStyle name="20% - 强调文字颜色 1 3 2 5 2" xfId="854"/>
    <cellStyle name="强调文字颜色 5 2 3 2 2 3" xfId="855"/>
    <cellStyle name="常规 7 2 2 2 2 47 2 2" xfId="856"/>
    <cellStyle name="差 3 5 2" xfId="857"/>
    <cellStyle name="常规 8 4 2 22 2" xfId="858"/>
    <cellStyle name="常规 8 4 2 17 2" xfId="859"/>
    <cellStyle name="常规 8 2 2 3 2 3" xfId="860"/>
    <cellStyle name="常规 8 27 3" xfId="861"/>
    <cellStyle name="常规 8 32 3" xfId="862"/>
    <cellStyle name="常规 13 13 4" xfId="863"/>
    <cellStyle name="强调文字颜色 2 2 3 4" xfId="864"/>
    <cellStyle name="20% - 强调文字颜色 2 5" xfId="865"/>
    <cellStyle name="20% - 强调文字颜色 1 3 2 5 2 2" xfId="866"/>
    <cellStyle name="强调文字颜色 5 2 3 2 2 3 2" xfId="867"/>
    <cellStyle name="差 3 5 2 2" xfId="868"/>
    <cellStyle name="常规 8 4 2 22 2 2" xfId="869"/>
    <cellStyle name="常规 8 4 2 17 2 2" xfId="870"/>
    <cellStyle name="输入 2 6 2 4" xfId="871"/>
    <cellStyle name="常规 8 2 2 3 2 3 2" xfId="872"/>
    <cellStyle name="强调文字颜色 2 2 3 4 2" xfId="873"/>
    <cellStyle name="20% - 强调文字颜色 2 5 2" xfId="874"/>
    <cellStyle name="差 3 3 6" xfId="875"/>
    <cellStyle name="20% - 强调文字颜色 1 3 2 5 2 2 2" xfId="876"/>
    <cellStyle name="常规 7 19 2 15 2 3" xfId="877"/>
    <cellStyle name="常规 7 19 2 20 2 3" xfId="878"/>
    <cellStyle name="20% - 强调文字颜色 1 3 2 5 3" xfId="879"/>
    <cellStyle name="强调文字颜色 5 2 3 2 2 4" xfId="880"/>
    <cellStyle name="检查单元格 2 2 2 6 2" xfId="881"/>
    <cellStyle name="20% - 强调文字颜色 1 3 2 5 3 2" xfId="882"/>
    <cellStyle name="强调文字颜色 4 2 4 2 2 2" xfId="883"/>
    <cellStyle name="20% - 强调文字颜色 1 3 2 6" xfId="884"/>
    <cellStyle name="常规 7 2 2 2 2 47 3" xfId="885"/>
    <cellStyle name="20% - 强调文字颜色 1 3 2 6 2" xfId="886"/>
    <cellStyle name="常规 8 2 2 35 5" xfId="887"/>
    <cellStyle name="常规 8 2 2 40 5" xfId="888"/>
    <cellStyle name="20% - 强调文字颜色 1 3 2 6 2 2" xfId="889"/>
    <cellStyle name="20% - 强调文字颜色 3 2 6 2" xfId="890"/>
    <cellStyle name="常规 7 2 2 4 3" xfId="891"/>
    <cellStyle name="注释 3 13 2 3" xfId="892"/>
    <cellStyle name="20% - 强调文字颜色 1 3 2 7" xfId="893"/>
    <cellStyle name="差 2 2 3 3" xfId="894"/>
    <cellStyle name="常规 36 32 2" xfId="895"/>
    <cellStyle name="常规 36 27 2" xfId="896"/>
    <cellStyle name="常规 17 2 4 2" xfId="897"/>
    <cellStyle name="常规 22 2 4 2" xfId="898"/>
    <cellStyle name="20% - 强调文字颜色 3 2 6 2 2" xfId="899"/>
    <cellStyle name="常规 7 2 2 4 3 2" xfId="900"/>
    <cellStyle name="注释 3 13 2 3 2" xfId="901"/>
    <cellStyle name="20% - 强调文字颜色 1 3 2 7 2" xfId="902"/>
    <cellStyle name="标题 1 3 2 5 2 2" xfId="903"/>
    <cellStyle name="40% - 强调文字颜色 2 3 8 2" xfId="904"/>
    <cellStyle name="强调文字颜色 2 2 2 2 3 2" xfId="905"/>
    <cellStyle name="20% - 强调文字颜色 1 3 3 2" xfId="906"/>
    <cellStyle name="标题 2 3 3 5 2 2" xfId="907"/>
    <cellStyle name="强调文字颜色 2 2 2 2 3 4" xfId="908"/>
    <cellStyle name="20% - 强调文字颜色 1 3 3 4" xfId="909"/>
    <cellStyle name="40% - 强调文字颜色 6 2 2 2 2 3" xfId="910"/>
    <cellStyle name="标题 1 3 2 5 2 2 2" xfId="911"/>
    <cellStyle name="强调文字颜色 2 2 2 2 3 2 2" xfId="912"/>
    <cellStyle name="20% - 强调文字颜色 1 3 3 2 2" xfId="913"/>
    <cellStyle name="40% - 强调文字颜色 6 2 2 2 4 3" xfId="914"/>
    <cellStyle name="标题 1 2 3 5" xfId="915"/>
    <cellStyle name="强调文字颜色 2 2 2 2 3 4 2" xfId="916"/>
    <cellStyle name="20% - 强调文字颜色 1 3 3 4 2" xfId="917"/>
    <cellStyle name="40% - 强调文字颜色 6 2 2 2 2 3 2" xfId="918"/>
    <cellStyle name="强调文字颜色 2 2 2 2 3 2 2 2" xfId="919"/>
    <cellStyle name="20% - 强调文字颜色 1 3 3 2 2 2" xfId="920"/>
    <cellStyle name="40% - 强调文字颜色 6 2 2 2 4 3 2" xfId="921"/>
    <cellStyle name="强调文字颜色 6 3 3 7" xfId="922"/>
    <cellStyle name="标题 1 2 3 5 2" xfId="923"/>
    <cellStyle name="20% - 强调文字颜色 1 3 3 4 2 2" xfId="924"/>
    <cellStyle name="注释 2 28 2" xfId="925"/>
    <cellStyle name="注释 2 33 2" xfId="926"/>
    <cellStyle name="40% - 强调文字颜色 2 2 3 6" xfId="927"/>
    <cellStyle name="20% - 强调文字颜色 5 3 2 2 3" xfId="928"/>
    <cellStyle name="20% - 强调文字颜色 1 3 3 2 2 2 2" xfId="929"/>
    <cellStyle name="强调文字颜色 2 2 2 2 3 5" xfId="930"/>
    <cellStyle name="常规 7 2 2 2 2 48 2" xfId="931"/>
    <cellStyle name="20% - 强调文字颜色 1 3 3 5" xfId="932"/>
    <cellStyle name="差 2 2 5 2 2 2" xfId="933"/>
    <cellStyle name="强调文字颜色 2 2 2 2 3 2 3" xfId="934"/>
    <cellStyle name="检查单元格 2 2 3 3 2" xfId="935"/>
    <cellStyle name="20% - 强调文字颜色 1 3 3 2 3" xfId="936"/>
    <cellStyle name="20% - 强调文字颜色 3 2 2 2 5" xfId="937"/>
    <cellStyle name="20% - 强调文字颜色 1 3 3 5 2" xfId="938"/>
    <cellStyle name="强调文字颜色 5 2 3 3 2 3" xfId="939"/>
    <cellStyle name="强调文字颜色 2 2 2 2 3 2 3 2" xfId="940"/>
    <cellStyle name="20% - 强调文字颜色 1 3 3 2 3 2" xfId="941"/>
    <cellStyle name="20% - 强调文字颜色 3 3 2 2 2 2 2 2" xfId="942"/>
    <cellStyle name="强调文字颜色 2 2 2 2 3 3" xfId="943"/>
    <cellStyle name="20% - 强调文字颜色 1 3 3 3" xfId="944"/>
    <cellStyle name="常规 7 58 2 3" xfId="945"/>
    <cellStyle name="常规 7 63 2 3" xfId="946"/>
    <cellStyle name="40% - 强调文字颜色 6 2 2 2 3 3" xfId="947"/>
    <cellStyle name="标题 1 2 2 5" xfId="948"/>
    <cellStyle name="强调文字颜色 2 2 2 2 3 3 2" xfId="949"/>
    <cellStyle name="20% - 强调文字颜色 1 3 3 3 2" xfId="950"/>
    <cellStyle name="常规 7 58 2 3 2" xfId="951"/>
    <cellStyle name="常规 7 63 2 3 2" xfId="952"/>
    <cellStyle name="40% - 强调文字颜色 6 2 2 2 3 3 2" xfId="953"/>
    <cellStyle name="强调文字颜色 6 2 3 7" xfId="954"/>
    <cellStyle name="标题 1 2 2 5 2" xfId="955"/>
    <cellStyle name="20% - 强调文字颜色 1 3 3 3 2 2" xfId="956"/>
    <cellStyle name="标题 1 3 3 5 2" xfId="957"/>
    <cellStyle name="常规 10 31 2 2" xfId="958"/>
    <cellStyle name="常规 10 26 2 2" xfId="959"/>
    <cellStyle name="常规 13 13 2 3" xfId="960"/>
    <cellStyle name="40% - 强调文字颜色 3 3 8" xfId="961"/>
    <cellStyle name="强调文字颜色 2 2 3 2 3" xfId="962"/>
    <cellStyle name="计算 2 2 3 2 2 2" xfId="963"/>
    <cellStyle name="20% - 强调文字颜色 2 3 3" xfId="964"/>
    <cellStyle name="强调文字颜色 6 2 3 7 2" xfId="965"/>
    <cellStyle name="40% - 强调文字颜色 3 2 3 6" xfId="966"/>
    <cellStyle name="标题 1 2 2 5 2 2" xfId="967"/>
    <cellStyle name="20% - 强调文字颜色 1 3 3 3 2 2 2" xfId="968"/>
    <cellStyle name="标题 1 2 2 6" xfId="969"/>
    <cellStyle name="检查单元格 2 2 3 4 2" xfId="970"/>
    <cellStyle name="20% - 强调文字颜色 1 3 3 3 3" xfId="971"/>
    <cellStyle name="标题 1 2 2 6 2" xfId="972"/>
    <cellStyle name="20% - 强调文字颜色 1 3 3 3 3 2" xfId="973"/>
    <cellStyle name="60% - 强调文字颜色 5 2 2 5 2 2" xfId="974"/>
    <cellStyle name="标题 1 2 3 6" xfId="975"/>
    <cellStyle name="20% - 强调文字颜色 1 3 3 4 3" xfId="976"/>
    <cellStyle name="标题 1 2 3 6 2" xfId="977"/>
    <cellStyle name="20% - 强调文字颜色 1 3 3 4 3 2" xfId="978"/>
    <cellStyle name="20% - 强调文字颜色 3 2 2 2 5 2" xfId="979"/>
    <cellStyle name="适中 2 4 4" xfId="980"/>
    <cellStyle name="百分比 4 2 3" xfId="981"/>
    <cellStyle name="20% - 强调文字颜色 1 3 3 5 2 2" xfId="982"/>
    <cellStyle name="强调文字颜色 5 2 3 3 2 3 2" xfId="983"/>
    <cellStyle name="强调文字颜色 4 2 4 2 3 2" xfId="984"/>
    <cellStyle name="20% - 强调文字颜色 1 3 3 6" xfId="985"/>
    <cellStyle name="差 3 4 3" xfId="986"/>
    <cellStyle name="常规 8 4 2 21 3" xfId="987"/>
    <cellStyle name="常规 8 4 2 16 3" xfId="988"/>
    <cellStyle name="强调文字颜色 2 2 2 5" xfId="989"/>
    <cellStyle name="20% - 强调文字颜色 1 6" xfId="990"/>
    <cellStyle name="20% - 强调文字颜色 1 3 3 6 2" xfId="991"/>
    <cellStyle name="标题 2 3 3 6" xfId="992"/>
    <cellStyle name="20% - 强调文字颜色 2 2 2 5 3 2" xfId="993"/>
    <cellStyle name="强调文字颜色 5 3 2 2 2 4 2" xfId="994"/>
    <cellStyle name="计算 2 3" xfId="995"/>
    <cellStyle name="标题 1 3 2 5 3" xfId="996"/>
    <cellStyle name="强调文字颜色 2 2 2 2 4" xfId="997"/>
    <cellStyle name="20% - 强调文字颜色 1 3 4" xfId="998"/>
    <cellStyle name="常规 10 24" xfId="999"/>
    <cellStyle name="常规 10 19" xfId="1000"/>
    <cellStyle name="标题 1 3 2 5 3 2" xfId="1001"/>
    <cellStyle name="强调文字颜色 2 2 2 2 4 2" xfId="1002"/>
    <cellStyle name="20% - 强调文字颜色 1 3 4 2" xfId="1003"/>
    <cellStyle name="强调文字颜色 2 2 2 2 4 2 2" xfId="1004"/>
    <cellStyle name="20% - 强调文字颜色 1 3 4 2 2" xfId="1005"/>
    <cellStyle name="20% - 强调文字颜色 3 2 2 2 2 3" xfId="1006"/>
    <cellStyle name="常规 10 24 2 2" xfId="1007"/>
    <cellStyle name="常规 10 19 2 2" xfId="1008"/>
    <cellStyle name="常规 13 11 2 3" xfId="1009"/>
    <cellStyle name="常规 9 2 8" xfId="1010"/>
    <cellStyle name="40% - 强调文字颜色 1 3 8" xfId="1011"/>
    <cellStyle name="强调文字颜色 2 2 2 2 4 2 2 2" xfId="1012"/>
    <cellStyle name="20% - 强调文字颜色 1 3 4 2 2 2" xfId="1013"/>
    <cellStyle name="强调文字颜色 5 2 4 2" xfId="1014"/>
    <cellStyle name="20% - 强调文字颜色 3 2 2 2 2 2 2 2" xfId="1015"/>
    <cellStyle name="强调文字颜色 2 2 2 2 5" xfId="1016"/>
    <cellStyle name="标题 4 2 7 2" xfId="1017"/>
    <cellStyle name="常规 38 3 2 2" xfId="1018"/>
    <cellStyle name="常规 7 38 2 2" xfId="1019"/>
    <cellStyle name="常规 7 43 2 2" xfId="1020"/>
    <cellStyle name="20% - 强调文字颜色 1 3 5" xfId="1021"/>
    <cellStyle name="40% - 强调文字颜色 1 3 7 2 2" xfId="1022"/>
    <cellStyle name="20% - 强调文字颜色 1 3 5 2" xfId="1023"/>
    <cellStyle name="常规 7 43 2 2 2" xfId="1024"/>
    <cellStyle name="常规 7 38 2 2 2" xfId="1025"/>
    <cellStyle name="常规 38 3 2 2 2" xfId="1026"/>
    <cellStyle name="强调文字颜色 2 2 2 2 5 2" xfId="1027"/>
    <cellStyle name="20% - 强调文字颜色 2 2 6 3" xfId="1028"/>
    <cellStyle name="20% - 强调文字颜色 1 3 5 2 2" xfId="1029"/>
    <cellStyle name="常规 38 3 2 2 2 2" xfId="1030"/>
    <cellStyle name="强调文字颜色 2 2 2 2 5 2 2" xfId="1031"/>
    <cellStyle name="20% - 强调文字颜色 2 2 6 3 2" xfId="1032"/>
    <cellStyle name="20% - 强调文字颜色 1 3 5 2 2 2" xfId="1033"/>
    <cellStyle name="常规 7 19 53 3" xfId="1034"/>
    <cellStyle name="常规 7 19 48 3" xfId="1035"/>
    <cellStyle name="常规 38 3 2 2 3" xfId="1036"/>
    <cellStyle name="常规 8 2 2 14 2 2" xfId="1037"/>
    <cellStyle name="20% - 强调文字颜色 1 3 5 3" xfId="1038"/>
    <cellStyle name="强调文字颜色 2 2 2 2 5 3" xfId="1039"/>
    <cellStyle name="标题 2 3 2 2 4 3 2" xfId="1040"/>
    <cellStyle name="常规 8 2 2 14 2 2 2" xfId="1041"/>
    <cellStyle name="20% - 强调文字颜色 1 3 5 3 2" xfId="1042"/>
    <cellStyle name="强调文字颜色 2 2 2 2 5 3 2" xfId="1043"/>
    <cellStyle name="40% - 强调文字颜色 2 2 2 6" xfId="1044"/>
    <cellStyle name="注释 2 32 2" xfId="1045"/>
    <cellStyle name="注释 2 27 2" xfId="1046"/>
    <cellStyle name="常规 7 70 2 3" xfId="1047"/>
    <cellStyle name="常规 7 65 2 3" xfId="1048"/>
    <cellStyle name="20% - 强调文字颜色 1 3 6" xfId="1049"/>
    <cellStyle name="常规 7 43 2 3" xfId="1050"/>
    <cellStyle name="常规 7 38 2 3" xfId="1051"/>
    <cellStyle name="常规 38 3 2 3" xfId="1052"/>
    <cellStyle name="强调文字颜色 2 2 2 2 6" xfId="1053"/>
    <cellStyle name="20% - 强调文字颜色 6 2 6 2 2" xfId="1054"/>
    <cellStyle name="常规 3 3 3 2 4" xfId="1055"/>
    <cellStyle name="40% - 强调文字颜色 2 3 3 2 2 2 2" xfId="1056"/>
    <cellStyle name="60% - 强调文字颜色 3 3 3 3 2" xfId="1057"/>
    <cellStyle name="计算 3 3 4 5" xfId="1058"/>
    <cellStyle name="20% - 强调文字颜色 1 3 6 2" xfId="1059"/>
    <cellStyle name="常规 7 2 2 33" xfId="1060"/>
    <cellStyle name="常规 7 2 2 28" xfId="1061"/>
    <cellStyle name="常规 7 43 2 3 2" xfId="1062"/>
    <cellStyle name="常规 7 38 2 3 2" xfId="1063"/>
    <cellStyle name="常规 38 3 2 3 2" xfId="1064"/>
    <cellStyle name="强调文字颜色 2 2 2 2 6 2" xfId="1065"/>
    <cellStyle name="20% - 强调文字颜色 6 2 6 2 2 2" xfId="1066"/>
    <cellStyle name="常规 7 2 56 2 3" xfId="1067"/>
    <cellStyle name="常规 22 33 3" xfId="1068"/>
    <cellStyle name="常规 22 28 3" xfId="1069"/>
    <cellStyle name="60% - 强调文字颜色 3 3 3 3 2 2" xfId="1070"/>
    <cellStyle name="20% - 强调文字颜色 3 2 2 2 3" xfId="1071"/>
    <cellStyle name="常规 7 2 4 14 2 3 2" xfId="1072"/>
    <cellStyle name="60% - 强调文字颜色 6 2 3 3 2" xfId="1073"/>
    <cellStyle name="20% - 强调文字颜色 1 3 6 2 2" xfId="1074"/>
    <cellStyle name="常规 7 2 2 33 2" xfId="1075"/>
    <cellStyle name="常规 7 2 2 28 2" xfId="1076"/>
    <cellStyle name="常规 32 2 5 3" xfId="1077"/>
    <cellStyle name="常规 27 2 5 3" xfId="1078"/>
    <cellStyle name="适中 2 2 4" xfId="1079"/>
    <cellStyle name="20% - 强调文字颜色 3 2 2 2 3 2" xfId="1080"/>
    <cellStyle name="60% - 强调文字颜色 6 2 3 3 2 2" xfId="1081"/>
    <cellStyle name="20% - 强调文字颜色 2 3 6 3" xfId="1082"/>
    <cellStyle name="20% - 强调文字颜色 1 3 6 2 2 2" xfId="1083"/>
    <cellStyle name="常规 7 2 2 33 2 2" xfId="1084"/>
    <cellStyle name="常规 7 2 2 28 2 2" xfId="1085"/>
    <cellStyle name="强调文字颜色 6 2 4" xfId="1086"/>
    <cellStyle name="适中 2 2 4 2" xfId="1087"/>
    <cellStyle name="20% - 强调文字颜色 3 2 2 2 3 2 2" xfId="1088"/>
    <cellStyle name="20% - 强调文字颜色 2 3 6 3 2" xfId="1089"/>
    <cellStyle name="标题 5 2 7" xfId="1090"/>
    <cellStyle name="常规 44 3 2" xfId="1091"/>
    <cellStyle name="常规 39 3 2" xfId="1092"/>
    <cellStyle name="20% - 强调文字颜色 1 3 7" xfId="1093"/>
    <cellStyle name="常规 7 43 2 4" xfId="1094"/>
    <cellStyle name="常规 7 38 2 4" xfId="1095"/>
    <cellStyle name="常规 38 3 2 4" xfId="1096"/>
    <cellStyle name="强调文字颜色 2 2 2 2 7" xfId="1097"/>
    <cellStyle name="常规 23 2 5 2 2" xfId="1098"/>
    <cellStyle name="常规 18 2 5 2 2" xfId="1099"/>
    <cellStyle name="60% - 强调文字颜色 3 3 3 3 3" xfId="1100"/>
    <cellStyle name="差 3 2 4 3 2" xfId="1101"/>
    <cellStyle name="20% - 强调文字颜色 1 3 7 2" xfId="1102"/>
    <cellStyle name="强调文字颜色 2 2 2 2 7 2" xfId="1103"/>
    <cellStyle name="20% - 强调文字颜色 3 2 2 3 3" xfId="1104"/>
    <cellStyle name="60% - 强调文字颜色 6 2 3 4 2" xfId="1105"/>
    <cellStyle name="20% - 强调文字颜色 1 4" xfId="1106"/>
    <cellStyle name="强调文字颜色 2 2 2 3" xfId="1107"/>
    <cellStyle name="20% - 强调文字颜色 1 3 7 2 2" xfId="1108"/>
    <cellStyle name="适中 3 2 4" xfId="1109"/>
    <cellStyle name="20% - 强调文字颜色 3 2 2 3 3 2" xfId="1110"/>
    <cellStyle name="60% - 强调文字颜色 6 2 3 4 2 2" xfId="1111"/>
    <cellStyle name="检查单元格 2 2 2 5 4" xfId="1112"/>
    <cellStyle name="标题 2 2 2 2 2 3" xfId="1113"/>
    <cellStyle name="常规 21 5 4" xfId="1114"/>
    <cellStyle name="20% - 强调文字颜色 1 3 8" xfId="1115"/>
    <cellStyle name="常规 7 19 2 44 2" xfId="1116"/>
    <cellStyle name="常规 7 19 2 39 2" xfId="1117"/>
    <cellStyle name="强调文字颜色 2 2 2 2 8" xfId="1118"/>
    <cellStyle name="20% - 强调文字颜色 1 3 8 2" xfId="1119"/>
    <cellStyle name="常规 7 19 2 44 2 2" xfId="1120"/>
    <cellStyle name="常规 7 19 2 39 2 2" xfId="1121"/>
    <cellStyle name="20% - 强调文字颜色 3 2 2 4 3" xfId="1122"/>
    <cellStyle name="常规 24 23" xfId="1123"/>
    <cellStyle name="常规 24 18" xfId="1124"/>
    <cellStyle name="60% - 强调文字颜色 6 2 3 5 2" xfId="1125"/>
    <cellStyle name="20% - 强调文字颜色 3 2 9" xfId="1126"/>
    <cellStyle name="20% - 强调文字颜色 2 4" xfId="1127"/>
    <cellStyle name="强调文字颜色 2 2 3 3" xfId="1128"/>
    <cellStyle name="20% - 强调文字颜色 1 5 2" xfId="1129"/>
    <cellStyle name="强调文字颜色 2 2 2 4 2" xfId="1130"/>
    <cellStyle name="输入 2 5 2 4" xfId="1131"/>
    <cellStyle name="常规 8 4 2 16 2 2" xfId="1132"/>
    <cellStyle name="常规 8 4 2 21 2 2" xfId="1133"/>
    <cellStyle name="差 3 4 2 2" xfId="1134"/>
    <cellStyle name="20% - 强调文字颜色 1 6 2" xfId="1135"/>
    <cellStyle name="强调文字颜色 2 2 2 5 2" xfId="1136"/>
    <cellStyle name="常规 7 20 2 7" xfId="1137"/>
    <cellStyle name="常规 8 4 2 16 3 2" xfId="1138"/>
    <cellStyle name="常规 8 4 2 21 3 2" xfId="1139"/>
    <cellStyle name="差 3 4 3 2" xfId="1140"/>
    <cellStyle name="20% - 强调文字颜色 2 2 6 2 2 2" xfId="1141"/>
    <cellStyle name="20% - 强调文字颜色 1 7" xfId="1142"/>
    <cellStyle name="强调文字颜色 2 2 2 6" xfId="1143"/>
    <cellStyle name="标题 3 2 2 5 2" xfId="1144"/>
    <cellStyle name="差 3 4 4" xfId="1145"/>
    <cellStyle name="常规 8 4 2 21 4" xfId="1146"/>
    <cellStyle name="常规 8 4 2 16 4" xfId="1147"/>
    <cellStyle name="注释 3 47 3 2" xfId="1148"/>
    <cellStyle name="注释 3 52 3 2" xfId="1149"/>
    <cellStyle name="20% - 强调文字颜色 4 2 2 2 4 2" xfId="1150"/>
    <cellStyle name="20% - 强调文字颜色 2 2" xfId="1151"/>
    <cellStyle name="20% - 强调文字颜色 2 2 2" xfId="1152"/>
    <cellStyle name="40% - 强调文字颜色 3 2 7" xfId="1153"/>
    <cellStyle name="20% - 强调文字颜色 2 2 2 2" xfId="1154"/>
    <cellStyle name="40% - 强调文字颜色 3 2 7 2" xfId="1155"/>
    <cellStyle name="20% - 强调文字颜色 2 6" xfId="1156"/>
    <cellStyle name="强调文字颜色 2 2 3 5" xfId="1157"/>
    <cellStyle name="常规 8 2 2 3 2 4" xfId="1158"/>
    <cellStyle name="40% - 强调文字颜色 1 3 3 3 2 2" xfId="1159"/>
    <cellStyle name="差 3 5 3" xfId="1160"/>
    <cellStyle name="常规 8 4 2 22 3" xfId="1161"/>
    <cellStyle name="常规 8 4 2 17 3" xfId="1162"/>
    <cellStyle name="20% - 强调文字颜色 2 2 2 2 2" xfId="1163"/>
    <cellStyle name="40% - 强调文字颜色 3 2 7 2 2" xfId="1164"/>
    <cellStyle name="20% - 强调文字颜色 2 6 2" xfId="1165"/>
    <cellStyle name="强调文字颜色 2 2 3 5 2" xfId="1166"/>
    <cellStyle name="40% - 强调文字颜色 1 3 3 3 2 2 2" xfId="1167"/>
    <cellStyle name="差 3 5 3 2" xfId="1168"/>
    <cellStyle name="常规 8 4 2 22 3 2" xfId="1169"/>
    <cellStyle name="常规 8 4 2 17 3 2" xfId="1170"/>
    <cellStyle name="20% - 强调文字颜色 2 2 2 2 2 2" xfId="1171"/>
    <cellStyle name="20% - 强调文字颜色 2 2 2 2 2 3" xfId="1172"/>
    <cellStyle name="20% - 强调文字颜色 2 2 2 2 2 3 2" xfId="1173"/>
    <cellStyle name="20% - 强调文字颜色 6 2 2 5" xfId="1174"/>
    <cellStyle name="20% - 强调文字颜色 2 2 2 2 3" xfId="1175"/>
    <cellStyle name="注释 2 3 5 4 2 2" xfId="1176"/>
    <cellStyle name="60% - 强调文字颜色 5 2 3 3 2" xfId="1177"/>
    <cellStyle name="强调文字颜色 2 2 2 9" xfId="1178"/>
    <cellStyle name="20% - 强调文字颜色 2 2 2 2 3 2" xfId="1179"/>
    <cellStyle name="60% - 强调文字颜色 5 2 3 3 2 2" xfId="1180"/>
    <cellStyle name="20% - 强调文字颜色 2 2 2 2 3 2 2" xfId="1181"/>
    <cellStyle name="常规 7 2 4 41 2 4" xfId="1182"/>
    <cellStyle name="常规 7 2 4 36 2 4" xfId="1183"/>
    <cellStyle name="20% - 强调文字颜色 2 2 2 2 3 2 2 2" xfId="1184"/>
    <cellStyle name="20% - 强调文字颜色 2 2 2 2 3 3" xfId="1185"/>
    <cellStyle name="20% - 强调文字颜色 2 2 2 2 3 3 2" xfId="1186"/>
    <cellStyle name="20% - 强调文字颜色 6 3 2 5" xfId="1187"/>
    <cellStyle name="20% - 强调文字颜色 2 2 2 2 4" xfId="1188"/>
    <cellStyle name="强调文字颜色 1 3 2 2 2 4 2" xfId="1189"/>
    <cellStyle name="60% - 强调文字颜色 5 2 3 3 3" xfId="1190"/>
    <cellStyle name="20% - 强调文字颜色 2 2 2 2 4 2" xfId="1191"/>
    <cellStyle name="千位分隔 9" xfId="1192"/>
    <cellStyle name="适中 2 3 5" xfId="1193"/>
    <cellStyle name="20% - 强调文字颜色 3 2 2 2 4 3" xfId="1194"/>
    <cellStyle name="20% - 强调文字颜色 2 2 2 2 4 2 2" xfId="1195"/>
    <cellStyle name="常规 7 2 4 42 2 4" xfId="1196"/>
    <cellStyle name="常规 7 2 4 37 2 4" xfId="1197"/>
    <cellStyle name="常规 7 19 2 10 3" xfId="1198"/>
    <cellStyle name="适中 2 3 5 2" xfId="1199"/>
    <cellStyle name="20% - 强调文字颜色 3 2 2 2 4 3 2" xfId="1200"/>
    <cellStyle name="注释 2 2 2 3" xfId="1201"/>
    <cellStyle name="适中 2 2 2 2 4" xfId="1202"/>
    <cellStyle name="20% - 强调文字颜色 2 2 2 2 4 2 2 2" xfId="1203"/>
    <cellStyle name="60% - 强调文字颜色 2 3 2 2 2 3" xfId="1204"/>
    <cellStyle name="20% - 强调文字颜色 2 2 2 2 4 3" xfId="1205"/>
    <cellStyle name="40% - 强调文字颜色 4 2 7" xfId="1206"/>
    <cellStyle name="20% - 强调文字颜色 3 2 2" xfId="1207"/>
    <cellStyle name="60% - 强调文字颜色 1 2 2 3 3" xfId="1208"/>
    <cellStyle name="解释性文本 2 2 9" xfId="1209"/>
    <cellStyle name="20% - 强调文字颜色 2 2 2 2 4 3 2" xfId="1210"/>
    <cellStyle name="20% - 强调文字颜色 3 2 2 2" xfId="1211"/>
    <cellStyle name="40% - 强调文字颜色 4 2 7 2" xfId="1212"/>
    <cellStyle name="20% - 强调文字颜色 2 2 2 2 5 2 2" xfId="1213"/>
    <cellStyle name="常规 7 2 4 43 2 4" xfId="1214"/>
    <cellStyle name="常规 7 2 4 38 2 4" xfId="1215"/>
    <cellStyle name="标题 5 8 2" xfId="1216"/>
    <cellStyle name="40% - 强调文字颜色 1 2 7 2" xfId="1217"/>
    <cellStyle name="检查单元格 3 5 2 4" xfId="1218"/>
    <cellStyle name="常规 7 19 2 2 31 2" xfId="1219"/>
    <cellStyle name="常规 7 19 2 2 26 2" xfId="1220"/>
    <cellStyle name="20% - 强调文字颜色 2 3 4 3 2" xfId="1221"/>
    <cellStyle name="标题 3 2 7" xfId="1222"/>
    <cellStyle name="常规 7 2 42" xfId="1223"/>
    <cellStyle name="常规 7 2 37" xfId="1224"/>
    <cellStyle name="常规 42 3 2" xfId="1225"/>
    <cellStyle name="常规 37 3 2" xfId="1226"/>
    <cellStyle name="20% - 强调文字颜色 2 2 2 2 6" xfId="1227"/>
    <cellStyle name="标题 3 2 3 3 3" xfId="1228"/>
    <cellStyle name="标题 6 8" xfId="1229"/>
    <cellStyle name="20% - 强调文字颜色 2 2 2 2 6 2" xfId="1230"/>
    <cellStyle name="常规 8 4 2 17 4" xfId="1231"/>
    <cellStyle name="常规 8 4 2 22 4" xfId="1232"/>
    <cellStyle name="差 3 5 4" xfId="1233"/>
    <cellStyle name="标题 3 2 2 6 2" xfId="1234"/>
    <cellStyle name="检查单元格 2 3 2 2" xfId="1235"/>
    <cellStyle name="20% - 强调文字颜色 2 2 3 4 2 2 2" xfId="1236"/>
    <cellStyle name="强调文字颜色 2 2 3 6" xfId="1237"/>
    <cellStyle name="20% - 强调文字颜色 2 7" xfId="1238"/>
    <cellStyle name="注释 3 47 4 2" xfId="1239"/>
    <cellStyle name="注释 3 52 4 2" xfId="1240"/>
    <cellStyle name="20% - 强调文字颜色 4 2 2 2 5 2" xfId="1241"/>
    <cellStyle name="20% - 强调文字颜色 2 2 2 3" xfId="1242"/>
    <cellStyle name="20% - 强调文字颜色 2 3 3 5 2 2" xfId="1243"/>
    <cellStyle name="强调文字颜色 5 3 3 3 2 3 2" xfId="1244"/>
    <cellStyle name="计算 3 2 2 3 2 4" xfId="1245"/>
    <cellStyle name="20% - 强调文字颜色 4 2 2 2 5 2 2" xfId="1246"/>
    <cellStyle name="20% - 强调文字颜色 2 2 2 5" xfId="1247"/>
    <cellStyle name="20% - 强调文字颜色 2 2 2 3 2" xfId="1248"/>
    <cellStyle name="20% - 强调文字颜色 2 2 2 5 2" xfId="1249"/>
    <cellStyle name="强调文字颜色 5 3 2 2 2 3" xfId="1250"/>
    <cellStyle name="20% - 强调文字颜色 2 2 2 3 2 2" xfId="1251"/>
    <cellStyle name="20% - 强调文字颜色 2 2 2 6" xfId="1252"/>
    <cellStyle name="60% - 强调文字颜色 5 2 3 4 2" xfId="1253"/>
    <cellStyle name="20% - 强调文字颜色 2 2 2 3 3" xfId="1254"/>
    <cellStyle name="常规 7 2 37 4 2 2" xfId="1255"/>
    <cellStyle name="常规 7 2 42 4 2 2" xfId="1256"/>
    <cellStyle name="60% - 强调文字颜色 6 3 2 2 5" xfId="1257"/>
    <cellStyle name="20% - 强调文字颜色 2 2 2 6 2" xfId="1258"/>
    <cellStyle name="强调文字颜色 5 3 2 2 3 3" xfId="1259"/>
    <cellStyle name="标题 1 2 2 2 2 3" xfId="1260"/>
    <cellStyle name="60% - 强调文字颜色 5 2 3 4 2 2" xfId="1261"/>
    <cellStyle name="20% - 强调文字颜色 2 2 2 3 3 2" xfId="1262"/>
    <cellStyle name="20% - 强调文字颜色 2 3 2 2 4 3 2" xfId="1263"/>
    <cellStyle name="20% - 强调文字颜色 2 2 2 4" xfId="1264"/>
    <cellStyle name="20% - 强调文字颜色 2 2 3 5" xfId="1265"/>
    <cellStyle name="20% - 强调文字颜色 2 2 2 4 2" xfId="1266"/>
    <cellStyle name="标题 3 3 2 6" xfId="1267"/>
    <cellStyle name="20% - 强调文字颜色 2 2 3 5 2 2" xfId="1268"/>
    <cellStyle name="强调文字颜色 5 3 2 3 2 3 2" xfId="1269"/>
    <cellStyle name="检查单元格 3 3 2" xfId="1270"/>
    <cellStyle name="标题 2 2 2 6 2" xfId="1271"/>
    <cellStyle name="常规 7 2 5 7" xfId="1272"/>
    <cellStyle name="注释 3 16 5" xfId="1273"/>
    <cellStyle name="注释 3 21 5" xfId="1274"/>
    <cellStyle name="20% - 强调文字颜色 2 2 2 4 2 2 2" xfId="1275"/>
    <cellStyle name="20% - 强调文字颜色 2 2 3 6" xfId="1276"/>
    <cellStyle name="60% - 强调文字颜色 5 2 3 5 2" xfId="1277"/>
    <cellStyle name="20% - 强调文字颜色 2 2 2 4 3" xfId="1278"/>
    <cellStyle name="常规 7 2 4 16" xfId="1279"/>
    <cellStyle name="常规 7 2 4 21" xfId="1280"/>
    <cellStyle name="20% - 强调文字颜色 2 2 3 6 2" xfId="1281"/>
    <cellStyle name="标题 2 2 3 6" xfId="1282"/>
    <cellStyle name="20% - 强调文字颜色 2 2 2 4 3 2" xfId="1283"/>
    <cellStyle name="20% - 强调文字颜色 2 2 2 5 3" xfId="1284"/>
    <cellStyle name="强调文字颜色 5 3 2 2 2 4" xfId="1285"/>
    <cellStyle name="好 2 2 6 2" xfId="1286"/>
    <cellStyle name="常规 14 13" xfId="1287"/>
    <cellStyle name="标题 1 3 3 4 3" xfId="1288"/>
    <cellStyle name="60% - 强调文字颜色 1 2 3 2 2 2" xfId="1289"/>
    <cellStyle name="40% - 强调文字颜色 3 2 9" xfId="1290"/>
    <cellStyle name="常规 20 12 2 2" xfId="1291"/>
    <cellStyle name="20% - 强调文字颜色 2 2 4" xfId="1292"/>
    <cellStyle name="常规 7 20 2 19 4" xfId="1293"/>
    <cellStyle name="常规 7 20 2 24 4" xfId="1294"/>
    <cellStyle name="60% - 强调文字颜色 6 3 2 2 5 2" xfId="1295"/>
    <cellStyle name="40% - 强调文字颜色 3 2 2 7" xfId="1296"/>
    <cellStyle name="20% - 强调文字颜色 2 2 2 6 2 2" xfId="1297"/>
    <cellStyle name="强调文字颜色 5 3 2 2 3 3 2" xfId="1298"/>
    <cellStyle name="20% - 强调文字颜色 2 2 2 7" xfId="1299"/>
    <cellStyle name="注释 2 56 2 3" xfId="1300"/>
    <cellStyle name="注释 2 61 2 3" xfId="1301"/>
    <cellStyle name="20% - 强调文字颜色 2 2 2 7 2" xfId="1302"/>
    <cellStyle name="强调文字颜色 5 3 2 2 4 3" xfId="1303"/>
    <cellStyle name="常规 14 12" xfId="1304"/>
    <cellStyle name="标题 1 3 3 4 2" xfId="1305"/>
    <cellStyle name="40% - 强调文字颜色 6 3 6 2 2 2" xfId="1306"/>
    <cellStyle name="20% - 强调文字颜色 2 2 3" xfId="1307"/>
    <cellStyle name="40% - 强调文字颜色 3 2 8" xfId="1308"/>
    <cellStyle name="常规 14 12 2" xfId="1309"/>
    <cellStyle name="标题 1 3 3 4 2 2" xfId="1310"/>
    <cellStyle name="40% - 强调文字颜色 3 2 8 2" xfId="1311"/>
    <cellStyle name="20% - 强调文字颜色 2 2 3 2" xfId="1312"/>
    <cellStyle name="常规 14 12 2 2" xfId="1313"/>
    <cellStyle name="标题 1 3 3 4 2 2 2" xfId="1314"/>
    <cellStyle name="20% - 强调文字颜色 2 2 3 2 2" xfId="1315"/>
    <cellStyle name="常规 7 2 4 9 4 2" xfId="1316"/>
    <cellStyle name="60% - 强调文字颜色 5 2 4" xfId="1317"/>
    <cellStyle name="20% - 强调文字颜色 2 2 3 2 2 2 2" xfId="1318"/>
    <cellStyle name="20% - 强调文字颜色 2 2 3 2 3" xfId="1319"/>
    <cellStyle name="强调文字颜色 2 3 2 9" xfId="1320"/>
    <cellStyle name="差 2 3 4 2 2 2" xfId="1321"/>
    <cellStyle name="20% - 强调文字颜色 2 2 3 3" xfId="1322"/>
    <cellStyle name="20% - 强调文字颜色 2 3 2 5" xfId="1323"/>
    <cellStyle name="20% - 强调文字颜色 2 2 3 3 2" xfId="1324"/>
    <cellStyle name="20% - 强调文字颜色 2 3 2 5 2" xfId="1325"/>
    <cellStyle name="强调文字颜色 5 3 3 2 2 3" xfId="1326"/>
    <cellStyle name="链接单元格 3 2 2 3 2 4" xfId="1327"/>
    <cellStyle name="20% - 强调文字颜色 2 2 3 3 2 2" xfId="1328"/>
    <cellStyle name="强调文字颜色 4 2 5 2 2 2" xfId="1329"/>
    <cellStyle name="20% - 强调文字颜色 2 3 2 6" xfId="1330"/>
    <cellStyle name="20% - 强调文字颜色 2 2 3 3 3" xfId="1331"/>
    <cellStyle name="20% - 强调文字颜色 2 3 2 6 2" xfId="1332"/>
    <cellStyle name="20% - 强调文字颜色 2 2 3 3 3 2" xfId="1333"/>
    <cellStyle name="20% - 强调文字颜色 2 2 3 4" xfId="1334"/>
    <cellStyle name="20% - 强调文字颜色 2 3 3 5" xfId="1335"/>
    <cellStyle name="检查单元格 2 3" xfId="1336"/>
    <cellStyle name="20% - 强调文字颜色 2 2 3 4 2" xfId="1337"/>
    <cellStyle name="20% - 强调文字颜色 2 3 3 5 2" xfId="1338"/>
    <cellStyle name="强调文字颜色 5 3 3 3 2 3" xfId="1339"/>
    <cellStyle name="链接单元格 3 2 2 4 2 4" xfId="1340"/>
    <cellStyle name="标题 3 2 2 6" xfId="1341"/>
    <cellStyle name="检查单元格 2 3 2" xfId="1342"/>
    <cellStyle name="20% - 强调文字颜色 2 2 3 4 2 2" xfId="1343"/>
    <cellStyle name="注释 3 47 4" xfId="1344"/>
    <cellStyle name="注释 3 52 4" xfId="1345"/>
    <cellStyle name="20% - 强调文字颜色 4 2 2 2 5" xfId="1346"/>
    <cellStyle name="强调文字颜色 4 2 5 2 3 2" xfId="1347"/>
    <cellStyle name="20% - 强调文字颜色 2 3 3 6" xfId="1348"/>
    <cellStyle name="60% - 强调文字颜色 5 3 2 2 2 2 2" xfId="1349"/>
    <cellStyle name="检查单元格 2 4" xfId="1350"/>
    <cellStyle name="20% - 强调文字颜色 2 2 3 4 3" xfId="1351"/>
    <cellStyle name="20% - 强调文字颜色 2 3 3 6 2" xfId="1352"/>
    <cellStyle name="标题 3 2 3 6" xfId="1353"/>
    <cellStyle name="检查单元格 2 4 2" xfId="1354"/>
    <cellStyle name="20% - 强调文字颜色 2 2 3 4 3 2" xfId="1355"/>
    <cellStyle name="好 2 2 6 2 2" xfId="1356"/>
    <cellStyle name="常规 14 13 2" xfId="1357"/>
    <cellStyle name="标题 1 3 3 4 3 2" xfId="1358"/>
    <cellStyle name="20% - 强调文字颜色 2 2 4 2" xfId="1359"/>
    <cellStyle name="20% - 强调文字颜色 2 2 4 3" xfId="1360"/>
    <cellStyle name="常规 14 7 2 2 2" xfId="1361"/>
    <cellStyle name="标题 4 3 6 2" xfId="1362"/>
    <cellStyle name="常规 12 25 2 2" xfId="1363"/>
    <cellStyle name="常规 12 30 2 2" xfId="1364"/>
    <cellStyle name="20% - 强调文字颜色 2 2 5" xfId="1365"/>
    <cellStyle name="常规 7 2 2 2 11 2 3 2" xfId="1366"/>
    <cellStyle name="20% - 强调文字颜色 6 3 2 2 2 2" xfId="1367"/>
    <cellStyle name="20% - 强调文字颜色 2 2 5 2" xfId="1368"/>
    <cellStyle name="标题 4 3 6 2 2" xfId="1369"/>
    <cellStyle name="常规 8 2 2 2 46" xfId="1370"/>
    <cellStyle name="20% - 强调文字颜色 6 3 2 2 2 2 2" xfId="1371"/>
    <cellStyle name="常规 8 2 2 2 46 2" xfId="1372"/>
    <cellStyle name="常规 7 2 4 2 12" xfId="1373"/>
    <cellStyle name="20% - 强调文字颜色 6 3 2 2 2 2 2 2" xfId="1374"/>
    <cellStyle name="20% - 强调文字颜色 2 2 5 2 2" xfId="1375"/>
    <cellStyle name="20% - 强调文字颜色 2 2 5 3" xfId="1376"/>
    <cellStyle name="20% - 强调文字颜色 2 2 5 3 2" xfId="1377"/>
    <cellStyle name="20% - 强调文字颜色 2 2 6" xfId="1378"/>
    <cellStyle name="标题 4 3 6 3" xfId="1379"/>
    <cellStyle name="20% - 强调文字颜色 6 3 2 2 2 3" xfId="1380"/>
    <cellStyle name="40% - 强调文字颜色 1 3 2 2 3 3 2" xfId="1381"/>
    <cellStyle name="60% - 强调文字颜色 3 3 4 2 2" xfId="1382"/>
    <cellStyle name="20% - 强调文字颜色 6 3 2 2 2 3 2" xfId="1383"/>
    <cellStyle name="20% - 强调文字颜色 2 2 6 2" xfId="1384"/>
    <cellStyle name="20% - 强调文字颜色 2 2 6 2 2" xfId="1385"/>
    <cellStyle name="20% - 强调文字颜色 2 2 7" xfId="1386"/>
    <cellStyle name="20% - 强调文字颜色 2 2 7 2" xfId="1387"/>
    <cellStyle name="常规 14 6 3 2 3 2" xfId="1388"/>
    <cellStyle name="20% - 强调文字颜色 2 2 8" xfId="1389"/>
    <cellStyle name="20% - 强调文字颜色 2 2 8 2" xfId="1390"/>
    <cellStyle name="20% - 强调文字颜色 3 2 8" xfId="1391"/>
    <cellStyle name="20% - 强调文字颜色 3 2 2 4 2" xfId="1392"/>
    <cellStyle name="强调文字颜色 2 2 3 2" xfId="1393"/>
    <cellStyle name="20% - 强调文字颜色 2 3" xfId="1394"/>
    <cellStyle name="常规 7 2 2 6 3" xfId="1395"/>
    <cellStyle name="20% - 强调文字颜色 3 2 8 2" xfId="1396"/>
    <cellStyle name="计算 2 3 7" xfId="1397"/>
    <cellStyle name="20% - 强调文字颜色 3 2 2 4 2 2" xfId="1398"/>
    <cellStyle name="常规 13 13 2 2" xfId="1399"/>
    <cellStyle name="40% - 强调文字颜色 3 3 7" xfId="1400"/>
    <cellStyle name="强调文字颜色 2 2 3 2 2" xfId="1401"/>
    <cellStyle name="20% - 强调文字颜色 2 3 2" xfId="1402"/>
    <cellStyle name="计算 2 3 7 2" xfId="1403"/>
    <cellStyle name="20% - 强调文字颜色 3 2 2 4 2 2 2" xfId="1404"/>
    <cellStyle name="常规 13 13 2 2 2" xfId="1405"/>
    <cellStyle name="40% - 强调文字颜色 3 3 7 2" xfId="1406"/>
    <cellStyle name="强调文字颜色 2 2 3 2 2 2" xfId="1407"/>
    <cellStyle name="20% - 强调文字颜色 2 3 2 2" xfId="1408"/>
    <cellStyle name="常规 14 6 3 2 4 2" xfId="1409"/>
    <cellStyle name="20% - 强调文字颜色 2 3 8" xfId="1410"/>
    <cellStyle name="60% - 强调文字颜色 6 3 3 5" xfId="1411"/>
    <cellStyle name="20% - 强调文字颜色 2 3 2 2 2 2" xfId="1412"/>
    <cellStyle name="常规 8 12 5" xfId="1413"/>
    <cellStyle name="千位分隔[0] 2 2 3 3" xfId="1414"/>
    <cellStyle name="常规 4 7 3 6" xfId="1415"/>
    <cellStyle name="20% - 强调文字颜色 2 3 8 2" xfId="1416"/>
    <cellStyle name="常规 4 7 9" xfId="1417"/>
    <cellStyle name="60% - 强调文字颜色 6 3 3 5 2" xfId="1418"/>
    <cellStyle name="20% - 强调文字颜色 3 3 2 4 3" xfId="1419"/>
    <cellStyle name="20% - 强调文字颜色 2 3 2 2 2 2 2" xfId="1420"/>
    <cellStyle name="20% - 强调文字颜色 3 3 2 4 3 2" xfId="1421"/>
    <cellStyle name="20% - 强调文字颜色 2 3 2 2 2 2 2 2" xfId="1422"/>
    <cellStyle name="常规 2 7 2 2 2 2 2" xfId="1423"/>
    <cellStyle name="60% - 强调文字颜色 6 3 3 6" xfId="1424"/>
    <cellStyle name="20% - 强调文字颜色 2 3 2 2 2 3" xfId="1425"/>
    <cellStyle name="20% - 强调文字颜色 2 3 2 2 2 3 2" xfId="1426"/>
    <cellStyle name="20% - 强调文字颜色 5 2 2 7" xfId="1427"/>
    <cellStyle name="20% - 强调文字颜色 3 3 2 5 3" xfId="1428"/>
    <cellStyle name="常规 7 20 8" xfId="1429"/>
    <cellStyle name="60% - 强调文字颜色 5 3 3 3 2 2" xfId="1430"/>
    <cellStyle name="检查单元格 3 2 2 3 2 2" xfId="1431"/>
    <cellStyle name="20% - 强调文字颜色 2 3 2 2 3 2" xfId="1432"/>
    <cellStyle name="20% - 强调文字颜色 3 3 3 4 3" xfId="1433"/>
    <cellStyle name="检查单元格 3 2 2 3 2 2 2" xfId="1434"/>
    <cellStyle name="20% - 强调文字颜色 2 3 2 2 3 2 2" xfId="1435"/>
    <cellStyle name="20% - 强调文字颜色 3 3 3 4 3 2" xfId="1436"/>
    <cellStyle name="20% - 强调文字颜色 2 3 2 2 3 2 2 2" xfId="1437"/>
    <cellStyle name="检查单元格 3 2 2 3 2 3 2" xfId="1438"/>
    <cellStyle name="20% - 强调文字颜色 2 3 2 2 3 3 2" xfId="1439"/>
    <cellStyle name="20% - 强调文字颜色 5 3 2 7" xfId="1440"/>
    <cellStyle name="检查单元格 3 2 2 3 3 2" xfId="1441"/>
    <cellStyle name="20% - 强调文字颜色 2 3 2 2 4 2" xfId="1442"/>
    <cellStyle name="20% - 强调文字颜色 4 2 2 2 4 3" xfId="1443"/>
    <cellStyle name="20% - 强调文字颜色 2 3 2 2 4 2 2" xfId="1444"/>
    <cellStyle name="适中 3 2 2 6" xfId="1445"/>
    <cellStyle name="60% - 强调文字颜色 2 2 2 2 4 3" xfId="1446"/>
    <cellStyle name="20% - 强调文字颜色 2 3 2 2 4 2 2 2" xfId="1447"/>
    <cellStyle name="20% - 强调文字颜色 4 2 2 2 4 3 2" xfId="1448"/>
    <cellStyle name="20% - 强调文字颜色 2 3 2 2 4 3" xfId="1449"/>
    <cellStyle name="常规 7 2 2 2 2 8 4 2" xfId="1450"/>
    <cellStyle name="常规 8 2 2 10 2 2" xfId="1451"/>
    <cellStyle name="标题 4 2 3 2 3" xfId="1452"/>
    <cellStyle name="检查单元格 3 2 2 3 4 2" xfId="1453"/>
    <cellStyle name="20% - 强调文字颜色 2 3 2 2 5 2" xfId="1454"/>
    <cellStyle name="20% - 强调文字颜色 2 3 2 2 5 2 2" xfId="1455"/>
    <cellStyle name="强调文字颜色 2 2 3 2 2 3" xfId="1456"/>
    <cellStyle name="20% - 强调文字颜色 2 3 2 3" xfId="1457"/>
    <cellStyle name="常规 3 4 2 2 2 2 2" xfId="1458"/>
    <cellStyle name="20% - 强调文字颜色 3 2 2 5" xfId="1459"/>
    <cellStyle name="常规 35 3 2" xfId="1460"/>
    <cellStyle name="常规 40 3 2" xfId="1461"/>
    <cellStyle name="强调文字颜色 4 2 2 3 5" xfId="1462"/>
    <cellStyle name="标题 1 2 7" xfId="1463"/>
    <cellStyle name="强调文字颜色 2 2 3 2 2 3 2" xfId="1464"/>
    <cellStyle name="20% - 强调文字颜色 2 3 2 3 2" xfId="1465"/>
    <cellStyle name="常规 3 4 2 2 2 2 3" xfId="1466"/>
    <cellStyle name="20% - 强调文字颜色 3 2 2 6" xfId="1467"/>
    <cellStyle name="常规 35 3 3" xfId="1468"/>
    <cellStyle name="常规 40 3 3" xfId="1469"/>
    <cellStyle name="标题 1 2 8" xfId="1470"/>
    <cellStyle name="60% - 强调文字颜色 5 3 3 4 2" xfId="1471"/>
    <cellStyle name="检查单元格 3 2 2 4 2" xfId="1472"/>
    <cellStyle name="20% - 强调文字颜色 2 3 2 3 3" xfId="1473"/>
    <cellStyle name="20% - 强调文字颜色 4 2 3 6" xfId="1474"/>
    <cellStyle name="20% - 强调文字颜色 3 2 2 6 2" xfId="1475"/>
    <cellStyle name="常规 35 3 3 2" xfId="1476"/>
    <cellStyle name="常规 40 3 3 2" xfId="1477"/>
    <cellStyle name="标题 1 2 8 2" xfId="1478"/>
    <cellStyle name="标题 1 3 2 2 2 3" xfId="1479"/>
    <cellStyle name="60% - 强调文字颜色 5 3 3 4 2 2" xfId="1480"/>
    <cellStyle name="检查单元格 3 2 2 4 2 2" xfId="1481"/>
    <cellStyle name="20% - 强调文字颜色 2 3 2 3 3 2" xfId="1482"/>
    <cellStyle name="强调文字颜色 2 2 3 2 2 4" xfId="1483"/>
    <cellStyle name="20% - 强调文字颜色 2 3 2 4" xfId="1484"/>
    <cellStyle name="常规 14 4 2 3" xfId="1485"/>
    <cellStyle name="常规 35 4 2" xfId="1486"/>
    <cellStyle name="常规 40 4 2" xfId="1487"/>
    <cellStyle name="强调文字颜色 4 2 2 4 5" xfId="1488"/>
    <cellStyle name="标题 1 3 7" xfId="1489"/>
    <cellStyle name="20% - 强调文字颜色 2 3 2 4 2" xfId="1490"/>
    <cellStyle name="常规 14 4 2 3 2" xfId="1491"/>
    <cellStyle name="常规 35 4 2 2" xfId="1492"/>
    <cellStyle name="常规 40 4 2 2" xfId="1493"/>
    <cellStyle name="标题 1 3 7 2" xfId="1494"/>
    <cellStyle name="20% - 强调文字颜色 2 3 2 4 2 2" xfId="1495"/>
    <cellStyle name="常规 34 2 2 2 2" xfId="1496"/>
    <cellStyle name="常规 14 4 2 4" xfId="1497"/>
    <cellStyle name="常规 7 19 31 4 2" xfId="1498"/>
    <cellStyle name="常规 7 19 26 4 2" xfId="1499"/>
    <cellStyle name="常规 35 4 3" xfId="1500"/>
    <cellStyle name="常规 40 4 3" xfId="1501"/>
    <cellStyle name="标题 1 3 8" xfId="1502"/>
    <cellStyle name="60% - 强调文字颜色 5 3 3 5 2" xfId="1503"/>
    <cellStyle name="60% - 强调文字颜色 5 3 2 4 2 2" xfId="1504"/>
    <cellStyle name="检查单元格 3 2 2 5 2" xfId="1505"/>
    <cellStyle name="20% - 强调文字颜色 2 3 2 4 3" xfId="1506"/>
    <cellStyle name="常规 34 2 2 2 2 2" xfId="1507"/>
    <cellStyle name="常规 14 4 2 4 2" xfId="1508"/>
    <cellStyle name="常规 7 19 31 4 2 2" xfId="1509"/>
    <cellStyle name="常规 7 19 26 4 2 2" xfId="1510"/>
    <cellStyle name="常规 35 4 3 2" xfId="1511"/>
    <cellStyle name="常规 40 4 3 2" xfId="1512"/>
    <cellStyle name="标题 1 3 8 2" xfId="1513"/>
    <cellStyle name="检查单元格 3 2 2 5 2 2" xfId="1514"/>
    <cellStyle name="20% - 强调文字颜色 2 3 2 4 3 2" xfId="1515"/>
    <cellStyle name="20% - 强调文字颜色 2 3 2 5 3" xfId="1516"/>
    <cellStyle name="强调文字颜色 5 3 3 2 2 4" xfId="1517"/>
    <cellStyle name="检查单元格 3 2 2 6 2" xfId="1518"/>
    <cellStyle name="20% - 强调文字颜色 2 3 2 7" xfId="1519"/>
    <cellStyle name="常规 29 15 2" xfId="1520"/>
    <cellStyle name="常规 29 20 2" xfId="1521"/>
    <cellStyle name="常规 34 15 2" xfId="1522"/>
    <cellStyle name="常规 34 20 2" xfId="1523"/>
    <cellStyle name="60% - 强调文字颜色 1 3 3 3" xfId="1524"/>
    <cellStyle name="注释 3 63 2 3" xfId="1525"/>
    <cellStyle name="注释 3 58 2 3" xfId="1526"/>
    <cellStyle name="20% - 强调文字颜色 4 2 6 2" xfId="1527"/>
    <cellStyle name="20% - 强调文字颜色 2 3 2 7 2" xfId="1528"/>
    <cellStyle name="常规 29 15 2 2" xfId="1529"/>
    <cellStyle name="常规 29 20 2 2" xfId="1530"/>
    <cellStyle name="常规 34 15 2 2" xfId="1531"/>
    <cellStyle name="常规 34 20 2 2" xfId="1532"/>
    <cellStyle name="常规 7 2 7 2 3" xfId="1533"/>
    <cellStyle name="60% - 强调文字颜色 1 3 3 3 2" xfId="1534"/>
    <cellStyle name="注释 3 63 2 3 2" xfId="1535"/>
    <cellStyle name="注释 3 58 2 3 2" xfId="1536"/>
    <cellStyle name="20% - 强调文字颜色 4 2 6 2 2" xfId="1537"/>
    <cellStyle name="标题 1 3 3 5 2 2" xfId="1538"/>
    <cellStyle name="40% - 强调文字颜色 3 3 8 2" xfId="1539"/>
    <cellStyle name="强调文字颜色 2 2 3 2 3 2" xfId="1540"/>
    <cellStyle name="20% - 强调文字颜色 2 3 3 2" xfId="1541"/>
    <cellStyle name="40% - 强调文字颜色 6 3 2 2 2 3" xfId="1542"/>
    <cellStyle name="20% - 强调文字颜色 2 3 3 2 2" xfId="1543"/>
    <cellStyle name="输出 3 2 4 2 3" xfId="1544"/>
    <cellStyle name="40% - 强调文字颜色 6 3 2 2 2 3 2" xfId="1545"/>
    <cellStyle name="20% - 强调文字颜色 2 3 3 2 2 2" xfId="1546"/>
    <cellStyle name="注释 3 64 2 4" xfId="1547"/>
    <cellStyle name="注释 3 59 2 4" xfId="1548"/>
    <cellStyle name="20% - 强调文字颜色 4 3 6 3" xfId="1549"/>
    <cellStyle name="20% - 强调文字颜色 4 3 2 4 3" xfId="1550"/>
    <cellStyle name="20% - 强调文字颜色 2 3 3 2 2 2 2" xfId="1551"/>
    <cellStyle name="检查单元格 3 2 3 3 2" xfId="1552"/>
    <cellStyle name="20% - 强调文字颜色 2 3 3 2 3" xfId="1553"/>
    <cellStyle name="20% - 强调文字颜色 2 3 3 2 3 2" xfId="1554"/>
    <cellStyle name="20% - 强调文字颜色 3 3 2 2 3 2 2 2" xfId="1555"/>
    <cellStyle name="20% - 强调文字颜色 2 3 3 3" xfId="1556"/>
    <cellStyle name="常规 36 3 2 2" xfId="1557"/>
    <cellStyle name="常规 41 3 2 2" xfId="1558"/>
    <cellStyle name="标题 2 2 7 2" xfId="1559"/>
    <cellStyle name="输出 3 2 5 2 3" xfId="1560"/>
    <cellStyle name="40% - 强调文字颜色 6 3 2 2 3 3 2" xfId="1561"/>
    <cellStyle name="20% - 强调文字颜色 2 3 3 3 2 2" xfId="1562"/>
    <cellStyle name="常规 36 3 2 2 2" xfId="1563"/>
    <cellStyle name="常规 41 3 2 2 2" xfId="1564"/>
    <cellStyle name="标题 2 2 7 2 2" xfId="1565"/>
    <cellStyle name="20% - 强调文字颜色 5 3 6 3" xfId="1566"/>
    <cellStyle name="60% - 强调文字颜色 5 2 6" xfId="1567"/>
    <cellStyle name="20% - 强调文字颜色 2 3 3 3 2 2 2" xfId="1568"/>
    <cellStyle name="常规 36 3 3" xfId="1569"/>
    <cellStyle name="常规 41 3 3" xfId="1570"/>
    <cellStyle name="标题 2 2 8" xfId="1571"/>
    <cellStyle name="检查单元格 3 2 3 4 2" xfId="1572"/>
    <cellStyle name="20% - 强调文字颜色 2 3 3 3 3" xfId="1573"/>
    <cellStyle name="20% - 强调文字颜色 2 3 3 4" xfId="1574"/>
    <cellStyle name="常规 14 5 2 3" xfId="1575"/>
    <cellStyle name="计算 3 2 2 2 2" xfId="1576"/>
    <cellStyle name="常规 36 4 2" xfId="1577"/>
    <cellStyle name="常规 41 4 2" xfId="1578"/>
    <cellStyle name="强调文字颜色 4 2 3 4 5" xfId="1579"/>
    <cellStyle name="标题 2 3 7" xfId="1580"/>
    <cellStyle name="40% - 强调文字颜色 6 3 2 2 4 3" xfId="1581"/>
    <cellStyle name="20% - 强调文字颜色 2 3 3 4 2" xfId="1582"/>
    <cellStyle name="常规 36 4 2 2" xfId="1583"/>
    <cellStyle name="常规 41 4 2 2" xfId="1584"/>
    <cellStyle name="标题 2 3 7 2" xfId="1585"/>
    <cellStyle name="40% - 强调文字颜色 6 3 2 2 4 3 2" xfId="1586"/>
    <cellStyle name="20% - 强调文字颜色 2 3 3 4 2 2" xfId="1587"/>
    <cellStyle name="常规 36 4 3" xfId="1588"/>
    <cellStyle name="常规 41 4 3" xfId="1589"/>
    <cellStyle name="标题 2 3 8" xfId="1590"/>
    <cellStyle name="60% - 强调文字颜色 5 3 2 5 2 2" xfId="1591"/>
    <cellStyle name="20% - 强调文字颜色 2 3 3 4 3" xfId="1592"/>
    <cellStyle name="常规 36 4 3 2" xfId="1593"/>
    <cellStyle name="常规 41 4 3 2" xfId="1594"/>
    <cellStyle name="标题 2 3 8 2" xfId="1595"/>
    <cellStyle name="20% - 强调文字颜色 2 3 3 4 3 2" xfId="1596"/>
    <cellStyle name="强调文字颜色 2 2 3 2 4" xfId="1597"/>
    <cellStyle name="20% - 强调文字颜色 2 3 4" xfId="1598"/>
    <cellStyle name="常规 3 3 4 2 2 2" xfId="1599"/>
    <cellStyle name="好 3 2 2 2 2 2 2" xfId="1600"/>
    <cellStyle name="40% - 强调文字颜色 1 2 6" xfId="1601"/>
    <cellStyle name="强调文字颜色 2 2 3 2 4 2" xfId="1602"/>
    <cellStyle name="常规 7 19 2 2 25" xfId="1603"/>
    <cellStyle name="常规 7 19 2 2 30" xfId="1604"/>
    <cellStyle name="20% - 强调文字颜色 2 3 4 2" xfId="1605"/>
    <cellStyle name="40% - 强调文字颜色 1 2 6 2" xfId="1606"/>
    <cellStyle name="常规 7 19 2 2 25 2" xfId="1607"/>
    <cellStyle name="常规 7 19 2 2 30 2" xfId="1608"/>
    <cellStyle name="20% - 强调文字颜色 2 3 4 2 2" xfId="1609"/>
    <cellStyle name="40% - 强调文字颜色 1 2 6 2 2" xfId="1610"/>
    <cellStyle name="常规 7 19 2 2 25 2 2" xfId="1611"/>
    <cellStyle name="常规 7 19 2 2 30 2 2" xfId="1612"/>
    <cellStyle name="注释 2 35" xfId="1613"/>
    <cellStyle name="注释 2 40" xfId="1614"/>
    <cellStyle name="20% - 强调文字颜色 2 3 4 2 2 2" xfId="1615"/>
    <cellStyle name="40% - 强调文字颜色 1 2 7" xfId="1616"/>
    <cellStyle name="常规 7 19 2 2 26" xfId="1617"/>
    <cellStyle name="常规 7 19 2 2 31" xfId="1618"/>
    <cellStyle name="20% - 强调文字颜色 2 3 4 3" xfId="1619"/>
    <cellStyle name="常规 38 4 2 2" xfId="1620"/>
    <cellStyle name="常规 7 39 2 2" xfId="1621"/>
    <cellStyle name="常规 7 44 2 2" xfId="1622"/>
    <cellStyle name="20% - 强调文字颜色 2 3 5" xfId="1623"/>
    <cellStyle name="强调文字颜色 2 2 3 2 5" xfId="1624"/>
    <cellStyle name="标题 4 3 7 2" xfId="1625"/>
    <cellStyle name="常规 3 3 4 2 3" xfId="1626"/>
    <cellStyle name="好 3 2 2 2 2 3" xfId="1627"/>
    <cellStyle name="20% - 强调文字颜色 6 3 2 2 3 2" xfId="1628"/>
    <cellStyle name="常规 9 2 6" xfId="1629"/>
    <cellStyle name="常规 3 3 4 2 3 2" xfId="1630"/>
    <cellStyle name="20% - 强调文字颜色 6 3 2 2 3 2 2" xfId="1631"/>
    <cellStyle name="好 3 2 2 2 2 3 2" xfId="1632"/>
    <cellStyle name="40% - 强调文字颜色 1 3 6" xfId="1633"/>
    <cellStyle name="常规 38 4 2 2 2" xfId="1634"/>
    <cellStyle name="常规 7 39 2 2 2" xfId="1635"/>
    <cellStyle name="常规 7 44 2 2 2" xfId="1636"/>
    <cellStyle name="20% - 强调文字颜色 2 3 5 2" xfId="1637"/>
    <cellStyle name="20% - 强调文字颜色 6 3 2 2 3 2 2 2" xfId="1638"/>
    <cellStyle name="40% - 强调文字颜色 1 3 6 2" xfId="1639"/>
    <cellStyle name="20% - 强调文字颜色 2 3 5 2 2" xfId="1640"/>
    <cellStyle name="常规 38 6" xfId="1641"/>
    <cellStyle name="常规 7 46" xfId="1642"/>
    <cellStyle name="常规 7 51" xfId="1643"/>
    <cellStyle name="40% - 强调文字颜色 1 3 6 2 2" xfId="1644"/>
    <cellStyle name="20% - 强调文字颜色 2 3 5 2 2 2" xfId="1645"/>
    <cellStyle name="20% - 强调文字颜色 3 2 2 2 2 2" xfId="1646"/>
    <cellStyle name="常规 13 11 2 2" xfId="1647"/>
    <cellStyle name="常规 9 2 7" xfId="1648"/>
    <cellStyle name="40% - 强调文字颜色 1 3 7" xfId="1649"/>
    <cellStyle name="20% - 强调文字颜色 2 3 5 3" xfId="1650"/>
    <cellStyle name="强调文字颜色 5 2 4" xfId="1651"/>
    <cellStyle name="20% - 强调文字颜色 3 2 2 2 2 2 2" xfId="1652"/>
    <cellStyle name="常规 38 3 2" xfId="1653"/>
    <cellStyle name="常规 43 3 2" xfId="1654"/>
    <cellStyle name="常规 7 38 2" xfId="1655"/>
    <cellStyle name="常规 7 43 2" xfId="1656"/>
    <cellStyle name="标题 4 2 7" xfId="1657"/>
    <cellStyle name="常规 12 19 3" xfId="1658"/>
    <cellStyle name="常规 12 24 3" xfId="1659"/>
    <cellStyle name="常规 13 11 2 2 2" xfId="1660"/>
    <cellStyle name="常规 9 2 7 2" xfId="1661"/>
    <cellStyle name="检查单元格 3 6 2 4" xfId="1662"/>
    <cellStyle name="40% - 强调文字颜色 1 3 7 2" xfId="1663"/>
    <cellStyle name="20% - 强调文字颜色 2 3 5 3 2" xfId="1664"/>
    <cellStyle name="常规 12 3 2 2 2 2" xfId="1665"/>
    <cellStyle name="20% - 强调文字颜色 6 3 2 2 3 3 2" xfId="1666"/>
    <cellStyle name="常规 8 10 5" xfId="1667"/>
    <cellStyle name="常规 7 39 2 3 2" xfId="1668"/>
    <cellStyle name="常规 7 44 2 3 2" xfId="1669"/>
    <cellStyle name="20% - 强调文字颜色 2 3 6 2" xfId="1670"/>
    <cellStyle name="20% - 强调文字颜色 2 3 6 2 2" xfId="1671"/>
    <cellStyle name="20% - 强调文字颜色 2 3 6 2 2 2" xfId="1672"/>
    <cellStyle name="常规 7 39 2 4" xfId="1673"/>
    <cellStyle name="常规 7 44 2 4" xfId="1674"/>
    <cellStyle name="20% - 强调文字颜色 2 3 7" xfId="1675"/>
    <cellStyle name="常规 8 11 5" xfId="1676"/>
    <cellStyle name="千位分隔[0] 2 2 2 3" xfId="1677"/>
    <cellStyle name="常规 4 7 2 6" xfId="1678"/>
    <cellStyle name="20% - 强调文字颜色 2 3 7 2" xfId="1679"/>
    <cellStyle name="千位分隔[0] 2 2 2 3 2" xfId="1680"/>
    <cellStyle name="常规 4 7 2 6 2" xfId="1681"/>
    <cellStyle name="20% - 强调文字颜色 2 3 7 2 2" xfId="1682"/>
    <cellStyle name="20% - 强调文字颜色 3 2" xfId="1683"/>
    <cellStyle name="40% - 强调文字颜色 4 2 7 2 2" xfId="1684"/>
    <cellStyle name="常规 3 2 3 8" xfId="1685"/>
    <cellStyle name="20% - 强调文字颜色 3 2 2 2 2" xfId="1686"/>
    <cellStyle name="强调文字颜色 5 3 4" xfId="1687"/>
    <cellStyle name="20% - 强调文字颜色 3 2 2 2 2 3 2" xfId="1688"/>
    <cellStyle name="20% - 强调文字颜色 3 2 2 2 3 2 2 2" xfId="1689"/>
    <cellStyle name="适中 2 2 4 2 2" xfId="1690"/>
    <cellStyle name="强调文字颜色 6 2 4 2" xfId="1691"/>
    <cellStyle name="20% - 强调文字颜色 3 2 2 2 3 3" xfId="1692"/>
    <cellStyle name="适中 2 2 5" xfId="1693"/>
    <cellStyle name="20% - 强调文字颜色 3 2 2 2 3 3 2" xfId="1694"/>
    <cellStyle name="适中 2 2 5 2" xfId="1695"/>
    <cellStyle name="强调文字颜色 6 3 4" xfId="1696"/>
    <cellStyle name="20% - 强调文字颜色 3 2 2 2 4 2 2" xfId="1697"/>
    <cellStyle name="适中 2 3 4 2" xfId="1698"/>
    <cellStyle name="常规 4 7 2 2 4 3" xfId="1699"/>
    <cellStyle name="20% - 强调文字颜色 3 2 2 2 5 2 2" xfId="1700"/>
    <cellStyle name="适中 2 4 4 2" xfId="1701"/>
    <cellStyle name="20% - 强调文字颜色 3 2 2 2 6 2" xfId="1702"/>
    <cellStyle name="适中 2 5 4" xfId="1703"/>
    <cellStyle name="20% - 强调文字颜色 3 2 2 3" xfId="1704"/>
    <cellStyle name="常规 7 19 2 2 28 2 3" xfId="1705"/>
    <cellStyle name="常规 7 19 2 2 33 2 3" xfId="1706"/>
    <cellStyle name="标题 6 3 2 2 2 2" xfId="1707"/>
    <cellStyle name="20% - 强调文字颜色 3 2 2 4" xfId="1708"/>
    <cellStyle name="20% - 强调文字颜色 4 2 2 6 2 2" xfId="1709"/>
    <cellStyle name="计算 3 3 7 2" xfId="1710"/>
    <cellStyle name="20% - 强调文字颜色 3 2 2 5 2 2 2" xfId="1711"/>
    <cellStyle name="60% - 强调文字颜色 1 2" xfId="1712"/>
    <cellStyle name="20% - 强调文字颜色 4 2 2 7" xfId="1713"/>
    <cellStyle name="20% - 强调文字颜色 3 2 2 5 3" xfId="1714"/>
    <cellStyle name="千位分隔[0] 3 2 4 3" xfId="1715"/>
    <cellStyle name="60% - 强调文字颜色 1 2 2" xfId="1716"/>
    <cellStyle name="常规 37 36 3" xfId="1717"/>
    <cellStyle name="常规 37 41 3" xfId="1718"/>
    <cellStyle name="20% - 强调文字颜色 4 2 2 7 2" xfId="1719"/>
    <cellStyle name="20% - 强调文字颜色 3 2 2 5 3 2" xfId="1720"/>
    <cellStyle name="20% - 强调文字颜色 4 2 3 6 2" xfId="1721"/>
    <cellStyle name="20% - 强调文字颜色 3 2 2 6 2 2" xfId="1722"/>
    <cellStyle name="20% - 强调文字颜色 3 2 2 7" xfId="1723"/>
    <cellStyle name="20% - 强调文字颜色 3 2 2 7 2" xfId="1724"/>
    <cellStyle name="40% - 强调文字颜色 4 2 8" xfId="1725"/>
    <cellStyle name="20% - 强调文字颜色 3 2 3" xfId="1726"/>
    <cellStyle name="40% - 强调文字颜色 4 2 8 2" xfId="1727"/>
    <cellStyle name="20% - 强调文字颜色 3 2 3 2" xfId="1728"/>
    <cellStyle name="20% - 强调文字颜色 3 2 3 2 2 2 2" xfId="1729"/>
    <cellStyle name="20% - 强调文字颜色 6 2 3 5" xfId="1730"/>
    <cellStyle name="60% - 强调文字颜色 4 3 2 2 2 2 2" xfId="1731"/>
    <cellStyle name="20% - 强调文字颜色 3 2 3 2 3" xfId="1732"/>
    <cellStyle name="20% - 强调文字颜色 3 2 3 2 3 2" xfId="1733"/>
    <cellStyle name="常规 13 6" xfId="1734"/>
    <cellStyle name="好 4 3 6" xfId="1735"/>
    <cellStyle name="20% - 强调文字颜色 3 2 3 3 2 2 2" xfId="1736"/>
    <cellStyle name="20% - 强调文字颜色 3 2 3 3 3" xfId="1737"/>
    <cellStyle name="60% - 强调文字颜色 1 2 6 3" xfId="1738"/>
    <cellStyle name="20% - 强调文字颜色 3 2 3 3 3 2" xfId="1739"/>
    <cellStyle name="20% - 强调文字颜色 3 2 3 4" xfId="1740"/>
    <cellStyle name="20% - 强调文字颜色 4 2 8" xfId="1741"/>
    <cellStyle name="常规 10 3 3" xfId="1742"/>
    <cellStyle name="20% - 强调文字颜色 3 2 3 4 2" xfId="1743"/>
    <cellStyle name="20% - 强调文字颜色 3 2 3 4 2 2 2" xfId="1744"/>
    <cellStyle name="常规 15 2 2 4 2" xfId="1745"/>
    <cellStyle name="常规 20 2 2 4 2" xfId="1746"/>
    <cellStyle name="20% - 强调文字颜色 4 2 9" xfId="1747"/>
    <cellStyle name="强调文字颜色 1 3 2 3 2" xfId="1748"/>
    <cellStyle name="常规 10 3 4" xfId="1749"/>
    <cellStyle name="20% - 强调文字颜色 3 2 3 4 3" xfId="1750"/>
    <cellStyle name="常规 29 18 2" xfId="1751"/>
    <cellStyle name="常规 29 23 2" xfId="1752"/>
    <cellStyle name="常规 34 18 2" xfId="1753"/>
    <cellStyle name="常规 34 23 2" xfId="1754"/>
    <cellStyle name="60% - 强调文字颜色 1 3 6 3" xfId="1755"/>
    <cellStyle name="常规 8 2 2 2 36 3" xfId="1756"/>
    <cellStyle name="常规 8 2 2 2 41 3" xfId="1757"/>
    <cellStyle name="20% - 强调文字颜色 3 2 3 4 3 2" xfId="1758"/>
    <cellStyle name="常规 3 4 2 2 2 3 2" xfId="1759"/>
    <cellStyle name="20% - 强调文字颜色 3 2 3 5" xfId="1760"/>
    <cellStyle name="20% - 强调文字颜色 4 3 8" xfId="1761"/>
    <cellStyle name="常规 10 4 3" xfId="1762"/>
    <cellStyle name="20% - 强调文字颜色 4 3 2 6" xfId="1763"/>
    <cellStyle name="20% - 强调文字颜色 3 2 3 5 2" xfId="1764"/>
    <cellStyle name="20% - 强调文字颜色 3 2 3 6" xfId="1765"/>
    <cellStyle name="20% - 强调文字颜色 4 3 3 6" xfId="1766"/>
    <cellStyle name="20% - 强调文字颜色 3 2 3 6 2" xfId="1767"/>
    <cellStyle name="常规 3 2 5 4" xfId="1768"/>
    <cellStyle name="解释性文本 3 2 8 2" xfId="1769"/>
    <cellStyle name="60% - 强调文字颜色 1 2 3 3 2 2" xfId="1770"/>
    <cellStyle name="常规 24 13" xfId="1771"/>
    <cellStyle name="好 2 3 6 2" xfId="1772"/>
    <cellStyle name="40% - 强调文字颜色 5 2 6 2" xfId="1773"/>
    <cellStyle name="40% - 强调文字颜色 4 2 9" xfId="1774"/>
    <cellStyle name="常规 29 10 2" xfId="1775"/>
    <cellStyle name="常规 34 10 2" xfId="1776"/>
    <cellStyle name="常规 20 13 2 2" xfId="1777"/>
    <cellStyle name="20% - 强调文字颜色 3 2 4" xfId="1778"/>
    <cellStyle name="常规 24 13 2" xfId="1779"/>
    <cellStyle name="常规 7 2 2 8 2 3" xfId="1780"/>
    <cellStyle name="40% - 强调文字颜色 5 2 6 2 2" xfId="1781"/>
    <cellStyle name="常规 29 10 2 2" xfId="1782"/>
    <cellStyle name="常规 34 10 2 2" xfId="1783"/>
    <cellStyle name="常规 7 2 2 2 3" xfId="1784"/>
    <cellStyle name="20% - 强调文字颜色 3 2 4 2" xfId="1785"/>
    <cellStyle name="常规 24 13 2 2" xfId="1786"/>
    <cellStyle name="常规 7 2 2 8 2 3 2" xfId="1787"/>
    <cellStyle name="40% - 强调文字颜色 5 2 6 2 2 2" xfId="1788"/>
    <cellStyle name="常规 7 2 2 2 3 2" xfId="1789"/>
    <cellStyle name="20% - 强调文字颜色 3 2 4 2 2" xfId="1790"/>
    <cellStyle name="常规 7 2 2 2 3 2 2" xfId="1791"/>
    <cellStyle name="20% - 强调文字颜色 3 2 4 2 2 2" xfId="1792"/>
    <cellStyle name="常规 24 14" xfId="1793"/>
    <cellStyle name="40% - 强调文字颜色 5 2 6 3" xfId="1794"/>
    <cellStyle name="常规 21 42 2" xfId="1795"/>
    <cellStyle name="常规 21 37 2" xfId="1796"/>
    <cellStyle name="20% - 强调文字颜色 6 3 2 3 2 2" xfId="1797"/>
    <cellStyle name="常规 14 7 3 2 2" xfId="1798"/>
    <cellStyle name="常规 29 10 3" xfId="1799"/>
    <cellStyle name="常规 34 10 3" xfId="1800"/>
    <cellStyle name="常规 12 26 2 2" xfId="1801"/>
    <cellStyle name="常规 12 31 2 2" xfId="1802"/>
    <cellStyle name="20% - 强调文字颜色 3 2 5" xfId="1803"/>
    <cellStyle name="常规 24 14 2" xfId="1804"/>
    <cellStyle name="40% - 强调文字颜色 5 2 6 3 2" xfId="1805"/>
    <cellStyle name="常规 21 42 2 2" xfId="1806"/>
    <cellStyle name="常规 21 37 2 2" xfId="1807"/>
    <cellStyle name="20% - 强调文字颜色 6 3 2 3 2 2 2" xfId="1808"/>
    <cellStyle name="常规 7 2 2 3 3" xfId="1809"/>
    <cellStyle name="20% - 强调文字颜色 3 2 5 2" xfId="1810"/>
    <cellStyle name="常规 7 2 2 3 3 2" xfId="1811"/>
    <cellStyle name="20% - 强调文字颜色 3 2 5 2 2" xfId="1812"/>
    <cellStyle name="60% - 强调文字颜色 2 2 2 3 3" xfId="1813"/>
    <cellStyle name="20% - 强调文字颜色 3 2 5 2 2 2" xfId="1814"/>
    <cellStyle name="常规 3 2 5 6" xfId="1815"/>
    <cellStyle name="40% - 强调文字颜色 1 3 2 2 4 3 2" xfId="1816"/>
    <cellStyle name="60% - 强调文字颜色 3 3 5 2 2" xfId="1817"/>
    <cellStyle name="20% - 强调文字颜色 3 2 6" xfId="1818"/>
    <cellStyle name="常规 7 2 4 2 12 4" xfId="1819"/>
    <cellStyle name="常规 22 2 4 2 2" xfId="1820"/>
    <cellStyle name="常规 17 2 4 2 2" xfId="1821"/>
    <cellStyle name="汇总 3 10" xfId="1822"/>
    <cellStyle name="60% - 强调文字颜色 2 3 2 3 3" xfId="1823"/>
    <cellStyle name="常规 36 27 2 2" xfId="1824"/>
    <cellStyle name="常规 36 32 2 2" xfId="1825"/>
    <cellStyle name="差 2 2 3 3 2" xfId="1826"/>
    <cellStyle name="20% - 强调文字颜色 3 2 6 2 2 2" xfId="1827"/>
    <cellStyle name="标题 6 4 2" xfId="1828"/>
    <cellStyle name="注释 3 13 2 4" xfId="1829"/>
    <cellStyle name="常规 7 20 9 3 2" xfId="1830"/>
    <cellStyle name="常规 7 2 2 4 4" xfId="1831"/>
    <cellStyle name="20% - 强调文字颜色 3 2 6 3" xfId="1832"/>
    <cellStyle name="标题 6 4 2 2" xfId="1833"/>
    <cellStyle name="常规 7 2 2 4 4 2" xfId="1834"/>
    <cellStyle name="20% - 强调文字颜色 3 2 6 3 2" xfId="1835"/>
    <cellStyle name="常规 13 55 3 2 2" xfId="1836"/>
    <cellStyle name="常规 22 2 5 2" xfId="1837"/>
    <cellStyle name="常规 17 2 5 2" xfId="1838"/>
    <cellStyle name="常规 36 28 2" xfId="1839"/>
    <cellStyle name="常规 36 33 2" xfId="1840"/>
    <cellStyle name="差 2 2 4 3" xfId="1841"/>
    <cellStyle name="20% - 强调文字颜色 3 2 7" xfId="1842"/>
    <cellStyle name="常规 7 2 2 5 3" xfId="1843"/>
    <cellStyle name="20% - 强调文字颜色 3 2 7 2" xfId="1844"/>
    <cellStyle name="常规 7 2 2 5 3 2" xfId="1845"/>
    <cellStyle name="20% - 强调文字颜色 3 2 7 2 2" xfId="1846"/>
    <cellStyle name="常规 22 3 4 2" xfId="1847"/>
    <cellStyle name="常规 17 3 4 2" xfId="1848"/>
    <cellStyle name="输入 3 3 2 3 2" xfId="1849"/>
    <cellStyle name="差 2 3 3 3" xfId="1850"/>
    <cellStyle name="强调文字颜色 2 2 4 2" xfId="1851"/>
    <cellStyle name="常规 3 2 3 5 2 2 2" xfId="1852"/>
    <cellStyle name="20% - 强调文字颜色 3 3" xfId="1853"/>
    <cellStyle name="常规 13 14 2 2 2" xfId="1854"/>
    <cellStyle name="40% - 强调文字颜色 4 3 7 2" xfId="1855"/>
    <cellStyle name="强调文字颜色 2 2 4 2 2 2" xfId="1856"/>
    <cellStyle name="20% - 强调文字颜色 3 3 2 2" xfId="1857"/>
    <cellStyle name="40% - 强调文字颜色 4 3 7 2 2" xfId="1858"/>
    <cellStyle name="20% - 强调文字颜色 3 3 2 2 2" xfId="1859"/>
    <cellStyle name="检查单元格 3 2 2 7" xfId="1860"/>
    <cellStyle name="20% - 强调文字颜色 3 3 2 2 2 2" xfId="1861"/>
    <cellStyle name="检查单元格 3 2 2 7 2" xfId="1862"/>
    <cellStyle name="20% - 强调文字颜色 3 3 2 2 2 2 2" xfId="1863"/>
    <cellStyle name="60% - 强调文字颜色 6 3 3 3 2" xfId="1864"/>
    <cellStyle name="常规 7 2 4 15 2 3 2" xfId="1865"/>
    <cellStyle name="常规 7 2 4 20 2 3 2" xfId="1866"/>
    <cellStyle name="20% - 强调文字颜色 3 3 2 2 3" xfId="1867"/>
    <cellStyle name="60% - 强调文字颜色 6 3 3 3 2 2" xfId="1868"/>
    <cellStyle name="20% - 强调文字颜色 3 3 2 2 3 2" xfId="1869"/>
    <cellStyle name="20% - 强调文字颜色 3 3 2 2 3 2 2" xfId="1870"/>
    <cellStyle name="20% - 强调文字颜色 3 3 2 2 3 3 2" xfId="1871"/>
    <cellStyle name="常规 31 2 5 2 2" xfId="1872"/>
    <cellStyle name="常规 26 2 5 2 2" xfId="1873"/>
    <cellStyle name="60% - 强调文字颜色 6 3 3 3 3" xfId="1874"/>
    <cellStyle name="20% - 强调文字颜色 3 3 2 2 4" xfId="1875"/>
    <cellStyle name="20% - 强调文字颜色 3 3 2 2 4 2" xfId="1876"/>
    <cellStyle name="常规 7 19 2 2 29 3" xfId="1877"/>
    <cellStyle name="常规 7 19 2 2 34 3" xfId="1878"/>
    <cellStyle name="20% - 强调文字颜色 3 3 2 2 4 2 2" xfId="1879"/>
    <cellStyle name="20% - 强调文字颜色 3 3 3 3" xfId="1880"/>
    <cellStyle name="常规 7 19 2 2 29 3 2" xfId="1881"/>
    <cellStyle name="常规 7 19 2 2 34 3 2" xfId="1882"/>
    <cellStyle name="20% - 强调文字颜色 3 3 2 2 4 2 2 2" xfId="1883"/>
    <cellStyle name="20% - 强调文字颜色 3 3 2 2 4 3" xfId="1884"/>
    <cellStyle name="常规 2 6" xfId="1885"/>
    <cellStyle name="60% - 强调文字颜色 3 3 2 2 2 3" xfId="1886"/>
    <cellStyle name="常规 7 19 2 2 35 3" xfId="1887"/>
    <cellStyle name="常规 7 19 2 2 40 3" xfId="1888"/>
    <cellStyle name="20% - 强调文字颜色 3 3 2 2 4 3 2" xfId="1889"/>
    <cellStyle name="20% - 强调文字颜色 3 3 2 2 5" xfId="1890"/>
    <cellStyle name="常规 13 5 5 2" xfId="1891"/>
    <cellStyle name="20% - 强调文字颜色 3 3 2 2 5 2" xfId="1892"/>
    <cellStyle name="常规 38 2 2 2 3" xfId="1893"/>
    <cellStyle name="20% - 强调文字颜色 3 3 2 2 5 2 2" xfId="1894"/>
    <cellStyle name="20% - 强调文字颜色 3 3 2 2 6" xfId="1895"/>
    <cellStyle name="常规 7 2 2 14 2 3 2" xfId="1896"/>
    <cellStyle name="40% - 强调文字颜色 4 3 2 7" xfId="1897"/>
    <cellStyle name="20% - 强调文字颜色 3 3 2 2 6 2" xfId="1898"/>
    <cellStyle name="20% - 强调文字颜色 3 3 2 3" xfId="1899"/>
    <cellStyle name="常规 8 2 2 11" xfId="1900"/>
    <cellStyle name="20% - 强调文字颜色 3 3 2 3 2" xfId="1901"/>
    <cellStyle name="常规 7 2 2 2 2 9 4" xfId="1902"/>
    <cellStyle name="常规 8 2 2 11 2" xfId="1903"/>
    <cellStyle name="20% - 强调文字颜色 3 3 2 3 2 2" xfId="1904"/>
    <cellStyle name="常规 35 3 5 2" xfId="1905"/>
    <cellStyle name="常规 40 3 5 2" xfId="1906"/>
    <cellStyle name="标题 1 3 2 2 4 3" xfId="1907"/>
    <cellStyle name="常规 7 2 2 2 2 9 4 2" xfId="1908"/>
    <cellStyle name="常规 8 2 2 11 2 2" xfId="1909"/>
    <cellStyle name="20% - 强调文字颜色 3 3 2 3 2 2 2" xfId="1910"/>
    <cellStyle name="60% - 强调文字颜色 6 3 3 4 2" xfId="1911"/>
    <cellStyle name="常规 8 2 2 12" xfId="1912"/>
    <cellStyle name="20% - 强调文字颜色 3 3 2 3 3" xfId="1913"/>
    <cellStyle name="注释 2 5 3 2 3" xfId="1914"/>
    <cellStyle name="注释 3 45 2 3 2" xfId="1915"/>
    <cellStyle name="注释 3 50 2 3 2" xfId="1916"/>
    <cellStyle name="标题 2 3 2 2 2 3" xfId="1917"/>
    <cellStyle name="检查单元格 3 2 2 5 4" xfId="1918"/>
    <cellStyle name="60% - 强调文字颜色 6 3 3 4 2 2" xfId="1919"/>
    <cellStyle name="常规 8 2 2 12 2" xfId="1920"/>
    <cellStyle name="20% - 强调文字颜色 3 3 2 3 3 2" xfId="1921"/>
    <cellStyle name="20% - 强调文字颜色 3 3 2 4" xfId="1922"/>
    <cellStyle name="20% - 强调文字颜色 3 3 2 4 2" xfId="1923"/>
    <cellStyle name="20% - 强调文字颜色 3 3 2 4 2 2" xfId="1924"/>
    <cellStyle name="20% - 强调文字颜色 3 3 2 4 2 2 2" xfId="1925"/>
    <cellStyle name="常规 3 4 2 2 3 2 2" xfId="1926"/>
    <cellStyle name="20% - 强调文字颜色 3 3 2 5" xfId="1927"/>
    <cellStyle name="20% - 强调文字颜色 5 2 2 6" xfId="1928"/>
    <cellStyle name="20% - 强调文字颜色 3 3 2 5 2" xfId="1929"/>
    <cellStyle name="常规 7 20 7" xfId="1930"/>
    <cellStyle name="20% - 强调文字颜色 5 2 2 6 2" xfId="1931"/>
    <cellStyle name="标题 4 3" xfId="1932"/>
    <cellStyle name="20% - 强调文字颜色 3 3 2 5 2 2" xfId="1933"/>
    <cellStyle name="常规 7 20 7 2" xfId="1934"/>
    <cellStyle name="千位分隔 4" xfId="1935"/>
    <cellStyle name="常规 26 16 3" xfId="1936"/>
    <cellStyle name="常规 26 21 3" xfId="1937"/>
    <cellStyle name="常规 31 16 3" xfId="1938"/>
    <cellStyle name="常规 31 21 3" xfId="1939"/>
    <cellStyle name="20% - 强调文字颜色 5 2 2 6 2 2" xfId="1940"/>
    <cellStyle name="标题 4 3 2" xfId="1941"/>
    <cellStyle name="千位分隔 4 2" xfId="1942"/>
    <cellStyle name="20% - 强调文字颜色 3 3 2 5 2 2 2" xfId="1943"/>
    <cellStyle name="常规 7 20 7 2 2" xfId="1944"/>
    <cellStyle name="强调文字颜色 4 2 6 2 2 2" xfId="1945"/>
    <cellStyle name="20% - 强调文字颜色 3 3 2 6" xfId="1946"/>
    <cellStyle name="20% - 强调文字颜色 5 2 3 6" xfId="1947"/>
    <cellStyle name="20% - 强调文字颜色 3 3 2 6 2" xfId="1948"/>
    <cellStyle name="20% - 强调文字颜色 5 2 3 6 2" xfId="1949"/>
    <cellStyle name="20% - 强调文字颜色 3 3 2 6 2 2" xfId="1950"/>
    <cellStyle name="20% - 强调文字颜色 3 3 2 7" xfId="1951"/>
    <cellStyle name="20% - 强调文字颜色 3 3 2 7 2" xfId="1952"/>
    <cellStyle name="强调文字颜色 2 2 4 2 3" xfId="1953"/>
    <cellStyle name="20% - 强调文字颜色 3 3 3" xfId="1954"/>
    <cellStyle name="40% - 强调文字颜色 4 3 8" xfId="1955"/>
    <cellStyle name="常规 8 2 2 2 19 2" xfId="1956"/>
    <cellStyle name="常规 8 2 2 2 24 2" xfId="1957"/>
    <cellStyle name="常规 13 14 2 3" xfId="1958"/>
    <cellStyle name="常规 10 27 2 2" xfId="1959"/>
    <cellStyle name="常规 10 32 2 2" xfId="1960"/>
    <cellStyle name="40% - 强调文字颜色 4 3 8 2" xfId="1961"/>
    <cellStyle name="强调文字颜色 2 2 4 2 3 2" xfId="1962"/>
    <cellStyle name="20% - 强调文字颜色 3 3 3 2" xfId="1963"/>
    <cellStyle name="20% - 强调文字颜色 3 3 3 2 2" xfId="1964"/>
    <cellStyle name="20% - 强调文字颜色 3 3 3 2 2 2" xfId="1965"/>
    <cellStyle name="20% - 强调文字颜色 3 3 3 2 2 2 2" xfId="1966"/>
    <cellStyle name="20% - 强调文字颜色 3 3 3 2 3" xfId="1967"/>
    <cellStyle name="20% - 强调文字颜色 3 3 3 2 3 2" xfId="1968"/>
    <cellStyle name="20% - 强调文字颜色 3 3 3 3 2" xfId="1969"/>
    <cellStyle name="20% - 强调文字颜色 3 3 3 3 2 2" xfId="1970"/>
    <cellStyle name="常规 7 20 37" xfId="1971"/>
    <cellStyle name="常规 7 20 42" xfId="1972"/>
    <cellStyle name="20% - 强调文字颜色 3 3 3 3 2 2 2" xfId="1973"/>
    <cellStyle name="20% - 强调文字颜色 3 3 3 3 3" xfId="1974"/>
    <cellStyle name="20% - 强调文字颜色 3 3 3 3 3 2" xfId="1975"/>
    <cellStyle name="常规 6" xfId="1976"/>
    <cellStyle name="20% - 强调文字颜色 3 3 3 4" xfId="1977"/>
    <cellStyle name="20% - 强调文字颜色 3 3 3 4 2" xfId="1978"/>
    <cellStyle name="20% - 强调文字颜色 3 3 3 4 2 2" xfId="1979"/>
    <cellStyle name="20% - 强调文字颜色 6 2 3" xfId="1980"/>
    <cellStyle name="常规 13 8" xfId="1981"/>
    <cellStyle name="20% - 强调文字颜色 3 3 3 4 2 2 2" xfId="1982"/>
    <cellStyle name="20% - 强调文字颜色 3 3 3 5" xfId="1983"/>
    <cellStyle name="20% - 强调文字颜色 5 3 2 6" xfId="1984"/>
    <cellStyle name="20% - 强调文字颜色 3 3 3 5 2" xfId="1985"/>
    <cellStyle name="强调文字颜色 4 2 6 2 3 2" xfId="1986"/>
    <cellStyle name="20% - 强调文字颜色 3 3 3 6" xfId="1987"/>
    <cellStyle name="20% - 强调文字颜色 5 3 3 6" xfId="1988"/>
    <cellStyle name="20% - 强调文字颜色 3 3 3 6 2" xfId="1989"/>
    <cellStyle name="标题 5 3 2 2 2 2" xfId="1990"/>
    <cellStyle name="40% - 强调文字颜色 5 2 7 2" xfId="1991"/>
    <cellStyle name="常规 3 2 6 4" xfId="1992"/>
    <cellStyle name="20% - 强调文字颜色 4 2 2 2" xfId="1993"/>
    <cellStyle name="强调文字颜色 2 2 4 2 4" xfId="1994"/>
    <cellStyle name="常规 29 11 2" xfId="1995"/>
    <cellStyle name="常规 34 11 2" xfId="1996"/>
    <cellStyle name="20% - 强调文字颜色 3 3 4" xfId="1997"/>
    <cellStyle name="40% - 强调文字颜色 5 2 7 2 2" xfId="1998"/>
    <cellStyle name="常规 37 26 3" xfId="1999"/>
    <cellStyle name="常规 37 31 3" xfId="2000"/>
    <cellStyle name="20% - 强调文字颜色 4 2 2 2 2" xfId="2001"/>
    <cellStyle name="常规 29 11 2 2" xfId="2002"/>
    <cellStyle name="常规 34 11 2 2" xfId="2003"/>
    <cellStyle name="常规 7 2 3 2 3" xfId="2004"/>
    <cellStyle name="20% - 强调文字颜色 3 3 4 2" xfId="2005"/>
    <cellStyle name="20% - 强调文字颜色 4 2 2 2 2 2" xfId="2006"/>
    <cellStyle name="常规 7 2 3 2 3 2" xfId="2007"/>
    <cellStyle name="20% - 强调文字颜色 3 3 4 2 2" xfId="2008"/>
    <cellStyle name="20% - 强调文字颜色 4 2 2 2 2 2 2" xfId="2009"/>
    <cellStyle name="20% - 强调文字颜色 3 3 4 2 2 2" xfId="2010"/>
    <cellStyle name="常规 21 43 2" xfId="2011"/>
    <cellStyle name="常规 21 38 2" xfId="2012"/>
    <cellStyle name="常规 3 3 5 2 3" xfId="2013"/>
    <cellStyle name="好 3 2 2 3 2 3" xfId="2014"/>
    <cellStyle name="20% - 强调文字颜色 6 3 2 3 3 2" xfId="2015"/>
    <cellStyle name="常规 29 11 3" xfId="2016"/>
    <cellStyle name="常规 34 11 3" xfId="2017"/>
    <cellStyle name="常规 38 5 2 2" xfId="2018"/>
    <cellStyle name="常规 7 45 2 2" xfId="2019"/>
    <cellStyle name="常规 7 50 2 2" xfId="2020"/>
    <cellStyle name="20% - 强调文字颜色 3 3 5" xfId="2021"/>
    <cellStyle name="常规 3 3 2 2 2 2 2" xfId="2022"/>
    <cellStyle name="20% - 强调文字颜色 4 2 2 3" xfId="2023"/>
    <cellStyle name="常规 37 27 3" xfId="2024"/>
    <cellStyle name="常规 37 32 3" xfId="2025"/>
    <cellStyle name="20% - 强调文字颜色 4 2 2 3 2" xfId="2026"/>
    <cellStyle name="输出 2 2 2 2 2 3" xfId="2027"/>
    <cellStyle name="常规 7 45 2 2 2" xfId="2028"/>
    <cellStyle name="常规 7 50 2 2 2" xfId="2029"/>
    <cellStyle name="20% - 强调文字颜色 3 3 5 2" xfId="2030"/>
    <cellStyle name="20% - 强调文字颜色 4 2 2 3 2 2" xfId="2031"/>
    <cellStyle name="输出 2 2 2 2 2 3 2" xfId="2032"/>
    <cellStyle name="常规 7 2 4 2 35 5" xfId="2033"/>
    <cellStyle name="常规 7 2 4 2 40 5" xfId="2034"/>
    <cellStyle name="20% - 强调文字颜色 3 3 5 2 2" xfId="2035"/>
    <cellStyle name="60% - 强调文字颜色 3 2 2 3 3" xfId="2036"/>
    <cellStyle name="常规 7 2 2 47 4" xfId="2037"/>
    <cellStyle name="常规 7 2 2 52 4" xfId="2038"/>
    <cellStyle name="20% - 强调文字颜色 3 3 5 2 2 2" xfId="2039"/>
    <cellStyle name="20% - 强调文字颜色 4 2 2 3 2 2 2" xfId="2040"/>
    <cellStyle name="注释 3 48 2 2" xfId="2041"/>
    <cellStyle name="注释 3 53 2 2" xfId="2042"/>
    <cellStyle name="20% - 强调文字颜色 4 2 2 3 3 2" xfId="2043"/>
    <cellStyle name="常规 7 2 4 2 36 5" xfId="2044"/>
    <cellStyle name="常规 7 2 4 2 41 5" xfId="2045"/>
    <cellStyle name="20% - 强调文字颜色 3 3 5 3 2" xfId="2046"/>
    <cellStyle name="标题 3 2 2 2 2 3" xfId="2047"/>
    <cellStyle name="常规 8 4 2 13 4 3" xfId="2048"/>
    <cellStyle name="输入 2 2 4 5" xfId="2049"/>
    <cellStyle name="常规 13 56 2 2 2" xfId="2050"/>
    <cellStyle name="20% - 强调文字颜色 3 3 6" xfId="2051"/>
    <cellStyle name="常规 7 50 2 3" xfId="2052"/>
    <cellStyle name="常规 7 45 2 3" xfId="2053"/>
    <cellStyle name="20% - 强调文字颜色 4 2 2 4" xfId="2054"/>
    <cellStyle name="标题 6 3 3 2 2 2" xfId="2055"/>
    <cellStyle name="20% - 强调文字颜色 3 3 6 2" xfId="2056"/>
    <cellStyle name="常规 7 50 2 3 2" xfId="2057"/>
    <cellStyle name="常规 7 45 2 3 2" xfId="2058"/>
    <cellStyle name="注释 3 14 2 3" xfId="2059"/>
    <cellStyle name="20% - 强调文字颜色 4 2 2 4 2" xfId="2060"/>
    <cellStyle name="常规 37 33 3" xfId="2061"/>
    <cellStyle name="常规 37 28 3" xfId="2062"/>
    <cellStyle name="差 3 2 3 3" xfId="2063"/>
    <cellStyle name="输入 2 3 3 5" xfId="2064"/>
    <cellStyle name="常规 8 19 4 3" xfId="2065"/>
    <cellStyle name="常规 8 24 4 3" xfId="2066"/>
    <cellStyle name="常规 18 2 4 2" xfId="2067"/>
    <cellStyle name="常规 23 2 4 2" xfId="2068"/>
    <cellStyle name="20% - 强调文字颜色 3 3 6 2 2" xfId="2069"/>
    <cellStyle name="注释 3 14 2 3 2" xfId="2070"/>
    <cellStyle name="20% - 强调文字颜色 4 2 2 4 2 2" xfId="2071"/>
    <cellStyle name="20% - 强调文字颜色 4 2 2 4 2 2 2" xfId="2072"/>
    <cellStyle name="20% - 强调文字颜色 3 3 6 2 2 2" xfId="2073"/>
    <cellStyle name="60% - 强调文字颜色 3 3 2 3 3" xfId="2074"/>
    <cellStyle name="差 3 2 3 3 2" xfId="2075"/>
    <cellStyle name="常规 38 8" xfId="2076"/>
    <cellStyle name="常规 7 48" xfId="2077"/>
    <cellStyle name="常规 7 53" xfId="2078"/>
    <cellStyle name="常规 18 2 4 2 2" xfId="2079"/>
    <cellStyle name="常规 23 2 4 2 2" xfId="2080"/>
    <cellStyle name="20% - 强调文字颜色 3 3 6 3" xfId="2081"/>
    <cellStyle name="注释 3 14 2 4" xfId="2082"/>
    <cellStyle name="20% - 强调文字颜色 4 2 2 4 3" xfId="2083"/>
    <cellStyle name="注释 3 54 2" xfId="2084"/>
    <cellStyle name="注释 3 49 2" xfId="2085"/>
    <cellStyle name="差 3 2 4 3" xfId="2086"/>
    <cellStyle name="常规 8 4 2 14 4 3" xfId="2087"/>
    <cellStyle name="输入 2 3 4 5" xfId="2088"/>
    <cellStyle name="常规 18 2 5 2" xfId="2089"/>
    <cellStyle name="常规 23 2 5 2" xfId="2090"/>
    <cellStyle name="常规 13 56 3 2 2" xfId="2091"/>
    <cellStyle name="20% - 强调文字颜色 3 3 6 3 2" xfId="2092"/>
    <cellStyle name="20% - 强调文字颜色 4 2 2 4 3 2" xfId="2093"/>
    <cellStyle name="注释 3 54 2 2" xfId="2094"/>
    <cellStyle name="注释 3 49 2 2" xfId="2095"/>
    <cellStyle name="20% - 强调文字颜色 3 3 7" xfId="2096"/>
    <cellStyle name="常规 7 50 2 4" xfId="2097"/>
    <cellStyle name="常规 7 45 2 4" xfId="2098"/>
    <cellStyle name="20% - 强调文字颜色 4 2 2 5" xfId="2099"/>
    <cellStyle name="常规 3 4 2 3 2 2 2" xfId="2100"/>
    <cellStyle name="20% - 强调文字颜色 3 3 7 2" xfId="2101"/>
    <cellStyle name="千位分隔[0] 3 2 2 3" xfId="2102"/>
    <cellStyle name="20% - 强调文字颜色 4 2 2 5 2" xfId="2103"/>
    <cellStyle name="常规 37 34 3" xfId="2104"/>
    <cellStyle name="常规 37 29 3" xfId="2105"/>
    <cellStyle name="差 3 3 3 3" xfId="2106"/>
    <cellStyle name="输入 3 4 2 3 2" xfId="2107"/>
    <cellStyle name="常规 8 25 4 3" xfId="2108"/>
    <cellStyle name="常规 8 30 4 3" xfId="2109"/>
    <cellStyle name="常规 18 3 4 2" xfId="2110"/>
    <cellStyle name="常规 23 3 4 2" xfId="2111"/>
    <cellStyle name="20% - 强调文字颜色 3 3 7 2 2" xfId="2112"/>
    <cellStyle name="千位分隔[0] 3 2 2 3 2" xfId="2113"/>
    <cellStyle name="20% - 强调文字颜色 4 2 2 5 2 2" xfId="2114"/>
    <cellStyle name="常规 51 4" xfId="2115"/>
    <cellStyle name="20% - 强调文字颜色 3 4" xfId="2116"/>
    <cellStyle name="强调文字颜色 5 2 2 4 2 2 2" xfId="2117"/>
    <cellStyle name="常规 3 2 3 5 2 2 3" xfId="2118"/>
    <cellStyle name="强调文字颜色 2 2 4 3" xfId="2119"/>
    <cellStyle name="差 3 6 2" xfId="2120"/>
    <cellStyle name="常规 8 4 2 23 2" xfId="2121"/>
    <cellStyle name="常规 8 4 2 18 2" xfId="2122"/>
    <cellStyle name="常规 8 28 3" xfId="2123"/>
    <cellStyle name="常规 8 33 3" xfId="2124"/>
    <cellStyle name="常规 13 14 4" xfId="2125"/>
    <cellStyle name="20% - 强调文字颜色 3 5" xfId="2126"/>
    <cellStyle name="强调文字颜色 2 2 4 4" xfId="2127"/>
    <cellStyle name="差 3 6 2 2" xfId="2128"/>
    <cellStyle name="常规 8 4 2 23 2 2" xfId="2129"/>
    <cellStyle name="常规 8 4 2 18 2 2" xfId="2130"/>
    <cellStyle name="20% - 强调文字颜色 3 5 2" xfId="2131"/>
    <cellStyle name="注释 2 3 2 2 2 3 3" xfId="2132"/>
    <cellStyle name="强调文字颜色 2 2 4 4 2" xfId="2133"/>
    <cellStyle name="20% - 强调文字颜色 6 2 2 3 2 2" xfId="2134"/>
    <cellStyle name="20% - 强调文字颜色 3 6" xfId="2135"/>
    <cellStyle name="强调文字颜色 2 2 4 5" xfId="2136"/>
    <cellStyle name="40% - 强调文字颜色 1 3 3 3 3 2" xfId="2137"/>
    <cellStyle name="差 3 6 3" xfId="2138"/>
    <cellStyle name="常规 8 4 2 23 3" xfId="2139"/>
    <cellStyle name="常规 8 4 2 18 3" xfId="2140"/>
    <cellStyle name="差 3 6 3 2" xfId="2141"/>
    <cellStyle name="常规 8 4 2 23 3 2" xfId="2142"/>
    <cellStyle name="常规 8 4 2 18 3 2" xfId="2143"/>
    <cellStyle name="20% - 强调文字颜色 3 6 2" xfId="2144"/>
    <cellStyle name="20% - 强调文字颜色 6 2 2 3 2 2 2" xfId="2145"/>
    <cellStyle name="20% - 强调文字颜色 4 2 2 2 6 2" xfId="2146"/>
    <cellStyle name="20% - 强调文字颜色 3 7" xfId="2147"/>
    <cellStyle name="60% - 强调文字颜色 2 3 5 2 2" xfId="2148"/>
    <cellStyle name="差 3 6 4" xfId="2149"/>
    <cellStyle name="常规 8 4 2 23 4" xfId="2150"/>
    <cellStyle name="常规 8 4 2 18 4" xfId="2151"/>
    <cellStyle name="20% - 强调文字颜色 4 2 2 2 2 3" xfId="2152"/>
    <cellStyle name="20% - 强调文字颜色 4 2 2 2 2 3 2" xfId="2153"/>
    <cellStyle name="20% - 强调文字颜色 4 2 2 2 3 2 2" xfId="2154"/>
    <cellStyle name="注释 3 52 2 2 2" xfId="2155"/>
    <cellStyle name="注释 3 47 2 2 2" xfId="2156"/>
    <cellStyle name="20% - 强调文字颜色 4 2 2 2 3 2 2 2" xfId="2157"/>
    <cellStyle name="20% - 强调文字颜色 4 2 2 2 3 3" xfId="2158"/>
    <cellStyle name="注释 3 52 2 3" xfId="2159"/>
    <cellStyle name="注释 3 47 2 3" xfId="2160"/>
    <cellStyle name="20% - 强调文字颜色 4 2 2 2 3 3 2" xfId="2161"/>
    <cellStyle name="注释 3 52 2 3 2" xfId="2162"/>
    <cellStyle name="注释 3 47 2 3 2" xfId="2163"/>
    <cellStyle name="20% - 强调文字颜色 4 2 2 2 4" xfId="2164"/>
    <cellStyle name="注释 3 52 3" xfId="2165"/>
    <cellStyle name="注释 3 47 3" xfId="2166"/>
    <cellStyle name="40% - 强调文字颜色 6 2 2 4 2 2 2" xfId="2167"/>
    <cellStyle name="20% - 强调文字颜色 4 2 2 2 4 2 2" xfId="2168"/>
    <cellStyle name="计算 3 2 2 2 2 4" xfId="2169"/>
    <cellStyle name="60% - 强调文字颜色 2 2 2 2 3 3" xfId="2170"/>
    <cellStyle name="20% - 强调文字颜色 4 2 2 2 4 2 2 2" xfId="2171"/>
    <cellStyle name="20% - 强调文字颜色 4 2 2 2 6" xfId="2172"/>
    <cellStyle name="注释 3 52 5" xfId="2173"/>
    <cellStyle name="注释 3 47 5" xfId="2174"/>
    <cellStyle name="40% - 强调文字颜色 6 3 2 5 2 2 2" xfId="2175"/>
    <cellStyle name="20% - 强调文字颜色 4 2 2 5 2 2 2" xfId="2176"/>
    <cellStyle name="常规 51 4 2" xfId="2177"/>
    <cellStyle name="链接单元格 2 3" xfId="2178"/>
    <cellStyle name="20% - 强调文字颜色 4 2 2 5 3" xfId="2179"/>
    <cellStyle name="注释 3 55 2" xfId="2180"/>
    <cellStyle name="注释 3 60 2" xfId="2181"/>
    <cellStyle name="20% - 强调文字颜色 4 2 2 5 3 2" xfId="2182"/>
    <cellStyle name="注释 3 55 2 2" xfId="2183"/>
    <cellStyle name="注释 3 60 2 2" xfId="2184"/>
    <cellStyle name="常规 52 4" xfId="2185"/>
    <cellStyle name="常规 47 4" xfId="2186"/>
    <cellStyle name="20% - 强调文字颜色 4 2 3" xfId="2187"/>
    <cellStyle name="40% - 强调文字颜色 5 2 8" xfId="2188"/>
    <cellStyle name="20% - 强调文字颜色 4 2 3 2" xfId="2189"/>
    <cellStyle name="40% - 强调文字颜色 5 2 8 2" xfId="2190"/>
    <cellStyle name="20% - 强调文字颜色 4 2 3 2 2" xfId="2191"/>
    <cellStyle name="20% - 强调文字颜色 4 2 3 2 2 2" xfId="2192"/>
    <cellStyle name="20% - 强调文字颜色 4 2 3 2 2 2 2" xfId="2193"/>
    <cellStyle name="常规 3 4 2 5" xfId="2194"/>
    <cellStyle name="20% - 强调文字颜色 4 2 3 3" xfId="2195"/>
    <cellStyle name="常规 3 3 2 2 2 3 2" xfId="2196"/>
    <cellStyle name="20% - 强调文字颜色 4 2 3 3 2" xfId="2197"/>
    <cellStyle name="20% - 强调文字颜色 4 2 3 3 2 2" xfId="2198"/>
    <cellStyle name="标题 5 6 3" xfId="2199"/>
    <cellStyle name="20% - 强调文字颜色 4 2 3 3 2 2 2" xfId="2200"/>
    <cellStyle name="常规 4 4 2 5" xfId="2201"/>
    <cellStyle name="60% - 强调文字颜色 4 2 2 3 3" xfId="2202"/>
    <cellStyle name="标题 5 6 3 2" xfId="2203"/>
    <cellStyle name="20% - 强调文字颜色 4 2 3 3 3 2" xfId="2204"/>
    <cellStyle name="常规 7 2 4 2 34" xfId="2205"/>
    <cellStyle name="常规 7 2 4 2 29" xfId="2206"/>
    <cellStyle name="适中 3 2 6" xfId="2207"/>
    <cellStyle name="常规 11 10 3" xfId="2208"/>
    <cellStyle name="20% - 强调文字颜色 4 2 3 4" xfId="2209"/>
    <cellStyle name="20% - 强调文字颜色 4 2 3 4 2" xfId="2210"/>
    <cellStyle name="20% - 强调文字颜色 4 2 3 4 2 2" xfId="2211"/>
    <cellStyle name="注释 3 11 3" xfId="2212"/>
    <cellStyle name="常规 11 49 3" xfId="2213"/>
    <cellStyle name="常规 11 54 3" xfId="2214"/>
    <cellStyle name="标题 6 6 3" xfId="2215"/>
    <cellStyle name="20% - 强调文字颜色 4 2 3 4 2 2 2" xfId="2216"/>
    <cellStyle name="注释 3 11 3 2" xfId="2217"/>
    <cellStyle name="常规 5 2 2 2 2 3" xfId="2218"/>
    <cellStyle name="常规 5 4 2 5" xfId="2219"/>
    <cellStyle name="常规 14 36 3 3" xfId="2220"/>
    <cellStyle name="常规 14 41 3 3" xfId="2221"/>
    <cellStyle name="60% - 强调文字颜色 4 3 2 3 3" xfId="2222"/>
    <cellStyle name="常规 19 2 4 2 2" xfId="2223"/>
    <cellStyle name="常规 24 2 4 2 2" xfId="2224"/>
    <cellStyle name="标题 6 6 3 2" xfId="2225"/>
    <cellStyle name="20% - 强调文字颜色 4 2 3 4 3" xfId="2226"/>
    <cellStyle name="20% - 强调文字颜色 4 2 3 4 3 2" xfId="2227"/>
    <cellStyle name="注释 3 12 3" xfId="2228"/>
    <cellStyle name="常规 11 55 3" xfId="2229"/>
    <cellStyle name="20% - 强调文字颜色 4 2 3 5" xfId="2230"/>
    <cellStyle name="40% - 强调文字颜色 5 3 2 6 2 2" xfId="2231"/>
    <cellStyle name="20% - 强调文字颜色 4 2 3 5 2" xfId="2232"/>
    <cellStyle name="20% - 强调文字颜色 4 2 3 5 2 2" xfId="2233"/>
    <cellStyle name="注释 3 56 3" xfId="2234"/>
    <cellStyle name="注释 3 61 3" xfId="2235"/>
    <cellStyle name="20% - 强调文字颜色 4 2 4" xfId="2236"/>
    <cellStyle name="常规 20 14 2 2" xfId="2237"/>
    <cellStyle name="40% - 强调文字颜色 5 2 9" xfId="2238"/>
    <cellStyle name="40% - 强调文字颜色 5 3 6 2" xfId="2239"/>
    <cellStyle name="常规 29 13" xfId="2240"/>
    <cellStyle name="常规 34 13" xfId="2241"/>
    <cellStyle name="60% - 强调文字颜色 1 2 3 4 2 2" xfId="2242"/>
    <cellStyle name="好 3 2 2 3 4" xfId="2243"/>
    <cellStyle name="常规 3 3 5 4" xfId="2244"/>
    <cellStyle name="20% - 强调文字颜色 4 2 4 2" xfId="2245"/>
    <cellStyle name="常规 7 3 2 2 3" xfId="2246"/>
    <cellStyle name="40% - 强调文字颜色 5 3 6 2 2" xfId="2247"/>
    <cellStyle name="常规 29 13 2" xfId="2248"/>
    <cellStyle name="常规 34 13 2" xfId="2249"/>
    <cellStyle name="20% - 强调文字颜色 4 2 4 2 2" xfId="2250"/>
    <cellStyle name="常规 7 3 2 2 3 2" xfId="2251"/>
    <cellStyle name="40% - 强调文字颜色 5 3 6 2 2 2" xfId="2252"/>
    <cellStyle name="常规 7 2 5 2 3" xfId="2253"/>
    <cellStyle name="常规 29 13 2 2" xfId="2254"/>
    <cellStyle name="常规 34 13 2 2" xfId="2255"/>
    <cellStyle name="20% - 强调文字颜色 4 2 4 2 2 2" xfId="2256"/>
    <cellStyle name="20% - 强调文字颜色 4 2 5" xfId="2257"/>
    <cellStyle name="常规 12 32 2 2" xfId="2258"/>
    <cellStyle name="常规 12 27 2 2" xfId="2259"/>
    <cellStyle name="20% - 强调文字颜色 6 3 2 4 2 2" xfId="2260"/>
    <cellStyle name="40% - 强调文字颜色 5 3 6 3" xfId="2261"/>
    <cellStyle name="常规 29 14" xfId="2262"/>
    <cellStyle name="常规 34 14" xfId="2263"/>
    <cellStyle name="20% - 强调文字颜色 4 2 5 2" xfId="2264"/>
    <cellStyle name="20% - 强调文字颜色 6 3 2 4 2 2 2" xfId="2265"/>
    <cellStyle name="40% - 强调文字颜色 5 3 6 3 2" xfId="2266"/>
    <cellStyle name="60% - 强调文字颜色 1 3 2 3" xfId="2267"/>
    <cellStyle name="常规 34 14 2" xfId="2268"/>
    <cellStyle name="常规 29 14 2" xfId="2269"/>
    <cellStyle name="20% - 强调文字颜色 4 2 5 2 2" xfId="2270"/>
    <cellStyle name="常规 9 3" xfId="2271"/>
    <cellStyle name="40% - 强调文字颜色 1 4" xfId="2272"/>
    <cellStyle name="常规 8 2 2 44" xfId="2273"/>
    <cellStyle name="常规 8 2 2 39" xfId="2274"/>
    <cellStyle name="60% - 强调文字颜色 1 3 2 3 2" xfId="2275"/>
    <cellStyle name="常规 7 2 6 2 3" xfId="2276"/>
    <cellStyle name="常规 34 14 2 2" xfId="2277"/>
    <cellStyle name="常规 29 14 2 2" xfId="2278"/>
    <cellStyle name="常规 7 2 20 5" xfId="2279"/>
    <cellStyle name="常规 7 2 15 5" xfId="2280"/>
    <cellStyle name="20% - 强调文字颜色 4 2 5 2 2 2" xfId="2281"/>
    <cellStyle name="常规 9 3 2" xfId="2282"/>
    <cellStyle name="60% - 强调文字颜色 1 3 2 3 2 2" xfId="2283"/>
    <cellStyle name="常规 7 2 6 2 3 2" xfId="2284"/>
    <cellStyle name="20% - 强调文字颜色 4 2 5 3 2" xfId="2285"/>
    <cellStyle name="40% - 强调文字颜色 2 4" xfId="2286"/>
    <cellStyle name="60% - 强调文字颜色 1 3 2 4 2" xfId="2287"/>
    <cellStyle name="常规 7 2 21 5" xfId="2288"/>
    <cellStyle name="常规 7 2 16 5" xfId="2289"/>
    <cellStyle name="20% - 强调文字颜色 4 2 6" xfId="2290"/>
    <cellStyle name="60% - 强调文字颜色 3 3 6 2 2" xfId="2291"/>
    <cellStyle name="常规 7 2 7 2 3 2" xfId="2292"/>
    <cellStyle name="常规 2 2 2 2 7" xfId="2293"/>
    <cellStyle name="60% - 强调文字颜色 1 3 3 3 2 2" xfId="2294"/>
    <cellStyle name="20% - 强调文字颜色 4 2 6 2 2 2" xfId="2295"/>
    <cellStyle name="常规 29 15 3" xfId="2296"/>
    <cellStyle name="常规 29 20 3" xfId="2297"/>
    <cellStyle name="常规 34 15 3" xfId="2298"/>
    <cellStyle name="常规 34 20 3" xfId="2299"/>
    <cellStyle name="60% - 强调文字颜色 1 3 3 4" xfId="2300"/>
    <cellStyle name="40% - 强调文字颜色 6 3 2 2 2 2 2 2" xfId="2301"/>
    <cellStyle name="注释 3 63 2 4" xfId="2302"/>
    <cellStyle name="注释 3 58 2 4" xfId="2303"/>
    <cellStyle name="20% - 强调文字颜色 4 2 6 3" xfId="2304"/>
    <cellStyle name="60% - 强调文字颜色 1 3 3 4 2" xfId="2305"/>
    <cellStyle name="20% - 强调文字颜色 4 2 6 3 2" xfId="2306"/>
    <cellStyle name="常规 10 3 2" xfId="2307"/>
    <cellStyle name="20% - 强调文字颜色 4 2 7" xfId="2308"/>
    <cellStyle name="常规 29 16 2" xfId="2309"/>
    <cellStyle name="常规 29 21 2" xfId="2310"/>
    <cellStyle name="常规 34 16 2" xfId="2311"/>
    <cellStyle name="常规 34 21 2" xfId="2312"/>
    <cellStyle name="60% - 强调文字颜色 1 3 4 3" xfId="2313"/>
    <cellStyle name="常规 10 3 2 2" xfId="2314"/>
    <cellStyle name="20% - 强调文字颜色 4 2 7 2" xfId="2315"/>
    <cellStyle name="常规 10 3 2 2 2" xfId="2316"/>
    <cellStyle name="20% - 强调文字颜色 4 2 7 2 2" xfId="2317"/>
    <cellStyle name="标题 5 3 2 3" xfId="2318"/>
    <cellStyle name="常规 13 15 2" xfId="2319"/>
    <cellStyle name="常规 13 20 2" xfId="2320"/>
    <cellStyle name="强调文字颜色 2 2 5 2" xfId="2321"/>
    <cellStyle name="常规 3 2 3 5 2 3 2" xfId="2322"/>
    <cellStyle name="20% - 强调文字颜色 4 3" xfId="2323"/>
    <cellStyle name="标题 5 3 2 3 2" xfId="2324"/>
    <cellStyle name="40% - 强调文字颜色 5 3 7" xfId="2325"/>
    <cellStyle name="常规 13 15 2 2" xfId="2326"/>
    <cellStyle name="常规 13 20 2 2" xfId="2327"/>
    <cellStyle name="强调文字颜色 2 2 5 2 2" xfId="2328"/>
    <cellStyle name="60% - 强调文字颜色 1 2 3 4 3" xfId="2329"/>
    <cellStyle name="20% - 强调文字颜色 4 3 2" xfId="2330"/>
    <cellStyle name="强调文字颜色 2 2 5 2 4" xfId="2331"/>
    <cellStyle name="20% - 强调文字颜色 4 3 4" xfId="2332"/>
    <cellStyle name="40% - 强调文字颜色 5 3 7 2" xfId="2333"/>
    <cellStyle name="常规 13 15 2 2 2" xfId="2334"/>
    <cellStyle name="常规 13 20 2 2 2" xfId="2335"/>
    <cellStyle name="强调文字颜色 2 2 5 2 2 2" xfId="2336"/>
    <cellStyle name="好 3 2 2 4 4" xfId="2337"/>
    <cellStyle name="20% - 强调文字颜色 4 3 2 2" xfId="2338"/>
    <cellStyle name="常规 3 3 6 4" xfId="2339"/>
    <cellStyle name="20% - 强调文字颜色 4 3 4 2" xfId="2340"/>
    <cellStyle name="40% - 强调文字颜色 5 3 7 2 2" xfId="2341"/>
    <cellStyle name="常规 8 4 2 19 2 4" xfId="2342"/>
    <cellStyle name="常规 8 4 2 24 2 4" xfId="2343"/>
    <cellStyle name="好 3 2 2 4 4 2" xfId="2344"/>
    <cellStyle name="20% - 强调文字颜色 4 3 2 2 2" xfId="2345"/>
    <cellStyle name="常规 16 9" xfId="2346"/>
    <cellStyle name="常规 21 9" xfId="2347"/>
    <cellStyle name="常规 8 4 2 26 2 4" xfId="2348"/>
    <cellStyle name="常规 8 4 2 31 2 4" xfId="2349"/>
    <cellStyle name="20% - 强调文字颜色 4 3 4 2 2" xfId="2350"/>
    <cellStyle name="20% - 强调文字颜色 4 3 2 2 2 2" xfId="2351"/>
    <cellStyle name="常规 21 9 2" xfId="2352"/>
    <cellStyle name="20% - 强调文字颜色 4 3 4 2 2 2" xfId="2353"/>
    <cellStyle name="常规 35 2 2 6" xfId="2354"/>
    <cellStyle name="常规 40 2 2 6" xfId="2355"/>
    <cellStyle name="20% - 强调文字颜色 4 3 2 2 2 2 2" xfId="2356"/>
    <cellStyle name="常规 35 2 2 6 2" xfId="2357"/>
    <cellStyle name="20% - 强调文字颜色 4 3 2 2 2 2 2 2" xfId="2358"/>
    <cellStyle name="20% - 强调文字颜色 4 3 2 2 3 2 2" xfId="2359"/>
    <cellStyle name="20% - 强调文字颜色 4 3 2 2 3 2 2 2" xfId="2360"/>
    <cellStyle name="20% - 强调文字颜色 4 3 2 2 3 3 2" xfId="2361"/>
    <cellStyle name="强调文字颜色 6 2 2 2 7" xfId="2362"/>
    <cellStyle name="40% - 强调文字颜色 6 2 2 5 2 2 2" xfId="2363"/>
    <cellStyle name="20% - 强调文字颜色 4 3 2 2 4" xfId="2364"/>
    <cellStyle name="20% - 强调文字颜色 4 3 2 2 4 2" xfId="2365"/>
    <cellStyle name="常规 10 40 3" xfId="2366"/>
    <cellStyle name="常规 10 35 3" xfId="2367"/>
    <cellStyle name="常规 23 9 2" xfId="2368"/>
    <cellStyle name="60% - 强调文字颜色 3 2 2 2 3 3" xfId="2369"/>
    <cellStyle name="20% - 强调文字颜色 4 3 2 2 4 2 2" xfId="2370"/>
    <cellStyle name="20% - 强调文字颜色 4 3 2 2 4 2 2 2" xfId="2371"/>
    <cellStyle name="常规 8 2 2 5 2 2 2" xfId="2372"/>
    <cellStyle name="20% - 强调文字颜色 4 3 2 2 4 3" xfId="2373"/>
    <cellStyle name="常规 10 41 3" xfId="2374"/>
    <cellStyle name="常规 10 36 3" xfId="2375"/>
    <cellStyle name="60% - 强调文字颜色 3 2 2 2 4 3" xfId="2376"/>
    <cellStyle name="20% - 强调文字颜色 4 3 2 2 4 3 2" xfId="2377"/>
    <cellStyle name="20% - 强调文字颜色 4 3 2 2 5" xfId="2378"/>
    <cellStyle name="20% - 强调文字颜色 4 3 2 2 5 2" xfId="2379"/>
    <cellStyle name="汇总 2 2 2 4 2" xfId="2380"/>
    <cellStyle name="20% - 强调文字颜色 4 3 2 2 6" xfId="2381"/>
    <cellStyle name="汇总 2 2 2 4 2 2" xfId="2382"/>
    <cellStyle name="20% - 强调文字颜色 4 3 2 2 6 2" xfId="2383"/>
    <cellStyle name="好 3 2 2 4 2 3" xfId="2384"/>
    <cellStyle name="20% - 强调文字颜色 6 3 2 4 3 2" xfId="2385"/>
    <cellStyle name="常规 38 6 2 2" xfId="2386"/>
    <cellStyle name="常规 7 46 2 2" xfId="2387"/>
    <cellStyle name="常规 7 51 2 2" xfId="2388"/>
    <cellStyle name="20% - 强调文字颜色 4 3 5" xfId="2389"/>
    <cellStyle name="好 3 2 2 4 5" xfId="2390"/>
    <cellStyle name="20% - 强调文字颜色 4 3 2 3" xfId="2391"/>
    <cellStyle name="常规 7 46 2 2 2" xfId="2392"/>
    <cellStyle name="常规 7 51 2 2 2" xfId="2393"/>
    <cellStyle name="20% - 强调文字颜色 4 3 5 2" xfId="2394"/>
    <cellStyle name="20% - 强调文字颜色 4 3 2 3 2" xfId="2395"/>
    <cellStyle name="常规 8 4 2 27 2 4" xfId="2396"/>
    <cellStyle name="常规 8 4 2 32 2 4" xfId="2397"/>
    <cellStyle name="20% - 强调文字颜色 4 3 5 2 2" xfId="2398"/>
    <cellStyle name="20% - 强调文字颜色 4 3 2 3 2 2" xfId="2399"/>
    <cellStyle name="20% - 强调文字颜色 4 3 5 2 2 2" xfId="2400"/>
    <cellStyle name="常规 36 2 2 6" xfId="2401"/>
    <cellStyle name="常规 41 2 2 6" xfId="2402"/>
    <cellStyle name="20% - 强调文字颜色 4 3 2 3 2 2 2" xfId="2403"/>
    <cellStyle name="标题 3 3 2 2 2 3" xfId="2404"/>
    <cellStyle name="20% - 强调文字颜色 4 3 5 3 2" xfId="2405"/>
    <cellStyle name="20% - 强调文字颜色 4 3 2 3 3 2" xfId="2406"/>
    <cellStyle name="常规 7 46 2 3" xfId="2407"/>
    <cellStyle name="常规 7 51 2 3" xfId="2408"/>
    <cellStyle name="20% - 强调文字颜色 4 3 6" xfId="2409"/>
    <cellStyle name="20% - 强调文字颜色 4 3 2 4" xfId="2410"/>
    <cellStyle name="注释 3 64 2 3" xfId="2411"/>
    <cellStyle name="注释 3 59 2 3" xfId="2412"/>
    <cellStyle name="常规 7 46 2 3 2" xfId="2413"/>
    <cellStyle name="常规 7 51 2 3 2" xfId="2414"/>
    <cellStyle name="20% - 强调文字颜色 4 3 6 2" xfId="2415"/>
    <cellStyle name="20% - 强调文字颜色 4 3 2 4 2" xfId="2416"/>
    <cellStyle name="注释 3 64 2 3 2" xfId="2417"/>
    <cellStyle name="注释 3 59 2 3 2" xfId="2418"/>
    <cellStyle name="常规 8 4 2 28 2 4" xfId="2419"/>
    <cellStyle name="常规 8 4 2 33 2 4" xfId="2420"/>
    <cellStyle name="20% - 强调文字颜色 4 3 6 2 2" xfId="2421"/>
    <cellStyle name="20% - 强调文字颜色 4 3 2 4 2 2" xfId="2422"/>
    <cellStyle name="注释 2 39" xfId="2423"/>
    <cellStyle name="注释 2 44" xfId="2424"/>
    <cellStyle name="20% - 强调文字颜色 4 3 6 2 2 2" xfId="2425"/>
    <cellStyle name="常规 37 2 2 6" xfId="2426"/>
    <cellStyle name="20% - 强调文字颜色 4 3 2 4 2 2 2" xfId="2427"/>
    <cellStyle name="20% - 强调文字颜色 4 3 6 3 2" xfId="2428"/>
    <cellStyle name="20% - 强调文字颜色 4 3 2 4 3 2" xfId="2429"/>
    <cellStyle name="常规 10 4 2" xfId="2430"/>
    <cellStyle name="常规 7 46 2 4" xfId="2431"/>
    <cellStyle name="常规 7 51 2 4" xfId="2432"/>
    <cellStyle name="20% - 强调文字颜色 4 3 7" xfId="2433"/>
    <cellStyle name="20% - 强调文字颜色 4 3 2 5" xfId="2434"/>
    <cellStyle name="常规 10 4 2 2" xfId="2435"/>
    <cellStyle name="20% - 强调文字颜色 4 3 7 2" xfId="2436"/>
    <cellStyle name="强调文字颜色 5 3 2 2 2 2 4" xfId="2437"/>
    <cellStyle name="20% - 强调文字颜色 4 3 2 5 2" xfId="2438"/>
    <cellStyle name="常规 10 4 2 2 2" xfId="2439"/>
    <cellStyle name="常规 8 4 2 29 2 4" xfId="2440"/>
    <cellStyle name="常规 8 4 2 34 2 4" xfId="2441"/>
    <cellStyle name="20% - 强调文字颜色 4 3 7 2 2" xfId="2442"/>
    <cellStyle name="20% - 强调文字颜色 4 3 2 5 2 2" xfId="2443"/>
    <cellStyle name="常规 38 2 2 6" xfId="2444"/>
    <cellStyle name="20% - 强调文字颜色 4 3 2 5 2 2 2" xfId="2445"/>
    <cellStyle name="20% - 强调文字颜色 4 3 2 5 3" xfId="2446"/>
    <cellStyle name="20% - 强调文字颜色 4 3 2 5 3 2" xfId="2447"/>
    <cellStyle name="20% - 强调文字颜色 4 3 2 6 2 2" xfId="2448"/>
    <cellStyle name="检查单元格 3 2 2 2 2 3 2" xfId="2449"/>
    <cellStyle name="20% - 强调文字颜色 4 3 2 7" xfId="2450"/>
    <cellStyle name="计算 2 5" xfId="2451"/>
    <cellStyle name="20% - 强调文字颜色 4 3 2 7 2" xfId="2452"/>
    <cellStyle name="常规 10 33 2 2" xfId="2453"/>
    <cellStyle name="常规 10 28 2 2" xfId="2454"/>
    <cellStyle name="常规 7 2 2 51 2 2 2" xfId="2455"/>
    <cellStyle name="常规 7 2 2 46 2 2 2" xfId="2456"/>
    <cellStyle name="常规 13 20 2 3" xfId="2457"/>
    <cellStyle name="常规 13 15 2 3" xfId="2458"/>
    <cellStyle name="40% - 强调文字颜色 5 3 8" xfId="2459"/>
    <cellStyle name="强调文字颜色 2 2 5 2 3" xfId="2460"/>
    <cellStyle name="20% - 强调文字颜色 4 3 3" xfId="2461"/>
    <cellStyle name="40% - 强调文字颜色 5 3 8 2" xfId="2462"/>
    <cellStyle name="强调文字颜色 2 2 5 2 3 2" xfId="2463"/>
    <cellStyle name="好 3 2 2 5 4" xfId="2464"/>
    <cellStyle name="20% - 强调文字颜色 4 3 3 2" xfId="2465"/>
    <cellStyle name="常规 8 4 2 25 2 4" xfId="2466"/>
    <cellStyle name="常规 8 4 2 30 2 4" xfId="2467"/>
    <cellStyle name="20% - 强调文字颜色 4 3 3 2 2" xfId="2468"/>
    <cellStyle name="20% - 强调文字颜色 4 3 3 2 2 2" xfId="2469"/>
    <cellStyle name="20% - 强调文字颜色 4 3 3 2 2 2 2" xfId="2470"/>
    <cellStyle name="常规 2 4 2 7" xfId="2471"/>
    <cellStyle name="20% - 强调文字颜色 4 3 3 3" xfId="2472"/>
    <cellStyle name="常规 7 19 2 9" xfId="2473"/>
    <cellStyle name="20% - 强调文字颜色 4 3 3 3 2" xfId="2474"/>
    <cellStyle name="常规 7 19 2 9 2" xfId="2475"/>
    <cellStyle name="20% - 强调文字颜色 4 3 3 3 2 2" xfId="2476"/>
    <cellStyle name="常规 7 19 2 9 2 2" xfId="2477"/>
    <cellStyle name="20% - 强调文字颜色 4 3 3 3 2 2 2" xfId="2478"/>
    <cellStyle name="20% - 强调文字颜色 4 3 3 3 3 2" xfId="2479"/>
    <cellStyle name="20% - 强调文字颜色 4 3 3 4" xfId="2480"/>
    <cellStyle name="20% - 强调文字颜色 4 3 3 4 2" xfId="2481"/>
    <cellStyle name="20% - 强调文字颜色 4 3 3 4 2 2" xfId="2482"/>
    <cellStyle name="常规 6 2 2 2 2 3" xfId="2483"/>
    <cellStyle name="常规 3 36 2 3" xfId="2484"/>
    <cellStyle name="常规 3 41 2 3" xfId="2485"/>
    <cellStyle name="20% - 强调文字颜色 4 3 3 4 2 2 2" xfId="2486"/>
    <cellStyle name="20% - 强调文字颜色 4 3 3 4 3" xfId="2487"/>
    <cellStyle name="20% - 强调文字颜色 4 3 3 4 3 2" xfId="2488"/>
    <cellStyle name="20% - 强调文字颜色 4 3 3 5" xfId="2489"/>
    <cellStyle name="强调文字颜色 5 3 2 2 3 2 4" xfId="2490"/>
    <cellStyle name="20% - 强调文字颜色 4 3 3 5 2" xfId="2491"/>
    <cellStyle name="20% - 强调文字颜色 4 3 3 5 2 2" xfId="2492"/>
    <cellStyle name="20% - 强调文字颜色 4 3 3 6 2" xfId="2493"/>
    <cellStyle name="强调文字颜色 5 2 2 4 2 3 2" xfId="2494"/>
    <cellStyle name="20% - 强调文字颜色 4 4" xfId="2495"/>
    <cellStyle name="强调文字颜色 2 2 5 3" xfId="2496"/>
    <cellStyle name="差 3 7 2" xfId="2497"/>
    <cellStyle name="常规 8 4 2 24 2" xfId="2498"/>
    <cellStyle name="常规 8 4 2 19 2" xfId="2499"/>
    <cellStyle name="常规 8 2 2 3 4 3" xfId="2500"/>
    <cellStyle name="常规 8 29 3" xfId="2501"/>
    <cellStyle name="常规 8 34 3" xfId="2502"/>
    <cellStyle name="常规 13 15 4" xfId="2503"/>
    <cellStyle name="常规 13 20 4" xfId="2504"/>
    <cellStyle name="强调文字颜色 2 2 5 4" xfId="2505"/>
    <cellStyle name="标题 5 2 2 2 2 2" xfId="2506"/>
    <cellStyle name="20% - 强调文字颜色 4 5" xfId="2507"/>
    <cellStyle name="差 3 7 2 2" xfId="2508"/>
    <cellStyle name="常规 8 4 2 24 2 2" xfId="2509"/>
    <cellStyle name="常规 8 4 2 19 2 2" xfId="2510"/>
    <cellStyle name="强调文字颜色 2 2 5 4 2" xfId="2511"/>
    <cellStyle name="标题 5 2 2 2 2 2 2" xfId="2512"/>
    <cellStyle name="20% - 强调文字颜色 4 5 2" xfId="2513"/>
    <cellStyle name="20% - 强调文字颜色 6 2 2 3 3 2" xfId="2514"/>
    <cellStyle name="差 3 7 3" xfId="2515"/>
    <cellStyle name="常规 8 4 2 24 3" xfId="2516"/>
    <cellStyle name="常规 8 4 2 19 3" xfId="2517"/>
    <cellStyle name="常规 8 2 9 2 2" xfId="2518"/>
    <cellStyle name="强调文字颜色 2 2 5 5" xfId="2519"/>
    <cellStyle name="常规 7 20 2 37 2 2 2" xfId="2520"/>
    <cellStyle name="常规 7 20 2 42 2 2 2" xfId="2521"/>
    <cellStyle name="20% - 强调文字颜色 4 6" xfId="2522"/>
    <cellStyle name="注释 2 2 7" xfId="2523"/>
    <cellStyle name="20% - 强调文字颜色 4 6 2" xfId="2524"/>
    <cellStyle name="常规 7 19 2 15" xfId="2525"/>
    <cellStyle name="常规 7 19 2 20" xfId="2526"/>
    <cellStyle name="检查单元格 2 3 4 2" xfId="2527"/>
    <cellStyle name="标题 6 2 3 2 2 2" xfId="2528"/>
    <cellStyle name="常规 7 2 2 2 5 2 2 2" xfId="2529"/>
    <cellStyle name="20% - 强调文字颜色 4 7" xfId="2530"/>
    <cellStyle name="常规 8 29 5" xfId="2531"/>
    <cellStyle name="常规 8 34 5" xfId="2532"/>
    <cellStyle name="40% - 强调文字颜色 2 3 2 2 4 2 2" xfId="2533"/>
    <cellStyle name="标题 5 3 3 2" xfId="2534"/>
    <cellStyle name="注释 2 19 2 2 2" xfId="2535"/>
    <cellStyle name="注释 2 24 2 2 2" xfId="2536"/>
    <cellStyle name="20% - 强调文字颜色 5 2" xfId="2537"/>
    <cellStyle name="标题 5 3 3 2 2" xfId="2538"/>
    <cellStyle name="40% - 强调文字颜色 6 2 7" xfId="2539"/>
    <cellStyle name="20% - 强调文字颜色 5 2 2" xfId="2540"/>
    <cellStyle name="常规 13 39" xfId="2541"/>
    <cellStyle name="常规 13 44" xfId="2542"/>
    <cellStyle name="常规 4 8 4" xfId="2543"/>
    <cellStyle name="标题 5 3 3 2 2 2" xfId="2544"/>
    <cellStyle name="40% - 强调文字颜色 6 2 7 2" xfId="2545"/>
    <cellStyle name="汇总 2 6 4 2" xfId="2546"/>
    <cellStyle name="常规 7 15 3" xfId="2547"/>
    <cellStyle name="常规 7 20 3" xfId="2548"/>
    <cellStyle name="常规 4 2 6 4" xfId="2549"/>
    <cellStyle name="40% - 强调文字颜色 2 7" xfId="2550"/>
    <cellStyle name="20% - 强调文字颜色 5 2 2 2" xfId="2551"/>
    <cellStyle name="常规 13 39 2" xfId="2552"/>
    <cellStyle name="常规 13 44 2" xfId="2553"/>
    <cellStyle name="常规 4 8 4 2" xfId="2554"/>
    <cellStyle name="40% - 强调文字颜色 6 2 7 2 2" xfId="2555"/>
    <cellStyle name="常规 7 15 3 2" xfId="2556"/>
    <cellStyle name="常规 7 20 3 2" xfId="2557"/>
    <cellStyle name="40% - 强调文字颜色 1 2 3 5" xfId="2558"/>
    <cellStyle name="常规 26 12 3" xfId="2559"/>
    <cellStyle name="常规 31 12 3" xfId="2560"/>
    <cellStyle name="20% - 强调文字颜色 5 2 2 2 2" xfId="2561"/>
    <cellStyle name="常规 7 20 3 2 2" xfId="2562"/>
    <cellStyle name="40% - 强调文字颜色 1 2 3 5 2" xfId="2563"/>
    <cellStyle name="20% - 强调文字颜色 5 2 2 2 2 2" xfId="2564"/>
    <cellStyle name="常规 7 20 3 2 2 2" xfId="2565"/>
    <cellStyle name="40% - 强调文字颜色 1 2 3 5 2 2" xfId="2566"/>
    <cellStyle name="20% - 强调文字颜色 5 2 2 2 2 2 2" xfId="2567"/>
    <cellStyle name="20% - 强调文字颜色 5 2 2 2 2 2 2 2" xfId="2568"/>
    <cellStyle name="20% - 强调文字颜色 5 2 2 2 2 3" xfId="2569"/>
    <cellStyle name="20% - 强调文字颜色 5 2 2 2 2 3 2" xfId="2570"/>
    <cellStyle name="常规 7 20 3 3" xfId="2571"/>
    <cellStyle name="40% - 强调文字颜色 1 2 3 6" xfId="2572"/>
    <cellStyle name="20% - 强调文字颜色 5 2 2 2 3" xfId="2573"/>
    <cellStyle name="标题 6 2 2 4" xfId="2574"/>
    <cellStyle name="常规 7 20 3 3 2" xfId="2575"/>
    <cellStyle name="40% - 强调文字颜色 1 2 3 6 2" xfId="2576"/>
    <cellStyle name="20% - 强调文字颜色 5 2 2 2 3 2" xfId="2577"/>
    <cellStyle name="标题 6 2 2 4 2" xfId="2578"/>
    <cellStyle name="常规 8 2 2 37 2 3" xfId="2579"/>
    <cellStyle name="常规 8 2 2 42 2 3" xfId="2580"/>
    <cellStyle name="40% - 强调文字颜色 1 2 2 3" xfId="2581"/>
    <cellStyle name="常规 7 2 2 2 4 4 2" xfId="2582"/>
    <cellStyle name="20% - 强调文字颜色 5 2 2 2 3 2 2" xfId="2583"/>
    <cellStyle name="汇总 3 4" xfId="2584"/>
    <cellStyle name="标题 6 2 2 4 2 2" xfId="2585"/>
    <cellStyle name="常规 8 2 2 37 2 3 2" xfId="2586"/>
    <cellStyle name="常规 8 2 2 42 2 3 2" xfId="2587"/>
    <cellStyle name="40% - 强调文字颜色 1 2 2 3 2" xfId="2588"/>
    <cellStyle name="常规 7 2 2 2 4 4 2 2" xfId="2589"/>
    <cellStyle name="20% - 强调文字颜色 5 2 2 2 3 2 2 2" xfId="2590"/>
    <cellStyle name="40% - 强调文字颜色 2 2 2 2 3 2 2" xfId="2591"/>
    <cellStyle name="标题 6 2 2 5" xfId="2592"/>
    <cellStyle name="常规 2 4 4 2 2" xfId="2593"/>
    <cellStyle name="20% - 强调文字颜色 5 2 2 2 3 3" xfId="2594"/>
    <cellStyle name="40% - 强调文字颜色 2 2 2 2 3 2 2 2" xfId="2595"/>
    <cellStyle name="标题 6 2 2 5 2" xfId="2596"/>
    <cellStyle name="40% - 强调文字颜色 1 2 3 3" xfId="2597"/>
    <cellStyle name="20% - 强调文字颜色 5 2 2 2 3 3 2" xfId="2598"/>
    <cellStyle name="40% - 强调文字颜色 6 2 3 4 2 2 2" xfId="2599"/>
    <cellStyle name="20% - 强调文字颜色 5 2 2 2 4" xfId="2600"/>
    <cellStyle name="40% - 强调文字颜色 2 3 2 2 6" xfId="2601"/>
    <cellStyle name="常规 3 77 2 3" xfId="2602"/>
    <cellStyle name="20% - 强调文字颜色 5 2 2 2 4 2" xfId="2603"/>
    <cellStyle name="40% - 强调文字颜色 2 3 2 2 6 2" xfId="2604"/>
    <cellStyle name="常规 8 2 2 38 2 3" xfId="2605"/>
    <cellStyle name="常规 8 2 2 43 2 3" xfId="2606"/>
    <cellStyle name="40% - 强调文字颜色 1 3 2 3" xfId="2607"/>
    <cellStyle name="常规 7 2 2 2 5 4 2" xfId="2608"/>
    <cellStyle name="20% - 强调文字颜色 5 2 2 2 4 2 2" xfId="2609"/>
    <cellStyle name="常规 8 2 2 38 2 3 2" xfId="2610"/>
    <cellStyle name="常规 8 2 2 43 2 3 2" xfId="2611"/>
    <cellStyle name="40% - 强调文字颜色 1 3 2 3 2" xfId="2612"/>
    <cellStyle name="常规 7 2 2 2 5 4 2 2" xfId="2613"/>
    <cellStyle name="常规 22 55" xfId="2614"/>
    <cellStyle name="常规 22 60" xfId="2615"/>
    <cellStyle name="20% - 强调文字颜色 5 2 2 2 4 2 2 2" xfId="2616"/>
    <cellStyle name="输出 2 4 2 2" xfId="2617"/>
    <cellStyle name="40% - 强调文字颜色 2 2 2 2 3 3 2" xfId="2618"/>
    <cellStyle name="20% - 强调文字颜色 5 2 2 2 4 3" xfId="2619"/>
    <cellStyle name="40% - 强调文字颜色 1 3 3 3" xfId="2620"/>
    <cellStyle name="20% - 强调文字颜色 5 2 2 2 4 3 2" xfId="2621"/>
    <cellStyle name="20% - 强调文字颜色 5 2 2 2 5" xfId="2622"/>
    <cellStyle name="汇总 2 2 3 2 4" xfId="2623"/>
    <cellStyle name="20% - 强调文字颜色 5 2 2 2 5 2" xfId="2624"/>
    <cellStyle name="常规 7 2 2 2 10 3" xfId="2625"/>
    <cellStyle name="20% - 强调文字颜色 5 2 2 2 5 2 2" xfId="2626"/>
    <cellStyle name="20% - 强调文字颜色 5 2 2 2 6" xfId="2627"/>
    <cellStyle name="20% - 强调文字颜色 5 2 2 2 6 2" xfId="2628"/>
    <cellStyle name="注释 2 29 2 4" xfId="2629"/>
    <cellStyle name="注释 2 34 2 4" xfId="2630"/>
    <cellStyle name="20% - 强调文字颜色 6 3 3 3 3 2" xfId="2631"/>
    <cellStyle name="强调文字颜色 5 2 2 5 2" xfId="2632"/>
    <cellStyle name="常规 26 38 2" xfId="2633"/>
    <cellStyle name="常规 26 43 2" xfId="2634"/>
    <cellStyle name="常规 31 38 2" xfId="2635"/>
    <cellStyle name="常规 31 43 2" xfId="2636"/>
    <cellStyle name="常规 7 2 2 2 17 2 2" xfId="2637"/>
    <cellStyle name="常规 7 2 2 2 22 2 2" xfId="2638"/>
    <cellStyle name="20% - 强调文字颜色 5 2 2 3" xfId="2639"/>
    <cellStyle name="常规 3 3 2 3 2 2 2" xfId="2640"/>
    <cellStyle name="常规 7 15 4" xfId="2641"/>
    <cellStyle name="常规 7 20 4" xfId="2642"/>
    <cellStyle name="20% - 强调文字颜色 5 2 2 3 2" xfId="2643"/>
    <cellStyle name="标题 1 3" xfId="2644"/>
    <cellStyle name="常规 7 20 4 2" xfId="2645"/>
    <cellStyle name="常规 26 13 3" xfId="2646"/>
    <cellStyle name="常规 31 13 3" xfId="2647"/>
    <cellStyle name="20% - 强调文字颜色 5 2 2 3 2 2" xfId="2648"/>
    <cellStyle name="标题 1 3 2" xfId="2649"/>
    <cellStyle name="20% - 强调文字颜色 5 2 2 3 2 2 2" xfId="2650"/>
    <cellStyle name="标题 1 3 2 2" xfId="2651"/>
    <cellStyle name="常规 10 51 2 2" xfId="2652"/>
    <cellStyle name="常规 10 46 2 2" xfId="2653"/>
    <cellStyle name="常规 13 33 2 3" xfId="2654"/>
    <cellStyle name="常规 13 28 2 3" xfId="2655"/>
    <cellStyle name="强调文字颜色 3 2 4 3 2" xfId="2656"/>
    <cellStyle name="60% - 强调文字颜色 2 2 2 5 3" xfId="2657"/>
    <cellStyle name="20% - 强调文字颜色 5 2 2 3 3" xfId="2658"/>
    <cellStyle name="标题 1 4" xfId="2659"/>
    <cellStyle name="常规 10 47 2" xfId="2660"/>
    <cellStyle name="常规 10 52 2" xfId="2661"/>
    <cellStyle name="标题 4 2 2 2 2 3" xfId="2662"/>
    <cellStyle name="常规 4 15" xfId="2663"/>
    <cellStyle name="20% - 强调文字颜色 5 2 2 3 3 2" xfId="2664"/>
    <cellStyle name="标题 6 3 4 2 2 2" xfId="2665"/>
    <cellStyle name="常规 13 46" xfId="2666"/>
    <cellStyle name="常规 13 51" xfId="2667"/>
    <cellStyle name="20% - 强调文字颜色 5 2 2 4" xfId="2668"/>
    <cellStyle name="20% - 强调文字颜色 5 2 2 4 2" xfId="2669"/>
    <cellStyle name="标题 2 3" xfId="2670"/>
    <cellStyle name="解释性文本 2 3 2 2 4" xfId="2671"/>
    <cellStyle name="常规 7 20 5 2" xfId="2672"/>
    <cellStyle name="常规 26 14 3" xfId="2673"/>
    <cellStyle name="常规 31 14 3" xfId="2674"/>
    <cellStyle name="20% - 强调文字颜色 5 2 2 4 2 2" xfId="2675"/>
    <cellStyle name="标题 2 3 2" xfId="2676"/>
    <cellStyle name="40% - 强调文字颜色 5 2 2 3 3" xfId="2677"/>
    <cellStyle name="注释 2 5 3" xfId="2678"/>
    <cellStyle name="20% - 强调文字颜色 5 2 2 4 2 2 2" xfId="2679"/>
    <cellStyle name="标题 2 3 2 2" xfId="2680"/>
    <cellStyle name="注释 2 48 2 2" xfId="2681"/>
    <cellStyle name="注释 2 53 2 2" xfId="2682"/>
    <cellStyle name="强调文字颜色 3 3 4 3 2" xfId="2683"/>
    <cellStyle name="60% - 强调文字颜色 2 3 2 5 3" xfId="2684"/>
    <cellStyle name="40% - 强调文字颜色 5 2 2 3 3 2" xfId="2685"/>
    <cellStyle name="20% - 强调文字颜色 5 2 2 4 3" xfId="2686"/>
    <cellStyle name="标题 2 4" xfId="2687"/>
    <cellStyle name="常规 7 2 2 11" xfId="2688"/>
    <cellStyle name="40% - 强调文字颜色 1 2 5 2 2 2" xfId="2689"/>
    <cellStyle name="常规 13 46 3" xfId="2690"/>
    <cellStyle name="常规 13 51 3" xfId="2691"/>
    <cellStyle name="注释 2 45 2 2 2" xfId="2692"/>
    <cellStyle name="注释 2 50 2 2 2" xfId="2693"/>
    <cellStyle name="40% - 强调文字颜色 5 2 2 4 3" xfId="2694"/>
    <cellStyle name="常规 9 15" xfId="2695"/>
    <cellStyle name="常规 9 20" xfId="2696"/>
    <cellStyle name="20% - 强调文字颜色 5 2 2 4 3 2" xfId="2697"/>
    <cellStyle name="20% - 强调文字颜色 5 2 2 5" xfId="2698"/>
    <cellStyle name="20% - 强调文字颜色 5 2 2 5 2" xfId="2699"/>
    <cellStyle name="标题 3 3" xfId="2700"/>
    <cellStyle name="常规 7 20 6 2" xfId="2701"/>
    <cellStyle name="常规 26 15 3" xfId="2702"/>
    <cellStyle name="常规 26 20 3" xfId="2703"/>
    <cellStyle name="常规 31 15 3" xfId="2704"/>
    <cellStyle name="常规 31 20 3" xfId="2705"/>
    <cellStyle name="20% - 强调文字颜色 5 2 2 5 2 2" xfId="2706"/>
    <cellStyle name="标题 3 3 2" xfId="2707"/>
    <cellStyle name="40% - 强调文字颜色 5 2 3 3 3" xfId="2708"/>
    <cellStyle name="20% - 强调文字颜色 5 2 2 5 2 2 2" xfId="2709"/>
    <cellStyle name="标题 3 3 2 2" xfId="2710"/>
    <cellStyle name="40% - 强调文字颜色 5 2 3 3 3 2" xfId="2711"/>
    <cellStyle name="20% - 强调文字颜色 5 2 2 5 3" xfId="2712"/>
    <cellStyle name="标题 3 4" xfId="2713"/>
    <cellStyle name="40% - 强调文字颜色 5 2 3 4 3" xfId="2714"/>
    <cellStyle name="20% - 强调文字颜色 5 2 2 5 3 2" xfId="2715"/>
    <cellStyle name="40% - 强调文字颜色 6 2 8" xfId="2716"/>
    <cellStyle name="20% - 强调文字颜色 5 2 3" xfId="2717"/>
    <cellStyle name="常规 4 9 4" xfId="2718"/>
    <cellStyle name="40% - 强调文字颜色 6 2 8 2" xfId="2719"/>
    <cellStyle name="常规 7 16 3" xfId="2720"/>
    <cellStyle name="常规 7 21 3" xfId="2721"/>
    <cellStyle name="40% - 强调文字颜色 3 7" xfId="2722"/>
    <cellStyle name="20% - 强调文字颜色 5 2 3 2" xfId="2723"/>
    <cellStyle name="常规 7 16 3 2" xfId="2724"/>
    <cellStyle name="常规 7 21 3 2" xfId="2725"/>
    <cellStyle name="40% - 强调文字颜色 1 3 3 5" xfId="2726"/>
    <cellStyle name="20% - 强调文字颜色 5 2 3 2 2" xfId="2727"/>
    <cellStyle name="40% - 强调文字颜色 1 3 3 5 2" xfId="2728"/>
    <cellStyle name="20% - 强调文字颜色 5 2 3 2 2 2" xfId="2729"/>
    <cellStyle name="40% - 强调文字颜色 1 3 3 5 2 2" xfId="2730"/>
    <cellStyle name="常规 8 2 2 5 2 4" xfId="2731"/>
    <cellStyle name="20% - 强调文字颜色 5 2 3 2 2 2 2" xfId="2732"/>
    <cellStyle name="40% - 强调文字颜色 1 3 3 6" xfId="2733"/>
    <cellStyle name="20% - 强调文字颜色 5 2 3 2 3" xfId="2734"/>
    <cellStyle name="40% - 强调文字颜色 1 3 3 6 2" xfId="2735"/>
    <cellStyle name="注释 3 47 2 4" xfId="2736"/>
    <cellStyle name="注释 3 52 2 4" xfId="2737"/>
    <cellStyle name="20% - 强调文字颜色 5 2 3 2 3 2" xfId="2738"/>
    <cellStyle name="40% - 强调文字颜色 4 3 2 6 2 2" xfId="2739"/>
    <cellStyle name="20% - 强调文字颜色 5 2 3 3" xfId="2740"/>
    <cellStyle name="常规 3 3 2 3 2 3 2" xfId="2741"/>
    <cellStyle name="常规 7 16 4" xfId="2742"/>
    <cellStyle name="常规 7 21 4" xfId="2743"/>
    <cellStyle name="20% - 强调文字颜色 5 2 3 3 2" xfId="2744"/>
    <cellStyle name="20% - 强调文字颜色 5 2 3 3 2 2" xfId="2745"/>
    <cellStyle name="常规 7 2 29" xfId="2746"/>
    <cellStyle name="常规 7 2 34" xfId="2747"/>
    <cellStyle name="强调文字颜色 4 2 4 3 2" xfId="2748"/>
    <cellStyle name="60% - 强调文字颜色 3 2 2 5 3" xfId="2749"/>
    <cellStyle name="标题 3 2 4" xfId="2750"/>
    <cellStyle name="常规 20 46 2 2" xfId="2751"/>
    <cellStyle name="常规 20 51 2 2" xfId="2752"/>
    <cellStyle name="20% - 强调文字颜色 5 2 3 3 2 2 2" xfId="2753"/>
    <cellStyle name="20% - 强调文字颜色 5 2 3 3 3" xfId="2754"/>
    <cellStyle name="20% - 强调文字颜色 5 2 3 3 3 2" xfId="2755"/>
    <cellStyle name="20% - 强调文字颜色 5 2 3 4" xfId="2756"/>
    <cellStyle name="20% - 强调文字颜色 5 2 3 4 2" xfId="2757"/>
    <cellStyle name="常规 7 20 2 45 3" xfId="2758"/>
    <cellStyle name="40% - 强调文字颜色 5 3 2 3 3" xfId="2759"/>
    <cellStyle name="20% - 强调文字颜色 5 2 3 4 2 2" xfId="2760"/>
    <cellStyle name="强调文字颜色 4 3 4 3 2" xfId="2761"/>
    <cellStyle name="60% - 强调文字颜色 3 3 2 5 3" xfId="2762"/>
    <cellStyle name="常规 7 20 2 45 3 2" xfId="2763"/>
    <cellStyle name="40% - 强调文字颜色 5 3 2 3 3 2" xfId="2764"/>
    <cellStyle name="20% - 强调文字颜色 5 2 3 4 2 2 2" xfId="2765"/>
    <cellStyle name="20% - 强调文字颜色 5 2 3 4 3" xfId="2766"/>
    <cellStyle name="注释 2 46 2 2 2" xfId="2767"/>
    <cellStyle name="注释 2 51 2 2 2" xfId="2768"/>
    <cellStyle name="强调文字颜色 3 3 2 3 2 2" xfId="2769"/>
    <cellStyle name="40% - 强调文字颜色 5 3 2 4 3" xfId="2770"/>
    <cellStyle name="常规 17 2 2 4 2 2" xfId="2771"/>
    <cellStyle name="常规 22 2 2 4 2 2" xfId="2772"/>
    <cellStyle name="20% - 强调文字颜色 5 2 3 4 3 2" xfId="2773"/>
    <cellStyle name="20% - 强调文字颜色 5 2 3 5" xfId="2774"/>
    <cellStyle name="20% - 强调文字颜色 5 2 3 5 2" xfId="2775"/>
    <cellStyle name="40% - 强调文字颜色 5 3 3 3 3" xfId="2776"/>
    <cellStyle name="20% - 强调文字颜色 5 2 3 5 2 2" xfId="2777"/>
    <cellStyle name="40% - 强调文字颜色 6 2 9" xfId="2778"/>
    <cellStyle name="常规 20 15 2 2" xfId="2779"/>
    <cellStyle name="常规 20 20 2 2" xfId="2780"/>
    <cellStyle name="20% - 强调文字颜色 5 2 4" xfId="2781"/>
    <cellStyle name="常规 7 17 3" xfId="2782"/>
    <cellStyle name="常规 7 22 3" xfId="2783"/>
    <cellStyle name="40% - 强调文字颜色 4 7" xfId="2784"/>
    <cellStyle name="20% - 强调文字颜色 5 2 4 2" xfId="2785"/>
    <cellStyle name="20% - 强调文字颜色 5 2 4 2 2" xfId="2786"/>
    <cellStyle name="20% - 强调文字颜色 5 2 4 2 2 2" xfId="2787"/>
    <cellStyle name="20% - 强调文字颜色 5 2 4 3" xfId="2788"/>
    <cellStyle name="20% - 强调文字颜色 5 2 4 3 2" xfId="2789"/>
    <cellStyle name="20% - 强调文字颜色 6 3 2 5 2 2" xfId="2790"/>
    <cellStyle name="常规 12 28 2 2" xfId="2791"/>
    <cellStyle name="常规 12 33 2 2" xfId="2792"/>
    <cellStyle name="20% - 强调文字颜色 5 2 5" xfId="2793"/>
    <cellStyle name="60% - 强调文字颜色 2 3 2 3" xfId="2794"/>
    <cellStyle name="常规 7 18 3" xfId="2795"/>
    <cellStyle name="常规 7 23 3" xfId="2796"/>
    <cellStyle name="40% - 强调文字颜色 5 7" xfId="2797"/>
    <cellStyle name="好 2 8" xfId="2798"/>
    <cellStyle name="20% - 强调文字颜色 5 2 5 2" xfId="2799"/>
    <cellStyle name="注释 2 3" xfId="2800"/>
    <cellStyle name="20% - 强调文字颜色 6 3 2 5 2 2 2" xfId="2801"/>
    <cellStyle name="60% - 强调文字颜色 2 3 2 3 2" xfId="2802"/>
    <cellStyle name="好 2 8 2" xfId="2803"/>
    <cellStyle name="常规 2 3 2 2 4" xfId="2804"/>
    <cellStyle name="20% - 强调文字颜色 5 2 5 2 2" xfId="2805"/>
    <cellStyle name="60% - 强调文字颜色 2 3 2 3 2 2" xfId="2806"/>
    <cellStyle name="20% - 强调文字颜色 5 2 5 2 2 2" xfId="2807"/>
    <cellStyle name="60% - 强调文字颜色 2 3 2 4" xfId="2808"/>
    <cellStyle name="好 2 9" xfId="2809"/>
    <cellStyle name="20% - 强调文字颜色 5 2 5 3" xfId="2810"/>
    <cellStyle name="60% - 强调文字颜色 2 3 2 4 2" xfId="2811"/>
    <cellStyle name="好 2 9 2" xfId="2812"/>
    <cellStyle name="20% - 强调文字颜色 5 2 5 3 2" xfId="2813"/>
    <cellStyle name="40% - 强调文字颜色 2 3 2 2 2" xfId="2814"/>
    <cellStyle name="20% - 强调文字颜色 5 2 6" xfId="2815"/>
    <cellStyle name="60% - 强调文字颜色 2 3 3 3" xfId="2816"/>
    <cellStyle name="60% - 强调文字颜色 4 2 5" xfId="2817"/>
    <cellStyle name="40% - 强调文字颜色 2 3 2 2 2 2" xfId="2818"/>
    <cellStyle name="常规 7 19 3" xfId="2819"/>
    <cellStyle name="常规 7 24 3" xfId="2820"/>
    <cellStyle name="40% - 强调文字颜色 6 7" xfId="2821"/>
    <cellStyle name="好 3 8" xfId="2822"/>
    <cellStyle name="20% - 强调文字颜色 5 2 6 2" xfId="2823"/>
    <cellStyle name="60% - 强调文字颜色 2 3 3 3 2" xfId="2824"/>
    <cellStyle name="60% - 强调文字颜色 4 2 5 2" xfId="2825"/>
    <cellStyle name="40% - 强调文字颜色 2 3 2 2 2 2 2" xfId="2826"/>
    <cellStyle name="好 3 8 2" xfId="2827"/>
    <cellStyle name="20% - 强调文字颜色 5 2 6 2 2" xfId="2828"/>
    <cellStyle name="60% - 强调文字颜色 2 3 3 3 2 2" xfId="2829"/>
    <cellStyle name="60% - 强调文字颜色 4 2 5 2 2" xfId="2830"/>
    <cellStyle name="40% - 强调文字颜色 2 3 2 2 2 2 2 2" xfId="2831"/>
    <cellStyle name="常规 8 2 2 39 4" xfId="2832"/>
    <cellStyle name="常规 8 2 2 44 4" xfId="2833"/>
    <cellStyle name="20% - 强调文字颜色 5 2 6 2 2 2" xfId="2834"/>
    <cellStyle name="60% - 强调文字颜色 2 3 3 4" xfId="2835"/>
    <cellStyle name="60% - 强调文字颜色 4 2 6" xfId="2836"/>
    <cellStyle name="40% - 强调文字颜色 2 3 2 2 2 3" xfId="2837"/>
    <cellStyle name="标题 2 2 6 2 2" xfId="2838"/>
    <cellStyle name="常规 7 19 4" xfId="2839"/>
    <cellStyle name="常规 7 24 4" xfId="2840"/>
    <cellStyle name="40% - 强调文字颜色 6 3 2 2 3 2 2 2" xfId="2841"/>
    <cellStyle name="好 3 9" xfId="2842"/>
    <cellStyle name="20% - 强调文字颜色 5 2 6 3" xfId="2843"/>
    <cellStyle name="60% - 强调文字颜色 2 3 3 4 2" xfId="2844"/>
    <cellStyle name="60% - 强调文字颜色 4 2 6 2" xfId="2845"/>
    <cellStyle name="40% - 强调文字颜色 2 3 2 2 2 3 2" xfId="2846"/>
    <cellStyle name="标题 2 2 6 2 2 2" xfId="2847"/>
    <cellStyle name="好 3 9 2" xfId="2848"/>
    <cellStyle name="20% - 强调文字颜色 5 2 6 3 2" xfId="2849"/>
    <cellStyle name="40% - 强调文字颜色 2 3 2 2 3" xfId="2850"/>
    <cellStyle name="20% - 强调文字颜色 5 2 7" xfId="2851"/>
    <cellStyle name="常规 11 3 2" xfId="2852"/>
    <cellStyle name="60% - 强调文字颜色 2 3 4 3" xfId="2853"/>
    <cellStyle name="60% - 强调文字颜色 4 3 5" xfId="2854"/>
    <cellStyle name="40% - 强调文字颜色 2 3 2 2 3 2" xfId="2855"/>
    <cellStyle name="好 4 8" xfId="2856"/>
    <cellStyle name="20% - 强调文字颜色 5 2 7 2" xfId="2857"/>
    <cellStyle name="常规 7 25 3" xfId="2858"/>
    <cellStyle name="常规 7 30 3" xfId="2859"/>
    <cellStyle name="常规 18" xfId="2860"/>
    <cellStyle name="常规 23" xfId="2861"/>
    <cellStyle name="常规 11 3 2 2" xfId="2862"/>
    <cellStyle name="60% - 强调文字颜色 4 3 5 2" xfId="2863"/>
    <cellStyle name="40% - 强调文字颜色 2 3 2 2 3 2 2" xfId="2864"/>
    <cellStyle name="常规 7 25 3 2" xfId="2865"/>
    <cellStyle name="常规 7 30 3 2" xfId="2866"/>
    <cellStyle name="20% - 强调文字颜色 6 2 2 2 3 3" xfId="2867"/>
    <cellStyle name="常规 18 2" xfId="2868"/>
    <cellStyle name="常规 23 2" xfId="2869"/>
    <cellStyle name="常规 11 3 2 2 2" xfId="2870"/>
    <cellStyle name="好 4 8 2" xfId="2871"/>
    <cellStyle name="20% - 强调文字颜色 5 2 7 2 2" xfId="2872"/>
    <cellStyle name="标题 6 2 3 2" xfId="2873"/>
    <cellStyle name="40% - 强调文字颜色 2 3 2 2 4" xfId="2874"/>
    <cellStyle name="20% - 强调文字颜色 5 2 8" xfId="2875"/>
    <cellStyle name="常规 11 3 3" xfId="2876"/>
    <cellStyle name="检查单元格 2 3 4" xfId="2877"/>
    <cellStyle name="标题 6 2 3 2 2" xfId="2878"/>
    <cellStyle name="60% - 强调文字颜色 2 3 5 3" xfId="2879"/>
    <cellStyle name="40% - 强调文字颜色 2 3 2 2 4 2" xfId="2880"/>
    <cellStyle name="20% - 强调文字颜色 5 2 8 2" xfId="2881"/>
    <cellStyle name="常规 68" xfId="2882"/>
    <cellStyle name="常规 73" xfId="2883"/>
    <cellStyle name="常规 11 3 3 2" xfId="2884"/>
    <cellStyle name="常规 7 26 3" xfId="2885"/>
    <cellStyle name="常规 7 31 3" xfId="2886"/>
    <cellStyle name="标题 6 2 3 3" xfId="2887"/>
    <cellStyle name="40% - 强调文字颜色 2 3 2 2 5" xfId="2888"/>
    <cellStyle name="20% - 强调文字颜色 5 2 9" xfId="2889"/>
    <cellStyle name="强调文字颜色 1 3 3 3 2" xfId="2890"/>
    <cellStyle name="常规 11 3 4" xfId="2891"/>
    <cellStyle name="标题 5 3 3 3" xfId="2892"/>
    <cellStyle name="常规 13 16 2" xfId="2893"/>
    <cellStyle name="常规 13 21 2" xfId="2894"/>
    <cellStyle name="强调文字颜色 2 2 6 2" xfId="2895"/>
    <cellStyle name="常规 3 2 3 5 2 4 2" xfId="2896"/>
    <cellStyle name="20% - 强调文字颜色 5 3" xfId="2897"/>
    <cellStyle name="常规 8 7 2 2 2" xfId="2898"/>
    <cellStyle name="标题 5 3 3 3 2" xfId="2899"/>
    <cellStyle name="40% - 强调文字颜色 6 3 7" xfId="2900"/>
    <cellStyle name="常规 13 16 2 2" xfId="2901"/>
    <cellStyle name="常规 13 21 2 2" xfId="2902"/>
    <cellStyle name="强调文字颜色 2 2 6 2 2" xfId="2903"/>
    <cellStyle name="20% - 强调文字颜色 5 3 2" xfId="2904"/>
    <cellStyle name="常规 23 39" xfId="2905"/>
    <cellStyle name="常规 23 44" xfId="2906"/>
    <cellStyle name="常规 37 2 2 2 2 3" xfId="2907"/>
    <cellStyle name="40% - 强调文字颜色 6 3 7 2" xfId="2908"/>
    <cellStyle name="常规 13 16 2 2 2" xfId="2909"/>
    <cellStyle name="常规 13 21 2 2 2" xfId="2910"/>
    <cellStyle name="强调文字颜色 2 2 6 2 2 2" xfId="2911"/>
    <cellStyle name="20% - 强调文字颜色 5 3 2 2" xfId="2912"/>
    <cellStyle name="常规 23 39 2" xfId="2913"/>
    <cellStyle name="常规 23 44 2" xfId="2914"/>
    <cellStyle name="40% - 强调文字颜色 6 3 7 2 2" xfId="2915"/>
    <cellStyle name="常规 7 65 3 2" xfId="2916"/>
    <cellStyle name="常规 7 70 3 2" xfId="2917"/>
    <cellStyle name="40% - 强调文字颜色 2 2 3 5" xfId="2918"/>
    <cellStyle name="常规 36 12 3" xfId="2919"/>
    <cellStyle name="20% - 强调文字颜色 5 3 2 2 2" xfId="2920"/>
    <cellStyle name="40% - 强调文字颜色 2 2 3 5 2" xfId="2921"/>
    <cellStyle name="20% - 强调文字颜色 5 3 2 2 2 2" xfId="2922"/>
    <cellStyle name="40% - 强调文字颜色 2 2 3 5 2 2" xfId="2923"/>
    <cellStyle name="常规 7 20 2 2 2 4" xfId="2924"/>
    <cellStyle name="20% - 强调文字颜色 5 3 2 2 2 2 2" xfId="2925"/>
    <cellStyle name="20% - 强调文字颜色 5 3 2 2 2 2 2 2" xfId="2926"/>
    <cellStyle name="40% - 强调文字颜色 1 2 2 2 3 3 2" xfId="2927"/>
    <cellStyle name="链接单元格 2 3 4 2" xfId="2928"/>
    <cellStyle name="常规 7 20 2 11 3 2" xfId="2929"/>
    <cellStyle name="20% - 强调文字颜色 5 3 2 2 2 3" xfId="2930"/>
    <cellStyle name="链接单元格 2 3 4 2 2" xfId="2931"/>
    <cellStyle name="常规 11 15" xfId="2932"/>
    <cellStyle name="常规 11 20" xfId="2933"/>
    <cellStyle name="20% - 强调文字颜色 5 3 2 2 2 3 2" xfId="2934"/>
    <cellStyle name="注释 2 28 2 2" xfId="2935"/>
    <cellStyle name="注释 2 33 2 2" xfId="2936"/>
    <cellStyle name="40% - 强调文字颜色 2 2 3 6 2" xfId="2937"/>
    <cellStyle name="好 2 2 2 2 2 3" xfId="2938"/>
    <cellStyle name="常规 13 58 2 3" xfId="2939"/>
    <cellStyle name="20% - 强调文字颜色 5 3 2 2 3 2" xfId="2940"/>
    <cellStyle name="常规 7 20 2 3 2 4" xfId="2941"/>
    <cellStyle name="好 2 2 2 2 2 3 2" xfId="2942"/>
    <cellStyle name="20% - 强调文字颜色 5 3 2 2 3 2 2" xfId="2943"/>
    <cellStyle name="20% - 强调文字颜色 5 3 2 2 3 2 2 2" xfId="2944"/>
    <cellStyle name="常规 3 4 4 2 2" xfId="2945"/>
    <cellStyle name="链接单元格 2 3 5 2" xfId="2946"/>
    <cellStyle name="常规 7 20 2 11 4 2" xfId="2947"/>
    <cellStyle name="20% - 强调文字颜色 5 3 2 2 3 3" xfId="2948"/>
    <cellStyle name="好 2 2 2 2 2 4" xfId="2949"/>
    <cellStyle name="常规 3 4 4 2 2 2" xfId="2950"/>
    <cellStyle name="链接单元格 2 3 5 2 2" xfId="2951"/>
    <cellStyle name="常规 21 15" xfId="2952"/>
    <cellStyle name="常规 21 20" xfId="2953"/>
    <cellStyle name="20% - 强调文字颜色 5 3 2 2 3 3 2" xfId="2954"/>
    <cellStyle name="20% - 强调文字颜色 5 3 2 2 4" xfId="2955"/>
    <cellStyle name="常规 19 5 2" xfId="2956"/>
    <cellStyle name="常规 24 5 2" xfId="2957"/>
    <cellStyle name="40% - 强调文字颜色 3 3 2 2 6" xfId="2958"/>
    <cellStyle name="常规 25 2 6" xfId="2959"/>
    <cellStyle name="常规 30 2 6" xfId="2960"/>
    <cellStyle name="20% - 强调文字颜色 5 3 2 2 4 2" xfId="2961"/>
    <cellStyle name="常规 19 5 2 2" xfId="2962"/>
    <cellStyle name="常规 24 5 2 2" xfId="2963"/>
    <cellStyle name="常规 13 58 3 3" xfId="2964"/>
    <cellStyle name="40% - 强调文字颜色 3 3 2 2 6 2" xfId="2965"/>
    <cellStyle name="常规 25 2 6 2" xfId="2966"/>
    <cellStyle name="常规 30 2 6 2" xfId="2967"/>
    <cellStyle name="常规 7 20 2 4 2 4" xfId="2968"/>
    <cellStyle name="20% - 强调文字颜色 5 3 2 2 4 2 2" xfId="2969"/>
    <cellStyle name="20% - 强调文字颜色 5 3 2 2 4 2 2 2" xfId="2970"/>
    <cellStyle name="20% - 强调文字颜色 5 3 2 2 5" xfId="2971"/>
    <cellStyle name="常规 19 5 3" xfId="2972"/>
    <cellStyle name="常规 24 5 3" xfId="2973"/>
    <cellStyle name="标题 2 2 2 5 2 2" xfId="2974"/>
    <cellStyle name="汇总 3 2 3 2 4" xfId="2975"/>
    <cellStyle name="20% - 强调文字颜色 5 3 2 2 5 2" xfId="2976"/>
    <cellStyle name="常规 24 5 3 2" xfId="2977"/>
    <cellStyle name="标题 2 2 2 5 2 2 2" xfId="2978"/>
    <cellStyle name="常规 25 3 6" xfId="2979"/>
    <cellStyle name="常规 30 3 6" xfId="2980"/>
    <cellStyle name="常规 25 3 6 2" xfId="2981"/>
    <cellStyle name="常规 30 3 6 2" xfId="2982"/>
    <cellStyle name="常规 7 20 2 5 2 4" xfId="2983"/>
    <cellStyle name="20% - 强调文字颜色 5 3 2 2 5 2 2" xfId="2984"/>
    <cellStyle name="常规 7 2 4 7 3" xfId="2985"/>
    <cellStyle name="60% - 强调文字颜色 2 2 2" xfId="2986"/>
    <cellStyle name="汇总 3 2 2 4 2" xfId="2987"/>
    <cellStyle name="20% - 强调文字颜色 5 3 2 2 6" xfId="2988"/>
    <cellStyle name="常规 24 5 4" xfId="2989"/>
    <cellStyle name="强调文字颜色 2 3 3 5 3" xfId="2990"/>
    <cellStyle name="常规 7 2 4 7 3 2" xfId="2991"/>
    <cellStyle name="60% - 强调文字颜色 2 2 2 2" xfId="2992"/>
    <cellStyle name="汇总 3 2 2 4 2 2" xfId="2993"/>
    <cellStyle name="20% - 强调文字颜色 5 3 2 2 6 2" xfId="2994"/>
    <cellStyle name="常规 24 5 4 2" xfId="2995"/>
    <cellStyle name="注释 2 35 2 4" xfId="2996"/>
    <cellStyle name="注释 2 40 2 4" xfId="2997"/>
    <cellStyle name="20% - 强调文字颜色 6 3 3 4 3 2" xfId="2998"/>
    <cellStyle name="20% - 强调文字颜色 5 3 2 3" xfId="2999"/>
    <cellStyle name="常规 7 20 17 4 3" xfId="3000"/>
    <cellStyle name="常规 7 20 22 4 3" xfId="3001"/>
    <cellStyle name="20% - 强调文字颜色 5 3 2 3 2" xfId="3002"/>
    <cellStyle name="常规 8 2 2 46" xfId="3003"/>
    <cellStyle name="常规 4 2 5 3" xfId="3004"/>
    <cellStyle name="40% - 强调文字颜色 1 6" xfId="3005"/>
    <cellStyle name="常规 7 14 2" xfId="3006"/>
    <cellStyle name="20% - 强调文字颜色 5 3 2 3 2 2" xfId="3007"/>
    <cellStyle name="常规 8 2 2 46 2" xfId="3008"/>
    <cellStyle name="常规 4 2 5 3 2" xfId="3009"/>
    <cellStyle name="40% - 强调文字颜色 1 6 2" xfId="3010"/>
    <cellStyle name="常规 7 14 2 2" xfId="3011"/>
    <cellStyle name="20% - 强调文字颜色 5 3 2 3 2 2 2" xfId="3012"/>
    <cellStyle name="20% - 强调文字颜色 5 3 2 3 3" xfId="3013"/>
    <cellStyle name="标题 4 3 2 2 2 3" xfId="3014"/>
    <cellStyle name="常规 13 38" xfId="3015"/>
    <cellStyle name="常规 13 43" xfId="3016"/>
    <cellStyle name="常规 4 8 3" xfId="3017"/>
    <cellStyle name="常规 7 15 2" xfId="3018"/>
    <cellStyle name="常规 7 20 2" xfId="3019"/>
    <cellStyle name="常规 4 2 6 3" xfId="3020"/>
    <cellStyle name="40% - 强调文字颜色 2 6" xfId="3021"/>
    <cellStyle name="常规 3 2 2 2 2 2 2" xfId="3022"/>
    <cellStyle name="好 2 2 2 3 2 3" xfId="3023"/>
    <cellStyle name="20% - 强调文字颜色 5 3 2 3 3 2" xfId="3024"/>
    <cellStyle name="60% - 强调文字颜色 6 2 2 2 4 2" xfId="3025"/>
    <cellStyle name="20% - 强调文字颜色 5 3 2 4" xfId="3026"/>
    <cellStyle name="常规 7 59" xfId="3027"/>
    <cellStyle name="常规 7 64" xfId="3028"/>
    <cellStyle name="60% - 强调文字颜色 6 2 2 2 4 2 2" xfId="3029"/>
    <cellStyle name="20% - 强调文字颜色 5 3 2 4 2" xfId="3030"/>
    <cellStyle name="常规 7 59 2" xfId="3031"/>
    <cellStyle name="常规 7 64 2" xfId="3032"/>
    <cellStyle name="40% - 强调文字颜色 6 2 2 3 3" xfId="3033"/>
    <cellStyle name="常规 12 45 3" xfId="3034"/>
    <cellStyle name="常规 12 50 3" xfId="3035"/>
    <cellStyle name="常规 4 3 5 3" xfId="3036"/>
    <cellStyle name="20% - 强调文字颜色 5 3 2 4 2 2" xfId="3037"/>
    <cellStyle name="常规 7 59 2 2" xfId="3038"/>
    <cellStyle name="常规 7 64 2 2" xfId="3039"/>
    <cellStyle name="40% - 强调文字颜色 6 2 2 3 3 2" xfId="3040"/>
    <cellStyle name="标题 1 3 2 4" xfId="3041"/>
    <cellStyle name="20% - 强调文字颜色 5 3 2 4 2 2 2" xfId="3042"/>
    <cellStyle name="40% - 强调文字颜色 1 2 6 2 2 2" xfId="3043"/>
    <cellStyle name="常规 23 46 3" xfId="3044"/>
    <cellStyle name="常规 23 51 3" xfId="3045"/>
    <cellStyle name="计算 2 2 4 4 2" xfId="3046"/>
    <cellStyle name="常规 7 2 2 47 2 2" xfId="3047"/>
    <cellStyle name="常规 7 2 2 52 2 2" xfId="3048"/>
    <cellStyle name="20% - 强调文字颜色 5 3 2 4 3" xfId="3049"/>
    <cellStyle name="常规 7 65 2" xfId="3050"/>
    <cellStyle name="常规 7 70 2" xfId="3051"/>
    <cellStyle name="40% - 强调文字颜色 6 2 2 4 3" xfId="3052"/>
    <cellStyle name="常规 12 46 3" xfId="3053"/>
    <cellStyle name="常规 12 51 3" xfId="3054"/>
    <cellStyle name="好 2 2 2 4 2 3" xfId="3055"/>
    <cellStyle name="常规 7 2 2 47 2 2 2" xfId="3056"/>
    <cellStyle name="常规 7 2 2 52 2 2 2" xfId="3057"/>
    <cellStyle name="20% - 强调文字颜色 5 3 2 4 3 2" xfId="3058"/>
    <cellStyle name="60% - 强调文字颜色 6 2 2 2 4 3" xfId="3059"/>
    <cellStyle name="20% - 强调文字颜色 5 3 2 5" xfId="3060"/>
    <cellStyle name="20% - 强调文字颜色 5 3 2 5 2" xfId="3061"/>
    <cellStyle name="常规 4 4 5 3" xfId="3062"/>
    <cellStyle name="40% - 强调文字颜色 6 2 3 3 3" xfId="3063"/>
    <cellStyle name="20% - 强调文字颜色 5 3 2 5 2 2" xfId="3064"/>
    <cellStyle name="40% - 强调文字颜色 6 2 3 3 3 2" xfId="3065"/>
    <cellStyle name="注释 2 5 5" xfId="3066"/>
    <cellStyle name="标题 2 3 2 4" xfId="3067"/>
    <cellStyle name="20% - 强调文字颜色 5 3 2 5 2 2 2" xfId="3068"/>
    <cellStyle name="常规 23 47 3" xfId="3069"/>
    <cellStyle name="常规 23 52 3" xfId="3070"/>
    <cellStyle name="60% - 强调文字颜色 3 2 2 3 2 2" xfId="3071"/>
    <cellStyle name="常规 7 2 2 47 3 2" xfId="3072"/>
    <cellStyle name="常规 7 2 2 52 3 2" xfId="3073"/>
    <cellStyle name="20% - 强调文字颜色 5 3 2 5 3" xfId="3074"/>
    <cellStyle name="40% - 强调文字颜色 6 2 3 4 3" xfId="3075"/>
    <cellStyle name="20% - 强调文字颜色 5 3 2 5 3 2" xfId="3076"/>
    <cellStyle name="常规 10 34 2 2" xfId="3077"/>
    <cellStyle name="常规 10 29 2 2" xfId="3078"/>
    <cellStyle name="常规 13 21 2 3" xfId="3079"/>
    <cellStyle name="常规 13 16 2 3" xfId="3080"/>
    <cellStyle name="40% - 强调文字颜色 6 3 8" xfId="3081"/>
    <cellStyle name="强调文字颜色 2 2 6 2 3" xfId="3082"/>
    <cellStyle name="60% - 强调文字颜色 3 2 2 2 2 2 2" xfId="3083"/>
    <cellStyle name="20% - 强调文字颜色 5 3 3" xfId="3084"/>
    <cellStyle name="常规 7 2 2 2 2 38" xfId="3085"/>
    <cellStyle name="常规 7 2 2 2 2 43" xfId="3086"/>
    <cellStyle name="40% - 强调文字颜色 6 3 8 2" xfId="3087"/>
    <cellStyle name="强调文字颜色 2 2 6 2 3 2" xfId="3088"/>
    <cellStyle name="20% - 强调文字颜色 5 3 3 2" xfId="3089"/>
    <cellStyle name="常规 7 66 3 2" xfId="3090"/>
    <cellStyle name="常规 7 71 3 2" xfId="3091"/>
    <cellStyle name="40% - 强调文字颜色 2 3 3 5" xfId="3092"/>
    <cellStyle name="20% - 强调文字颜色 5 3 3 2 2" xfId="3093"/>
    <cellStyle name="40% - 强调文字颜色 2 3 3 5 2" xfId="3094"/>
    <cellStyle name="20% - 强调文字颜色 5 3 3 2 2 2" xfId="3095"/>
    <cellStyle name="40% - 强调文字颜色 2 3 3 5 2 2" xfId="3096"/>
    <cellStyle name="20% - 强调文字颜色 5 3 3 2 2 2 2" xfId="3097"/>
    <cellStyle name="注释 2 78 2" xfId="3098"/>
    <cellStyle name="40% - 强调文字颜色 2 3 3 6" xfId="3099"/>
    <cellStyle name="20% - 强调文字颜色 5 3 3 2 3" xfId="3100"/>
    <cellStyle name="注释 2 78 2 2" xfId="3101"/>
    <cellStyle name="40% - 强调文字颜色 2 3 3 6 2" xfId="3102"/>
    <cellStyle name="20% - 强调文字颜色 5 3 3 2 3 2" xfId="3103"/>
    <cellStyle name="20% - 强调文字颜色 5 3 3 3" xfId="3104"/>
    <cellStyle name="常规 7 20 18 4 3" xfId="3105"/>
    <cellStyle name="常规 7 20 23 4 3" xfId="3106"/>
    <cellStyle name="20% - 强调文字颜色 5 3 3 3 2" xfId="3107"/>
    <cellStyle name="20% - 强调文字颜色 5 3 3 3 2 2" xfId="3108"/>
    <cellStyle name="20% - 强调文字颜色 5 3 3 3 2 2 2" xfId="3109"/>
    <cellStyle name="20% - 强调文字颜色 5 3 3 3 3" xfId="3110"/>
    <cellStyle name="20% - 强调文字颜色 5 3 3 3 3 2" xfId="3111"/>
    <cellStyle name="60% - 强调文字颜色 6 2 2 2 5 2" xfId="3112"/>
    <cellStyle name="20% - 强调文字颜色 5 3 3 4" xfId="3113"/>
    <cellStyle name="20% - 强调文字颜色 5 3 3 4 2" xfId="3114"/>
    <cellStyle name="常规 22 45 3" xfId="3115"/>
    <cellStyle name="常规 22 50 3" xfId="3116"/>
    <cellStyle name="40% - 强调文字颜色 6 3 2 3 3" xfId="3117"/>
    <cellStyle name="20% - 强调文字颜色 5 3 3 4 2 2" xfId="3118"/>
    <cellStyle name="常规 7 2 36" xfId="3119"/>
    <cellStyle name="常规 7 2 41" xfId="3120"/>
    <cellStyle name="标题 3 2 6" xfId="3121"/>
    <cellStyle name="40% - 强调文字颜色 6 3 2 3 3 2" xfId="3122"/>
    <cellStyle name="20% - 强调文字颜色 5 3 3 4 2 2 2" xfId="3123"/>
    <cellStyle name="常规 7 2 2 48 2 2" xfId="3124"/>
    <cellStyle name="常规 7 2 2 53 2 2" xfId="3125"/>
    <cellStyle name="20% - 强调文字颜色 5 3 3 4 3" xfId="3126"/>
    <cellStyle name="常规 22 46 3" xfId="3127"/>
    <cellStyle name="常规 22 51 3" xfId="3128"/>
    <cellStyle name="40% - 强调文字颜色 6 3 2 4 3" xfId="3129"/>
    <cellStyle name="常规 7 2 2 48 2 2 2" xfId="3130"/>
    <cellStyle name="常规 7 2 2 53 2 2 2" xfId="3131"/>
    <cellStyle name="20% - 强调文字颜色 5 3 3 4 3 2" xfId="3132"/>
    <cellStyle name="20% - 强调文字颜色 5 3 3 5" xfId="3133"/>
    <cellStyle name="20% - 强调文字颜色 5 3 3 5 2" xfId="3134"/>
    <cellStyle name="40% - 强调文字颜色 6 3 3 3 3" xfId="3135"/>
    <cellStyle name="20% - 强调文字颜色 5 3 3 5 2 2" xfId="3136"/>
    <cellStyle name="强调文字颜色 2 2 6 2 4" xfId="3137"/>
    <cellStyle name="20% - 强调文字颜色 5 3 4" xfId="3138"/>
    <cellStyle name="20% - 强调文字颜色 5 3 4 2" xfId="3139"/>
    <cellStyle name="20% - 强调文字颜色 5 3 4 2 2" xfId="3140"/>
    <cellStyle name="20% - 强调文字颜色 5 3 4 2 2 2" xfId="3141"/>
    <cellStyle name="常规 7 2 2 2 18 4 2 2" xfId="3142"/>
    <cellStyle name="常规 7 2 2 2 23 4 2 2" xfId="3143"/>
    <cellStyle name="常规 14 27" xfId="3144"/>
    <cellStyle name="常规 14 32" xfId="3145"/>
    <cellStyle name="40% - 强调文字颜色 4 2 2 2 2 3" xfId="3146"/>
    <cellStyle name="常规 7 20 19 4 3" xfId="3147"/>
    <cellStyle name="常规 7 20 24 4 3" xfId="3148"/>
    <cellStyle name="20% - 强调文字颜色 5 3 4 3 2" xfId="3149"/>
    <cellStyle name="20% - 强调文字颜色 6 3 2 5 3 2" xfId="3150"/>
    <cellStyle name="常规 7 47 2 2" xfId="3151"/>
    <cellStyle name="常规 7 52 2 2" xfId="3152"/>
    <cellStyle name="20% - 强调文字颜色 5 3 5" xfId="3153"/>
    <cellStyle name="常规 7 47 2 2 2" xfId="3154"/>
    <cellStyle name="常规 7 52 2 2 2" xfId="3155"/>
    <cellStyle name="20% - 强调文字颜色 5 3 5 2" xfId="3156"/>
    <cellStyle name="常规 2 4 2 2 4" xfId="3157"/>
    <cellStyle name="20% - 强调文字颜色 5 3 5 2 2" xfId="3158"/>
    <cellStyle name="20% - 强调文字颜色 5 3 5 2 2 2" xfId="3159"/>
    <cellStyle name="20% - 强调文字颜色 5 3 5 3" xfId="3160"/>
    <cellStyle name="常规 7 20 25 4 3" xfId="3161"/>
    <cellStyle name="常规 7 20 30 4 3" xfId="3162"/>
    <cellStyle name="20% - 强调文字颜色 5 3 5 3 2" xfId="3163"/>
    <cellStyle name="解释性文本 2 2" xfId="3164"/>
    <cellStyle name="40% - 强调文字颜色 2 3 2 3 2" xfId="3165"/>
    <cellStyle name="常规 7 47 2 3" xfId="3166"/>
    <cellStyle name="常规 7 52 2 3" xfId="3167"/>
    <cellStyle name="20% - 强调文字颜色 5 3 6" xfId="3168"/>
    <cellStyle name="60% - 强调文字颜色 5 2 5" xfId="3169"/>
    <cellStyle name="解释性文本 2 2 2" xfId="3170"/>
    <cellStyle name="40% - 强调文字颜色 2 3 2 3 2 2" xfId="3171"/>
    <cellStyle name="常规 7 47 2 3 2" xfId="3172"/>
    <cellStyle name="常规 7 52 2 3 2" xfId="3173"/>
    <cellStyle name="20% - 强调文字颜色 5 3 6 2" xfId="3174"/>
    <cellStyle name="常规 7 19 2 2 5 2 3" xfId="3175"/>
    <cellStyle name="60% - 强调文字颜色 5 2 5 2" xfId="3176"/>
    <cellStyle name="解释性文本 2 2 2 2" xfId="3177"/>
    <cellStyle name="40% - 强调文字颜色 2 3 2 3 2 2 2" xfId="3178"/>
    <cellStyle name="常规 10 2 8" xfId="3179"/>
    <cellStyle name="强调文字颜色 1 3 2 2 6" xfId="3180"/>
    <cellStyle name="20% - 强调文字颜色 5 3 6 2 2" xfId="3181"/>
    <cellStyle name="60% - 强调文字颜色 5 2 5 2 2" xfId="3182"/>
    <cellStyle name="20% - 强调文字颜色 5 3 6 2 2 2" xfId="3183"/>
    <cellStyle name="输出 2 3 2 4" xfId="3184"/>
    <cellStyle name="常规 7 19 2 2 5 3 3" xfId="3185"/>
    <cellStyle name="60% - 强调文字颜色 5 2 6 2" xfId="3186"/>
    <cellStyle name="常规 7 20 26 4 3" xfId="3187"/>
    <cellStyle name="常规 7 20 31 4 3" xfId="3188"/>
    <cellStyle name="20% - 强调文字颜色 5 3 6 3 2" xfId="3189"/>
    <cellStyle name="解释性文本 2 3" xfId="3190"/>
    <cellStyle name="40% - 强调文字颜色 2 3 2 3 3" xfId="3191"/>
    <cellStyle name="常规 7 47 2 4" xfId="3192"/>
    <cellStyle name="常规 7 52 2 4" xfId="3193"/>
    <cellStyle name="20% - 强调文字颜色 5 3 7" xfId="3194"/>
    <cellStyle name="常规 11 4 2" xfId="3195"/>
    <cellStyle name="链接单元格 3 2 2 2 2" xfId="3196"/>
    <cellStyle name="60% - 强调文字颜色 5 3 5" xfId="3197"/>
    <cellStyle name="解释性文本 2 3 2" xfId="3198"/>
    <cellStyle name="40% - 强调文字颜色 2 3 2 3 3 2" xfId="3199"/>
    <cellStyle name="20% - 强调文字颜色 5 3 7 2" xfId="3200"/>
    <cellStyle name="常规 7 75 3" xfId="3201"/>
    <cellStyle name="常规 11 4 2 2" xfId="3202"/>
    <cellStyle name="常规 18 2 2 2 2 3" xfId="3203"/>
    <cellStyle name="常规 23 2 2 2 2 3" xfId="3204"/>
    <cellStyle name="链接单元格 3 2 2 2 2 2" xfId="3205"/>
    <cellStyle name="常规 7 19 2 2 6 2 3" xfId="3206"/>
    <cellStyle name="60% - 强调文字颜色 5 3 5 2" xfId="3207"/>
    <cellStyle name="20% - 强调文字颜色 5 3 7 2 2" xfId="3208"/>
    <cellStyle name="常规 7 75 3 2" xfId="3209"/>
    <cellStyle name="常规 11 4 2 2 2" xfId="3210"/>
    <cellStyle name="常规 37 12 3" xfId="3211"/>
    <cellStyle name="标题 6 2 4 2" xfId="3212"/>
    <cellStyle name="20% - 强调文字颜色 5 3 8" xfId="3213"/>
    <cellStyle name="常规 11 4 3" xfId="3214"/>
    <cellStyle name="检查单元格 3 3 4" xfId="3215"/>
    <cellStyle name="标题 6 2 4 2 2" xfId="3216"/>
    <cellStyle name="20% - 强调文字颜色 5 3 8 2" xfId="3217"/>
    <cellStyle name="常规 7 76 3" xfId="3218"/>
    <cellStyle name="常规 11 4 3 2" xfId="3219"/>
    <cellStyle name="强调文字颜色 2 2 6 3" xfId="3220"/>
    <cellStyle name="20% - 强调文字颜色 5 4" xfId="3221"/>
    <cellStyle name="差 3 8 2" xfId="3222"/>
    <cellStyle name="常规 8 4 2 30 2" xfId="3223"/>
    <cellStyle name="常规 8 4 2 25 2" xfId="3224"/>
    <cellStyle name="常规 8 35 3" xfId="3225"/>
    <cellStyle name="常规 8 40 3" xfId="3226"/>
    <cellStyle name="常规 13 16 4" xfId="3227"/>
    <cellStyle name="常规 13 21 4" xfId="3228"/>
    <cellStyle name="强调文字颜色 2 2 6 4" xfId="3229"/>
    <cellStyle name="标题 5 2 2 2 3 2" xfId="3230"/>
    <cellStyle name="常规 37 18 2 2" xfId="3231"/>
    <cellStyle name="常规 37 23 2 2" xfId="3232"/>
    <cellStyle name="20% - 强调文字颜色 5 5" xfId="3233"/>
    <cellStyle name="强调文字颜色 2 2 6 4 2" xfId="3234"/>
    <cellStyle name="20% - 强调文字颜色 5 5 2" xfId="3235"/>
    <cellStyle name="常规 3 4 9" xfId="3236"/>
    <cellStyle name="60% - 强调文字颜色 6 3 2 2 2" xfId="3237"/>
    <cellStyle name="强调文字颜色 2 2 6 5" xfId="3238"/>
    <cellStyle name="常规 29 36 2 2" xfId="3239"/>
    <cellStyle name="常规 29 41 2 2" xfId="3240"/>
    <cellStyle name="常规 34 36 2 2" xfId="3241"/>
    <cellStyle name="常规 34 41 2 2" xfId="3242"/>
    <cellStyle name="常规 7 20 2 37 2 3 2" xfId="3243"/>
    <cellStyle name="常规 7 20 2 42 2 3 2" xfId="3244"/>
    <cellStyle name="20% - 强调文字颜色 5 6" xfId="3245"/>
    <cellStyle name="常规 7 20 2 16 4" xfId="3246"/>
    <cellStyle name="常规 7 20 2 21 4" xfId="3247"/>
    <cellStyle name="60% - 强调文字颜色 6 3 2 2 2 2" xfId="3248"/>
    <cellStyle name="注释 3 2 7" xfId="3249"/>
    <cellStyle name="20% - 强调文字颜色 5 6 2" xfId="3250"/>
    <cellStyle name="60% - 强调文字颜色 6 3 2 2 3" xfId="3251"/>
    <cellStyle name="常规 8 35 5" xfId="3252"/>
    <cellStyle name="常规 8 40 5" xfId="3253"/>
    <cellStyle name="40% - 强调文字颜色 2 3 2 2 4 3 2" xfId="3254"/>
    <cellStyle name="常规 7 2 2 2 5 2 3 2" xfId="3255"/>
    <cellStyle name="20% - 强调文字颜色 5 7" xfId="3256"/>
    <cellStyle name="常规 7 20 37 2 2 2" xfId="3257"/>
    <cellStyle name="常规 7 20 42 2 2 2" xfId="3258"/>
    <cellStyle name="标题 5 3 4 2" xfId="3259"/>
    <cellStyle name="注释 2 19 2 3 2" xfId="3260"/>
    <cellStyle name="注释 2 24 2 3 2" xfId="3261"/>
    <cellStyle name="20% - 强调文字颜色 6 2" xfId="3262"/>
    <cellStyle name="链接单元格 2 3 2 3" xfId="3263"/>
    <cellStyle name="标题 5 3 4 2 2" xfId="3264"/>
    <cellStyle name="常规 13 7" xfId="3265"/>
    <cellStyle name="链接单元格 2 3 2 3 2" xfId="3266"/>
    <cellStyle name="20% - 强调文字颜色 6 2 2" xfId="3267"/>
    <cellStyle name="常规 7 2 2 36 2 3" xfId="3268"/>
    <cellStyle name="常规 7 2 2 41 2 3" xfId="3269"/>
    <cellStyle name="标题 5 3 4 2 2 2" xfId="3270"/>
    <cellStyle name="常规 13 7 2" xfId="3271"/>
    <cellStyle name="20% - 强调文字颜色 6 2 2 2" xfId="3272"/>
    <cellStyle name="40% - 强调文字颜色 1 3 3 2 3" xfId="3273"/>
    <cellStyle name="20% - 强调文字颜色 6 2 2 2 2" xfId="3274"/>
    <cellStyle name="常规 7 2 2 2 9 4 3" xfId="3275"/>
    <cellStyle name="百分比 4 5" xfId="3276"/>
    <cellStyle name="20% - 强调文字颜色 6 2 2 2 2 2" xfId="3277"/>
    <cellStyle name="差 2 6 3" xfId="3278"/>
    <cellStyle name="40% - 强调文字颜色 1 3 3 2 3 2" xfId="3279"/>
    <cellStyle name="20% - 强调文字颜色 6 2 2 2 2 2 2" xfId="3280"/>
    <cellStyle name="20% - 强调文字颜色 6 2 2 2 2 2 2 2" xfId="3281"/>
    <cellStyle name="差 2 6 4" xfId="3282"/>
    <cellStyle name="60% - 强调文字颜色 4 3 4 2" xfId="3283"/>
    <cellStyle name="60% - 强调文字颜色 2 3 4 2 2" xfId="3284"/>
    <cellStyle name="常规 7 25 2 2" xfId="3285"/>
    <cellStyle name="常规 7 30 2 2" xfId="3286"/>
    <cellStyle name="20% - 强调文字颜色 6 2 2 2 2 3" xfId="3287"/>
    <cellStyle name="常规 17 2" xfId="3288"/>
    <cellStyle name="常规 22 2" xfId="3289"/>
    <cellStyle name="60% - 强调文字颜色 4 3 4 2 2" xfId="3290"/>
    <cellStyle name="常规 7 25 2 2 2" xfId="3291"/>
    <cellStyle name="常规 7 30 2 2 2" xfId="3292"/>
    <cellStyle name="20% - 强调文字颜色 6 2 2 2 2 3 2" xfId="3293"/>
    <cellStyle name="常规 17 2 2" xfId="3294"/>
    <cellStyle name="常规 22 2 2" xfId="3295"/>
    <cellStyle name="20% - 强调文字颜色 6 2 2 2 3" xfId="3296"/>
    <cellStyle name="常规 8 2 8 2 2" xfId="3297"/>
    <cellStyle name="差 2 7 3" xfId="3298"/>
    <cellStyle name="标题 5 2 2 6" xfId="3299"/>
    <cellStyle name="20% - 强调文字颜色 6 2 2 2 3 2" xfId="3300"/>
    <cellStyle name="标题 5 2 2 6 2" xfId="3301"/>
    <cellStyle name="常规 10 17 3" xfId="3302"/>
    <cellStyle name="常规 10 22 3" xfId="3303"/>
    <cellStyle name="20% - 强调文字颜色 6 2 2 2 3 2 2" xfId="3304"/>
    <cellStyle name="20% - 强调文字颜色 6 2 2 2 3 2 2 2" xfId="3305"/>
    <cellStyle name="常规 8 18 2 3" xfId="3306"/>
    <cellStyle name="常规 8 23 2 3" xfId="3307"/>
    <cellStyle name="常规 37 48" xfId="3308"/>
    <cellStyle name="60% - 强调文字颜色 4 3 5 2 2" xfId="3309"/>
    <cellStyle name="40% - 强调文字颜色 2 3 2 2 3 2 2 2" xfId="3310"/>
    <cellStyle name="常规 18 2 2" xfId="3311"/>
    <cellStyle name="常规 23 2 2" xfId="3312"/>
    <cellStyle name="常规 11 3 2 2 2 2" xfId="3313"/>
    <cellStyle name="常规 10 18 3" xfId="3314"/>
    <cellStyle name="常规 10 23 3" xfId="3315"/>
    <cellStyle name="20% - 强调文字颜色 6 2 2 2 3 3 2" xfId="3316"/>
    <cellStyle name="千位分隔 2 2 2 3 2" xfId="3317"/>
    <cellStyle name="60% - 强调文字颜色 5 3 2 2 4 2 2" xfId="3318"/>
    <cellStyle name="常规 7 8 2 2 2" xfId="3319"/>
    <cellStyle name="20% - 强调文字颜色 6 2 2 2 4" xfId="3320"/>
    <cellStyle name="20% - 强调文字颜色 6 2 2 2 4 2" xfId="3321"/>
    <cellStyle name="20% - 强调文字颜色 6 2 2 2 4 2 2" xfId="3322"/>
    <cellStyle name="标题 5 4 3" xfId="3323"/>
    <cellStyle name="常规 16 2 6" xfId="3324"/>
    <cellStyle name="常规 21 2 6" xfId="3325"/>
    <cellStyle name="20% - 强调文字颜色 6 2 2 2 4 2 2 2" xfId="3326"/>
    <cellStyle name="常规 13 49 3 3" xfId="3327"/>
    <cellStyle name="常规 13 54 3 3" xfId="3328"/>
    <cellStyle name="注释 2 19 3 2" xfId="3329"/>
    <cellStyle name="注释 2 24 3 2" xfId="3330"/>
    <cellStyle name="常规 26 29" xfId="3331"/>
    <cellStyle name="常规 26 34" xfId="3332"/>
    <cellStyle name="常规 31 29" xfId="3333"/>
    <cellStyle name="常规 31 34" xfId="3334"/>
    <cellStyle name="60% - 强调文字颜色 4 3 6 2" xfId="3335"/>
    <cellStyle name="40% - 强调文字颜色 2 3 2 2 3 3 2" xfId="3336"/>
    <cellStyle name="常规 7 25 4 2" xfId="3337"/>
    <cellStyle name="常规 7 30 4 2" xfId="3338"/>
    <cellStyle name="20% - 强调文字颜色 6 2 2 2 4 3" xfId="3339"/>
    <cellStyle name="常规 19 2" xfId="3340"/>
    <cellStyle name="常规 24 2" xfId="3341"/>
    <cellStyle name="常规 11 3 2 3 2" xfId="3342"/>
    <cellStyle name="60% - 强调文字颜色 4 3 6 2 2" xfId="3343"/>
    <cellStyle name="常规 19 2 2" xfId="3344"/>
    <cellStyle name="常规 24 2 2" xfId="3345"/>
    <cellStyle name="20% - 强调文字颜色 6 2 2 2 4 3 2" xfId="3346"/>
    <cellStyle name="20% - 强调文字颜色 6 2 2 2 5" xfId="3347"/>
    <cellStyle name="20% - 强调文字颜色 6 2 2 2 5 2" xfId="3348"/>
    <cellStyle name="20% - 强调文字颜色 6 2 2 2 5 2 2" xfId="3349"/>
    <cellStyle name="20% - 强调文字颜色 6 2 2 2 6" xfId="3350"/>
    <cellStyle name="常规 7 2 2 36 2 4" xfId="3351"/>
    <cellStyle name="常规 7 2 2 41 2 4" xfId="3352"/>
    <cellStyle name="40% - 强调文字颜色 5 3 3 2 2 2 2" xfId="3353"/>
    <cellStyle name="常规 13 7 3" xfId="3354"/>
    <cellStyle name="20% - 强调文字颜色 6 2 2 3" xfId="3355"/>
    <cellStyle name="常规 7 2 4 35 3 2" xfId="3356"/>
    <cellStyle name="常规 7 2 4 40 3 2" xfId="3357"/>
    <cellStyle name="常规 3 3 2 4 2 2 2" xfId="3358"/>
    <cellStyle name="40% - 强调文字颜色 1 3 3 3 3" xfId="3359"/>
    <cellStyle name="20% - 强调文字颜色 6 2 2 3 2" xfId="3360"/>
    <cellStyle name="20% - 强调文字颜色 6 2 2 3 3" xfId="3361"/>
    <cellStyle name="20% - 强调文字颜色 6 2 2 4" xfId="3362"/>
    <cellStyle name="常规 7 2 2 2 2 19 2 2" xfId="3363"/>
    <cellStyle name="常规 7 2 2 2 2 24 2 2" xfId="3364"/>
    <cellStyle name="40% - 强调文字颜色 1 3 3 4 3" xfId="3365"/>
    <cellStyle name="20% - 强调文字颜色 6 2 2 4 2" xfId="3366"/>
    <cellStyle name="20% - 强调文字颜色 6 2 2 4 2 2" xfId="3367"/>
    <cellStyle name="标题 4 3 2 2 5" xfId="3368"/>
    <cellStyle name="常规 7 2 2 2 2 19 2 2 2" xfId="3369"/>
    <cellStyle name="常规 7 2 2 2 2 24 2 2 2" xfId="3370"/>
    <cellStyle name="40% - 强调文字颜色 1 3 3 4 3 2" xfId="3371"/>
    <cellStyle name="20% - 强调文字颜色 6 2 2 4 2 2 2" xfId="3372"/>
    <cellStyle name="标题 4 3 2 2 5 2" xfId="3373"/>
    <cellStyle name="常规 4 2 9 2" xfId="3374"/>
    <cellStyle name="40% - 强调文字颜色 5 5" xfId="3375"/>
    <cellStyle name="40% - 强调文字颜色 1 3 5 2 2 2" xfId="3376"/>
    <cellStyle name="20% - 强调文字颜色 6 2 2 4 3" xfId="3377"/>
    <cellStyle name="常规 8 15 2 4" xfId="3378"/>
    <cellStyle name="常规 8 20 2 4" xfId="3379"/>
    <cellStyle name="40% - 强调文字颜色 6 2 2 7" xfId="3380"/>
    <cellStyle name="常规 12 49" xfId="3381"/>
    <cellStyle name="常规 12 54" xfId="3382"/>
    <cellStyle name="20% - 强调文字颜色 6 2 2 4 3 2" xfId="3383"/>
    <cellStyle name="20% - 强调文字颜色 6 2 2 5 2" xfId="3384"/>
    <cellStyle name="20% - 强调文字颜色 6 2 2 5 2 2" xfId="3385"/>
    <cellStyle name="20% - 强调文字颜色 6 2 2 5 2 2 2" xfId="3386"/>
    <cellStyle name="20% - 强调文字颜色 6 2 4 2 2 2" xfId="3387"/>
    <cellStyle name="20% - 强调文字颜色 6 2 2 5 3" xfId="3388"/>
    <cellStyle name="常规 8 16 2 4" xfId="3389"/>
    <cellStyle name="常规 8 21 2 4" xfId="3390"/>
    <cellStyle name="40% - 强调文字颜色 6 3 2 7" xfId="3391"/>
    <cellStyle name="常规 7 2 2 16 2 3 2" xfId="3392"/>
    <cellStyle name="常规 7 2 2 21 2 3 2" xfId="3393"/>
    <cellStyle name="常规 22 49" xfId="3394"/>
    <cellStyle name="常规 22 54" xfId="3395"/>
    <cellStyle name="20% - 强调文字颜色 6 2 2 5 3 2" xfId="3396"/>
    <cellStyle name="常规 7 2 2 16 3" xfId="3397"/>
    <cellStyle name="常规 7 2 2 21 3" xfId="3398"/>
    <cellStyle name="40% - 强调文字颜色 2 2 2 3 3 2" xfId="3399"/>
    <cellStyle name="20% - 强调文字颜色 6 2 2 6" xfId="3400"/>
    <cellStyle name="20% - 强调文字颜色 6 2 2 6 2" xfId="3401"/>
    <cellStyle name="20% - 强调文字颜色 6 2 2 6 2 2" xfId="3402"/>
    <cellStyle name="20% - 强调文字颜色 6 2 2 7" xfId="3403"/>
    <cellStyle name="常规 33 11" xfId="3404"/>
    <cellStyle name="20% - 强调文字颜色 6 2 2 7 2" xfId="3405"/>
    <cellStyle name="20% - 强调文字颜色 6 2 3 2" xfId="3406"/>
    <cellStyle name="常规 37 11" xfId="3407"/>
    <cellStyle name="常规 20 38 3" xfId="3408"/>
    <cellStyle name="常规 20 43 3" xfId="3409"/>
    <cellStyle name="20% - 强调文字颜色 6 2 3 2 2" xfId="3410"/>
    <cellStyle name="常规 7 20 3 2 4" xfId="3411"/>
    <cellStyle name="常规 37 11 2" xfId="3412"/>
    <cellStyle name="20% - 强调文字颜色 6 2 3 2 2 2" xfId="3413"/>
    <cellStyle name="常规 37 11 2 2" xfId="3414"/>
    <cellStyle name="20% - 强调文字颜色 6 2 3 2 2 2 2" xfId="3415"/>
    <cellStyle name="常规 37 12" xfId="3416"/>
    <cellStyle name="20% - 强调文字颜色 6 2 3 2 3" xfId="3417"/>
    <cellStyle name="常规 7 19 2 2 6 2 2" xfId="3418"/>
    <cellStyle name="常规 18 2 2 2 2 2" xfId="3419"/>
    <cellStyle name="常规 23 2 2 2 2 2" xfId="3420"/>
    <cellStyle name="标题 6 2 2 6" xfId="3421"/>
    <cellStyle name="常规 37 12 2" xfId="3422"/>
    <cellStyle name="20% - 强调文字颜色 6 2 3 2 3 2" xfId="3423"/>
    <cellStyle name="20% - 强调文字颜色 6 2 3 3" xfId="3424"/>
    <cellStyle name="常规 7 20 28" xfId="3425"/>
    <cellStyle name="常规 7 20 33" xfId="3426"/>
    <cellStyle name="常规 3 3 2 4 2 3 2" xfId="3427"/>
    <cellStyle name="常规 7 2 4 35 4 2" xfId="3428"/>
    <cellStyle name="常规 7 2 4 40 4 2" xfId="3429"/>
    <cellStyle name="常规 20 39 3" xfId="3430"/>
    <cellStyle name="常规 20 44 3" xfId="3431"/>
    <cellStyle name="20% - 强调文字颜色 6 2 3 3 2" xfId="3432"/>
    <cellStyle name="强调文字颜色 4 2 2 4 2" xfId="3433"/>
    <cellStyle name="常规 7 20 28 2 2" xfId="3434"/>
    <cellStyle name="常规 7 20 33 2 2" xfId="3435"/>
    <cellStyle name="标题 1 3 4" xfId="3436"/>
    <cellStyle name="常规 7 20 4 2 4" xfId="3437"/>
    <cellStyle name="20% - 强调文字颜色 6 2 3 3 2 2" xfId="3438"/>
    <cellStyle name="强调文字颜色 4 2 2 4 2 2" xfId="3439"/>
    <cellStyle name="常规 7 20 28 2 2 2" xfId="3440"/>
    <cellStyle name="常规 7 20 33 2 2 2" xfId="3441"/>
    <cellStyle name="标题 1 3 4 2" xfId="3442"/>
    <cellStyle name="20% - 强调文字颜色 6 2 3 3 2 2 2" xfId="3443"/>
    <cellStyle name="20% - 强调文字颜色 6 2 3 3 3" xfId="3444"/>
    <cellStyle name="20% - 强调文字颜色 6 2 3 3 3 2" xfId="3445"/>
    <cellStyle name="20% - 强调文字颜色 6 2 3 4" xfId="3446"/>
    <cellStyle name="常规 20 45 3" xfId="3447"/>
    <cellStyle name="常规 20 50 3" xfId="3448"/>
    <cellStyle name="20% - 强调文字颜色 6 2 3 4 2" xfId="3449"/>
    <cellStyle name="强调文字颜色 4 2 3 4 2" xfId="3450"/>
    <cellStyle name="常规 7 20 29 2 2" xfId="3451"/>
    <cellStyle name="常规 7 20 34 2 2" xfId="3452"/>
    <cellStyle name="标题 2 3 4" xfId="3453"/>
    <cellStyle name="常规 7 20 5 2 4" xfId="3454"/>
    <cellStyle name="20% - 强调文字颜色 6 2 3 4 2 2" xfId="3455"/>
    <cellStyle name="注释 2 7 3" xfId="3456"/>
    <cellStyle name="强调文字颜色 4 2 3 4 2 2" xfId="3457"/>
    <cellStyle name="常规 7 20 29 2 2 2" xfId="3458"/>
    <cellStyle name="常规 7 20 34 2 2 2" xfId="3459"/>
    <cellStyle name="标题 2 3 4 2" xfId="3460"/>
    <cellStyle name="20% - 强调文字颜色 6 2 3 4 2 2 2" xfId="3461"/>
    <cellStyle name="强调文字颜色 3 2 2 4 2 4" xfId="3462"/>
    <cellStyle name="20% - 强调文字颜色 6 2 3 4 3" xfId="3463"/>
    <cellStyle name="20% - 强调文字颜色 6 2 3 4 3 2" xfId="3464"/>
    <cellStyle name="常规 20 46 3" xfId="3465"/>
    <cellStyle name="常规 20 51 3" xfId="3466"/>
    <cellStyle name="20% - 强调文字颜色 6 2 3 5 2" xfId="3467"/>
    <cellStyle name="强调文字颜色 4 2 4 4 2" xfId="3468"/>
    <cellStyle name="常规 7 20 35 2 2" xfId="3469"/>
    <cellStyle name="常规 7 20 40 2 2" xfId="3470"/>
    <cellStyle name="标题 3 3 4" xfId="3471"/>
    <cellStyle name="常规 7 20 6 2 4" xfId="3472"/>
    <cellStyle name="20% - 强调文字颜色 6 2 3 5 2 2" xfId="3473"/>
    <cellStyle name="常规 7 20 36" xfId="3474"/>
    <cellStyle name="常规 7 20 41" xfId="3475"/>
    <cellStyle name="标题 5 2 4 2 2" xfId="3476"/>
    <cellStyle name="20% - 强调文字颜色 6 2 3 6" xfId="3477"/>
    <cellStyle name="强调文字颜色 4 2 5 4" xfId="3478"/>
    <cellStyle name="标题 5 2 4 2 2 2" xfId="3479"/>
    <cellStyle name="常规 7 20 36 2" xfId="3480"/>
    <cellStyle name="常规 7 20 41 2" xfId="3481"/>
    <cellStyle name="常规 20 47 3" xfId="3482"/>
    <cellStyle name="常规 20 52 3" xfId="3483"/>
    <cellStyle name="20% - 强调文字颜色 6 2 3 6 2" xfId="3484"/>
    <cellStyle name="常规 20 16 2 2" xfId="3485"/>
    <cellStyle name="常规 20 21 2 2" xfId="3486"/>
    <cellStyle name="20% - 强调文字颜色 6 2 4" xfId="3487"/>
    <cellStyle name="20% - 强调文字颜色 6 2 4 2" xfId="3488"/>
    <cellStyle name="20% - 强调文字颜色 6 2 4 2 2" xfId="3489"/>
    <cellStyle name="20% - 强调文字颜色 6 2 4 3" xfId="3490"/>
    <cellStyle name="常规 7 19 2 2 9" xfId="3491"/>
    <cellStyle name="常规 18 2 2 5" xfId="3492"/>
    <cellStyle name="常规 23 2 2 5" xfId="3493"/>
    <cellStyle name="20% - 强调文字颜色 6 2 4 3 2" xfId="3494"/>
    <cellStyle name="20% - 强调文字颜色 6 3 2 6 2 2" xfId="3495"/>
    <cellStyle name="常规 12 29 2 2" xfId="3496"/>
    <cellStyle name="常规 12 34 2 2" xfId="3497"/>
    <cellStyle name="20% - 强调文字颜色 6 2 5" xfId="3498"/>
    <cellStyle name="60% - 强调文字颜色 3 3 2 3" xfId="3499"/>
    <cellStyle name="20% - 强调文字颜色 6 2 5 2" xfId="3500"/>
    <cellStyle name="计算 3 2 4 5" xfId="3501"/>
    <cellStyle name="60% - 强调文字颜色 3 3 2 3 2" xfId="3502"/>
    <cellStyle name="常规 3 3 2 2 4" xfId="3503"/>
    <cellStyle name="20% - 强调文字颜色 6 2 5 2 2" xfId="3504"/>
    <cellStyle name="60% - 强调文字颜色 3 3 2 3 2 2" xfId="3505"/>
    <cellStyle name="常规 38 7 2" xfId="3506"/>
    <cellStyle name="常规 7 47 2" xfId="3507"/>
    <cellStyle name="常规 7 52 2" xfId="3508"/>
    <cellStyle name="常规 12 28 3" xfId="3509"/>
    <cellStyle name="常规 12 33 3" xfId="3510"/>
    <cellStyle name="20% - 强调文字颜色 6 3 2 5 3" xfId="3511"/>
    <cellStyle name="常规 7 2 11 2 3" xfId="3512"/>
    <cellStyle name="20% - 强调文字颜色 6 2 5 2 2 2" xfId="3513"/>
    <cellStyle name="常规 3 3 2 2 4 2" xfId="3514"/>
    <cellStyle name="常规 7 2 4 2 18 3 2" xfId="3515"/>
    <cellStyle name="常规 7 2 4 2 23 3 2" xfId="3516"/>
    <cellStyle name="60% - 强调文字颜色 3 3 2 4" xfId="3517"/>
    <cellStyle name="20% - 强调文字颜色 6 2 5 3" xfId="3518"/>
    <cellStyle name="计算 3 2 5 5" xfId="3519"/>
    <cellStyle name="60% - 强调文字颜色 3 3 2 4 2" xfId="3520"/>
    <cellStyle name="常规 3 3 2 3 4" xfId="3521"/>
    <cellStyle name="常规 23 3 2 5" xfId="3522"/>
    <cellStyle name="20% - 强调文字颜色 6 2 5 3 2" xfId="3523"/>
    <cellStyle name="40% - 强调文字颜色 2 3 3 2 2" xfId="3524"/>
    <cellStyle name="20% - 强调文字颜色 6 2 6" xfId="3525"/>
    <cellStyle name="60% - 强调文字颜色 3 3 3 3" xfId="3526"/>
    <cellStyle name="40% - 强调文字颜色 2 3 3 2 2 2" xfId="3527"/>
    <cellStyle name="20% - 强调文字颜色 6 2 6 2" xfId="3528"/>
    <cellStyle name="常规 7 2 4 2 18 4 2" xfId="3529"/>
    <cellStyle name="常规 7 2 4 2 23 4 2" xfId="3530"/>
    <cellStyle name="60% - 强调文字颜色 3 3 3 4" xfId="3531"/>
    <cellStyle name="注释 2 9 3 2" xfId="3532"/>
    <cellStyle name="标题 2 3 6 2 2" xfId="3533"/>
    <cellStyle name="40% - 强调文字颜色 6 3 2 2 4 2 2 2" xfId="3534"/>
    <cellStyle name="20% - 强调文字颜色 6 2 6 3" xfId="3535"/>
    <cellStyle name="常规 7 2 4 2 18 4 2 2" xfId="3536"/>
    <cellStyle name="常规 7 2 4 2 23 4 2 2" xfId="3537"/>
    <cellStyle name="60% - 强调文字颜色 3 3 3 4 2" xfId="3538"/>
    <cellStyle name="标题 2 3 6 2 2 2" xfId="3539"/>
    <cellStyle name="20% - 强调文字颜色 6 2 6 3 2" xfId="3540"/>
    <cellStyle name="40% - 强调文字颜色 2 3 3 2 3" xfId="3541"/>
    <cellStyle name="好 4 2 3 2" xfId="3542"/>
    <cellStyle name="20% - 强调文字颜色 6 2 7" xfId="3543"/>
    <cellStyle name="强调文字颜色 6 2 2 2 2 5" xfId="3544"/>
    <cellStyle name="常规 12 3 2" xfId="3545"/>
    <cellStyle name="60% - 强调文字颜色 3 3 4 3" xfId="3546"/>
    <cellStyle name="常规 7 19 2 2 13 2 3" xfId="3547"/>
    <cellStyle name="40% - 强调文字颜色 2 3 3 2 3 2" xfId="3548"/>
    <cellStyle name="好 4 2 3 2 2" xfId="3549"/>
    <cellStyle name="20% - 强调文字颜色 6 2 7 2" xfId="3550"/>
    <cellStyle name="常规 12 3 2 2" xfId="3551"/>
    <cellStyle name="标题 6 3 3 2" xfId="3552"/>
    <cellStyle name="好 4 2 3 3" xfId="3553"/>
    <cellStyle name="20% - 强调文字颜色 6 2 8" xfId="3554"/>
    <cellStyle name="常规 12 3 3" xfId="3555"/>
    <cellStyle name="标题 6 3 3 2 2" xfId="3556"/>
    <cellStyle name="60% - 强调文字颜色 3 3 5 3" xfId="3557"/>
    <cellStyle name="好 4 2 3 3 2" xfId="3558"/>
    <cellStyle name="20% - 强调文字颜色 6 2 8 2" xfId="3559"/>
    <cellStyle name="常规 12 3 3 2" xfId="3560"/>
    <cellStyle name="常规 11 2 2 2 3" xfId="3561"/>
    <cellStyle name="标题 6 3 3 3" xfId="3562"/>
    <cellStyle name="常规 23 16 2" xfId="3563"/>
    <cellStyle name="常规 23 21 2" xfId="3564"/>
    <cellStyle name="标题 4 2 2 2 3 2" xfId="3565"/>
    <cellStyle name="好 4 2 3 4" xfId="3566"/>
    <cellStyle name="20% - 强调文字颜色 6 2 9" xfId="3567"/>
    <cellStyle name="强调文字颜色 1 3 4 3 2" xfId="3568"/>
    <cellStyle name="常规 12 3 4" xfId="3569"/>
    <cellStyle name="标题 5 3 4 3" xfId="3570"/>
    <cellStyle name="常规 35 19 2 2" xfId="3571"/>
    <cellStyle name="常规 35 24 2 2" xfId="3572"/>
    <cellStyle name="常规 13 17 2" xfId="3573"/>
    <cellStyle name="常规 13 22 2" xfId="3574"/>
    <cellStyle name="强调文字颜色 2 2 7 2" xfId="3575"/>
    <cellStyle name="链接单元格 2 3 2 4" xfId="3576"/>
    <cellStyle name="20% - 强调文字颜色 6 3" xfId="3577"/>
    <cellStyle name="常规 8 7 2 3 2" xfId="3578"/>
    <cellStyle name="60% - 强调文字颜色 5 2 2 2 4" xfId="3579"/>
    <cellStyle name="标题 5 3 4 3 2" xfId="3580"/>
    <cellStyle name="常规 14 7" xfId="3581"/>
    <cellStyle name="常规 13 17 2 2" xfId="3582"/>
    <cellStyle name="常规 13 22 2 2" xfId="3583"/>
    <cellStyle name="强调文字颜色 2 2 7 2 2" xfId="3584"/>
    <cellStyle name="链接单元格 2 3 2 4 2" xfId="3585"/>
    <cellStyle name="20% - 强调文字颜色 6 3 2" xfId="3586"/>
    <cellStyle name="60% - 强调文字颜色 5 2 2 2 4 2" xfId="3587"/>
    <cellStyle name="20% - 强调文字颜色 6 3 2 2" xfId="3588"/>
    <cellStyle name="60% - 强调文字颜色 5 2 2 2 4 2 2" xfId="3589"/>
    <cellStyle name="常规 7 20 36 2 4" xfId="3590"/>
    <cellStyle name="常规 7 20 41 2 4" xfId="3591"/>
    <cellStyle name="标题 4 3 6" xfId="3592"/>
    <cellStyle name="常规 12 25 2" xfId="3593"/>
    <cellStyle name="常规 12 30 2" xfId="3594"/>
    <cellStyle name="常规 7 2 2 37 2 3 2" xfId="3595"/>
    <cellStyle name="常规 7 2 2 42 2 3 2" xfId="3596"/>
    <cellStyle name="常规 14 7 2 2" xfId="3597"/>
    <cellStyle name="常规 7 2 2 2 11 2 3" xfId="3598"/>
    <cellStyle name="20% - 强调文字颜色 6 3 2 2 2" xfId="3599"/>
    <cellStyle name="40% - 强调文字颜色 1 3 8 2" xfId="3600"/>
    <cellStyle name="常规 38 4 2" xfId="3601"/>
    <cellStyle name="常规 7 39 2" xfId="3602"/>
    <cellStyle name="常规 7 44 2" xfId="3603"/>
    <cellStyle name="标题 4 3 7" xfId="3604"/>
    <cellStyle name="常规 12 25 3" xfId="3605"/>
    <cellStyle name="常规 12 30 3" xfId="3606"/>
    <cellStyle name="计算 3 2 4 2 2" xfId="3607"/>
    <cellStyle name="常规 14 7 2 3" xfId="3608"/>
    <cellStyle name="常规 7 2 2 2 11 2 4" xfId="3609"/>
    <cellStyle name="20% - 强调文字颜色 6 3 2 2 3" xfId="3610"/>
    <cellStyle name="常规 38 4 3" xfId="3611"/>
    <cellStyle name="常规 7 39 3" xfId="3612"/>
    <cellStyle name="常规 7 44 3" xfId="3613"/>
    <cellStyle name="标题 4 3 8" xfId="3614"/>
    <cellStyle name="注释 3 29 4 2" xfId="3615"/>
    <cellStyle name="注释 3 34 4 2" xfId="3616"/>
    <cellStyle name="20% - 强调文字颜色 6 3 2 2 4" xfId="3617"/>
    <cellStyle name="20% - 强调文字颜色 6 3 2 2 4 2" xfId="3618"/>
    <cellStyle name="20% - 强调文字颜色 6 3 2 2 4 2 2" xfId="3619"/>
    <cellStyle name="40% - 强调文字颜色 2 3 6" xfId="3620"/>
    <cellStyle name="20% - 强调文字颜色 6 3 2 2 4 2 2 2" xfId="3621"/>
    <cellStyle name="40% - 强调文字颜色 2 3 6 2" xfId="3622"/>
    <cellStyle name="常规 8 4 2 5 2 2 2" xfId="3623"/>
    <cellStyle name="常规 12 3 2 3 2" xfId="3624"/>
    <cellStyle name="20% - 强调文字颜色 6 3 2 2 4 3" xfId="3625"/>
    <cellStyle name="20% - 强调文字颜色 6 3 2 2 4 3 2" xfId="3626"/>
    <cellStyle name="20% - 强调文字颜色 6 3 2 2 5" xfId="3627"/>
    <cellStyle name="标题 2 3 2 5 2 2" xfId="3628"/>
    <cellStyle name="20% - 强调文字颜色 6 3 2 2 5 2" xfId="3629"/>
    <cellStyle name="标题 2 3 2 5 2 2 2" xfId="3630"/>
    <cellStyle name="20% - 强调文字颜色 6 3 2 2 5 2 2" xfId="3631"/>
    <cellStyle name="40% - 强调文字颜色 3 3 6" xfId="3632"/>
    <cellStyle name="20% - 强调文字颜色 6 3 2 2 6" xfId="3633"/>
    <cellStyle name="60% - 强调文字颜色 1 2 2 4" xfId="3634"/>
    <cellStyle name="20% - 强调文字颜色 6 3 2 2 6 2" xfId="3635"/>
    <cellStyle name="60% - 强调文字颜色 5 2 2 2 4 3" xfId="3636"/>
    <cellStyle name="20% - 强调文字颜色 6 3 2 3" xfId="3637"/>
    <cellStyle name="20% - 强调文字颜色 6 3 2 3 2" xfId="3638"/>
    <cellStyle name="常规 21 37" xfId="3639"/>
    <cellStyle name="常规 21 42" xfId="3640"/>
    <cellStyle name="20% - 强调文字颜色 6 3 2 3 3" xfId="3641"/>
    <cellStyle name="常规 21 38" xfId="3642"/>
    <cellStyle name="常规 21 43" xfId="3643"/>
    <cellStyle name="20% - 强调文字颜色 6 3 2 4" xfId="3644"/>
    <cellStyle name="常规 7 2 2 2 11 4 3" xfId="3645"/>
    <cellStyle name="20% - 强调文字颜色 6 3 2 4 2" xfId="3646"/>
    <cellStyle name="常规 38 6 2" xfId="3647"/>
    <cellStyle name="常规 7 46 2" xfId="3648"/>
    <cellStyle name="常规 7 51 2" xfId="3649"/>
    <cellStyle name="常规 12 27 3" xfId="3650"/>
    <cellStyle name="常规 12 32 3" xfId="3651"/>
    <cellStyle name="40% - 强调文字颜色 1 3 6 2 2 2" xfId="3652"/>
    <cellStyle name="20% - 强调文字颜色 6 3 2 4 3" xfId="3653"/>
    <cellStyle name="20% - 强调文字颜色 6 3 2 5 2" xfId="3654"/>
    <cellStyle name="40% - 强调文字颜色 1 2 2 2 2 2 2 2" xfId="3655"/>
    <cellStyle name="常规 12 29" xfId="3656"/>
    <cellStyle name="常规 12 34" xfId="3657"/>
    <cellStyle name="40% - 强调文字颜色 2 2 2 4 3 2" xfId="3658"/>
    <cellStyle name="链接单元格 2 2 3 2 2" xfId="3659"/>
    <cellStyle name="常规 7 20 2 10 2 2 2" xfId="3660"/>
    <cellStyle name="常规 14 7 6" xfId="3661"/>
    <cellStyle name="20% - 强调文字颜色 6 3 2 6" xfId="3662"/>
    <cellStyle name="常规 12 29 2" xfId="3663"/>
    <cellStyle name="常规 12 34 2" xfId="3664"/>
    <cellStyle name="差 2 2 2 3 2 3" xfId="3665"/>
    <cellStyle name="20% - 强调文字颜色 6 3 2 6 2" xfId="3666"/>
    <cellStyle name="标题 2 3 3 2 2 2 2" xfId="3667"/>
    <cellStyle name="检查单元格 3 2 2 4 2 3 2" xfId="3668"/>
    <cellStyle name="20% - 强调文字颜色 6 3 2 7" xfId="3669"/>
    <cellStyle name="20% - 强调文字颜色 6 3 2 7 2" xfId="3670"/>
    <cellStyle name="60% - 强调文字颜色 5 2 2 2 5" xfId="3671"/>
    <cellStyle name="常规 10 40 2 2" xfId="3672"/>
    <cellStyle name="常规 10 35 2 2" xfId="3673"/>
    <cellStyle name="常规 13 22 2 3" xfId="3674"/>
    <cellStyle name="常规 13 17 2 3" xfId="3675"/>
    <cellStyle name="常规 14 8" xfId="3676"/>
    <cellStyle name="20% - 强调文字颜色 6 3 3" xfId="3677"/>
    <cellStyle name="60% - 强调文字颜色 3 2 2 2 3 2 2" xfId="3678"/>
    <cellStyle name="60% - 强调文字颜色 5 2 2 2 5 2" xfId="3679"/>
    <cellStyle name="20% - 强调文字颜色 6 3 3 2" xfId="3680"/>
    <cellStyle name="常规 7 20 37 2 4" xfId="3681"/>
    <cellStyle name="常规 7 20 42 2 4" xfId="3682"/>
    <cellStyle name="标题 5 3 6" xfId="3683"/>
    <cellStyle name="常规 14 8 2 2" xfId="3684"/>
    <cellStyle name="常规 25 38 3" xfId="3685"/>
    <cellStyle name="常规 25 43 3" xfId="3686"/>
    <cellStyle name="常规 30 38 3" xfId="3687"/>
    <cellStyle name="常规 30 43 3" xfId="3688"/>
    <cellStyle name="常规 7 2 2 2 12 2 3" xfId="3689"/>
    <cellStyle name="20% - 强调文字颜色 6 3 3 2 2" xfId="3690"/>
    <cellStyle name="警告文本 2 5 2 3" xfId="3691"/>
    <cellStyle name="标题 5 3 6 2" xfId="3692"/>
    <cellStyle name="常规 14 8 2 2 2" xfId="3693"/>
    <cellStyle name="常规 7 2 2 2 12 2 3 2" xfId="3694"/>
    <cellStyle name="20% - 强调文字颜色 6 3 3 2 2 2" xfId="3695"/>
    <cellStyle name="注释 3 17" xfId="3696"/>
    <cellStyle name="注释 3 22" xfId="3697"/>
    <cellStyle name="20% - 强调文字颜色 6 3 3 2 2 2 2" xfId="3698"/>
    <cellStyle name="常规 7 2 2 2 12 2 4" xfId="3699"/>
    <cellStyle name="20% - 强调文字颜色 6 3 3 2 3" xfId="3700"/>
    <cellStyle name="注释 2 28 2 4" xfId="3701"/>
    <cellStyle name="注释 2 33 2 4" xfId="3702"/>
    <cellStyle name="20% - 强调文字颜色 6 3 3 2 3 2" xfId="3703"/>
    <cellStyle name="20% - 强调文字颜色 6 3 3 3" xfId="3704"/>
    <cellStyle name="常规 25 39 3" xfId="3705"/>
    <cellStyle name="常规 25 44 3" xfId="3706"/>
    <cellStyle name="常规 30 39 3" xfId="3707"/>
    <cellStyle name="常规 30 44 3" xfId="3708"/>
    <cellStyle name="20% - 强调文字颜色 6 3 3 3 2" xfId="3709"/>
    <cellStyle name="强调文字颜色 5 2 2 4" xfId="3710"/>
    <cellStyle name="常规 26 37" xfId="3711"/>
    <cellStyle name="常规 26 42" xfId="3712"/>
    <cellStyle name="常规 31 37" xfId="3713"/>
    <cellStyle name="常规 31 42" xfId="3714"/>
    <cellStyle name="常规 4 7 5" xfId="3715"/>
    <cellStyle name="40% - 强调文字颜色 6 2 6 3" xfId="3716"/>
    <cellStyle name="常规 31 42 2" xfId="3717"/>
    <cellStyle name="常规 31 37 2" xfId="3718"/>
    <cellStyle name="常规 26 42 2" xfId="3719"/>
    <cellStyle name="常规 26 37 2" xfId="3720"/>
    <cellStyle name="常规 10 2 2 2 2 3" xfId="3721"/>
    <cellStyle name="强调文字颜色 5 2 2 4 2" xfId="3722"/>
    <cellStyle name="20% - 强调文字颜色 6 3 3 3 2 2" xfId="3723"/>
    <cellStyle name="常规 4 7 5 2" xfId="3724"/>
    <cellStyle name="40% - 强调文字颜色 6 2 6 3 2" xfId="3725"/>
    <cellStyle name="20% - 强调文字颜色 6 3 3 3 2 2 2" xfId="3726"/>
    <cellStyle name="强调文字颜色 5 2 2 4 2 2" xfId="3727"/>
    <cellStyle name="常规 26 37 2 2" xfId="3728"/>
    <cellStyle name="常规 26 42 2 2" xfId="3729"/>
    <cellStyle name="常规 31 37 2 2" xfId="3730"/>
    <cellStyle name="常规 31 42 2 2" xfId="3731"/>
    <cellStyle name="20% - 强调文字颜色 6 3 3 3 3" xfId="3732"/>
    <cellStyle name="强调文字颜色 5 2 2 5" xfId="3733"/>
    <cellStyle name="常规 26 38" xfId="3734"/>
    <cellStyle name="常规 26 43" xfId="3735"/>
    <cellStyle name="常规 31 38" xfId="3736"/>
    <cellStyle name="常规 31 43" xfId="3737"/>
    <cellStyle name="常规 7 2 2 2 17 2" xfId="3738"/>
    <cellStyle name="常规 7 2 2 2 22 2" xfId="3739"/>
    <cellStyle name="20% - 强调文字颜色 6 3 3 4" xfId="3740"/>
    <cellStyle name="常规 7 2 2 2 12 4 3" xfId="3741"/>
    <cellStyle name="20% - 强调文字颜色 6 3 3 4 2" xfId="3742"/>
    <cellStyle name="40% - 强调文字颜色 6 3 6 3" xfId="3743"/>
    <cellStyle name="20% - 强调文字颜色 6 3 3 4 2 2" xfId="3744"/>
    <cellStyle name="40% - 强调文字颜色 6 3 6 3 2" xfId="3745"/>
    <cellStyle name="20% - 强调文字颜色 6 3 3 4 2 2 2" xfId="3746"/>
    <cellStyle name="强调文字颜色 4 2 2 4 2 4" xfId="3747"/>
    <cellStyle name="20% - 强调文字颜色 6 3 3 4 3" xfId="3748"/>
    <cellStyle name="20% - 强调文字颜色 6 3 3 5" xfId="3749"/>
    <cellStyle name="20% - 强调文字颜色 6 3 3 5 2" xfId="3750"/>
    <cellStyle name="20% - 强调文字颜色 6 3 3 5 2 2" xfId="3751"/>
    <cellStyle name="标题 5 2 5 2 2" xfId="3752"/>
    <cellStyle name="20% - 强调文字颜色 6 3 3 6" xfId="3753"/>
    <cellStyle name="强调文字颜色 3 3 3 2 2 3" xfId="3754"/>
    <cellStyle name="差 2 2 2 4 2 3" xfId="3755"/>
    <cellStyle name="强调文字颜色 5 2 5 4" xfId="3756"/>
    <cellStyle name="标题 5 2 5 2 2 2" xfId="3757"/>
    <cellStyle name="20% - 强调文字颜色 6 3 3 6 2" xfId="3758"/>
    <cellStyle name="常规 8 4 2 19 2 2 2" xfId="3759"/>
    <cellStyle name="常规 8 4 2 24 2 2 2" xfId="3760"/>
    <cellStyle name="60% - 强调文字颜色 5 2 2 2 6" xfId="3761"/>
    <cellStyle name="20% - 强调文字颜色 6 3 4" xfId="3762"/>
    <cellStyle name="20% - 强调文字颜色 6 3 4 2" xfId="3763"/>
    <cellStyle name="常规 7 20 38 2 4" xfId="3764"/>
    <cellStyle name="常规 7 20 43 2 4" xfId="3765"/>
    <cellStyle name="标题 6 3 6" xfId="3766"/>
    <cellStyle name="警告文本 2 2 3 4" xfId="3767"/>
    <cellStyle name="常规 14 9 2 2" xfId="3768"/>
    <cellStyle name="常规 7 2 2 2 13 2 3" xfId="3769"/>
    <cellStyle name="20% - 强调文字颜色 6 3 4 2 2" xfId="3770"/>
    <cellStyle name="警告文本 3 5 2 3" xfId="3771"/>
    <cellStyle name="常规 7 2 2 2 2 38 2 4" xfId="3772"/>
    <cellStyle name="常规 7 2 2 2 2 43 2 4" xfId="3773"/>
    <cellStyle name="标题 6 3 6 2" xfId="3774"/>
    <cellStyle name="警告文本 2 2 3 4 2" xfId="3775"/>
    <cellStyle name="常规 14 9 2 2 2" xfId="3776"/>
    <cellStyle name="常规 7 2 2 2 13 2 3 2" xfId="3777"/>
    <cellStyle name="20% - 强调文字颜色 6 3 4 2 2 2" xfId="3778"/>
    <cellStyle name="40% - 强调文字颜色 4 3 2 2 2 3" xfId="3779"/>
    <cellStyle name="常规 19 2 2 5" xfId="3780"/>
    <cellStyle name="常规 24 2 2 5" xfId="3781"/>
    <cellStyle name="20% - 强调文字颜色 6 3 4 3 2" xfId="3782"/>
    <cellStyle name="常规 7 48 2 2 2" xfId="3783"/>
    <cellStyle name="常规 7 53 2 2 2" xfId="3784"/>
    <cellStyle name="20% - 强调文字颜色 6 3 5 2" xfId="3785"/>
    <cellStyle name="常规 7 2 2 2 14 2 3" xfId="3786"/>
    <cellStyle name="20% - 强调文字颜色 6 3 5 2 2" xfId="3787"/>
    <cellStyle name="常规 3 4 2 2 4" xfId="3788"/>
    <cellStyle name="常规 7 2 2 2 14 2 3 2" xfId="3789"/>
    <cellStyle name="20% - 强调文字颜色 6 3 5 2 2 2" xfId="3790"/>
    <cellStyle name="常规 3 4 2 2 4 2" xfId="3791"/>
    <cellStyle name="20% - 强调文字颜色 6 3 5 3" xfId="3792"/>
    <cellStyle name="常规 3 4 2 3 4" xfId="3793"/>
    <cellStyle name="常规 24 3 2 5" xfId="3794"/>
    <cellStyle name="20% - 强调文字颜色 6 3 5 3 2" xfId="3795"/>
    <cellStyle name="40% - 强调文字颜色 2 3 3 3 2" xfId="3796"/>
    <cellStyle name="常规 7 48 2 3" xfId="3797"/>
    <cellStyle name="常规 7 53 2 3" xfId="3798"/>
    <cellStyle name="20% - 强调文字颜色 6 3 6" xfId="3799"/>
    <cellStyle name="40% - 强调文字颜色 2 3 3 3 2 2" xfId="3800"/>
    <cellStyle name="常规 8 2 2 28" xfId="3801"/>
    <cellStyle name="常规 8 2 2 33" xfId="3802"/>
    <cellStyle name="常规 7 48 2 3 2" xfId="3803"/>
    <cellStyle name="常规 7 53 2 3 2" xfId="3804"/>
    <cellStyle name="20% - 强调文字颜色 6 3 6 2" xfId="3805"/>
    <cellStyle name="千位分隔[0] 2 4" xfId="3806"/>
    <cellStyle name="40% - 强调文字颜色 2 3 3 3 2 2 2" xfId="3807"/>
    <cellStyle name="常规 3 4 3 2 4" xfId="3808"/>
    <cellStyle name="链接单元格 2 2 5 4" xfId="3809"/>
    <cellStyle name="常规 8 2 2 28 2" xfId="3810"/>
    <cellStyle name="常规 8 2 2 33 2" xfId="3811"/>
    <cellStyle name="常规 7 2 2 2 15 2 3" xfId="3812"/>
    <cellStyle name="常规 7 2 2 2 20 2 3" xfId="3813"/>
    <cellStyle name="20% - 强调文字颜色 6 3 6 2 2" xfId="3814"/>
    <cellStyle name="常规 3 4 3 2 4 2" xfId="3815"/>
    <cellStyle name="链接单元格 2 2 5 4 2" xfId="3816"/>
    <cellStyle name="常规 8 2 2 28 2 2" xfId="3817"/>
    <cellStyle name="常规 8 2 2 33 2 2" xfId="3818"/>
    <cellStyle name="常规 7 2 2 2 15 2 3 2" xfId="3819"/>
    <cellStyle name="常规 7 2 2 2 20 2 3 2" xfId="3820"/>
    <cellStyle name="20% - 强调文字颜色 6 3 6 2 2 2" xfId="3821"/>
    <cellStyle name="常规 3 4 3 3 4" xfId="3822"/>
    <cellStyle name="链接单元格 2 2 6 4" xfId="3823"/>
    <cellStyle name="常规 8 2 2 29 2" xfId="3824"/>
    <cellStyle name="常规 8 2 2 34 2" xfId="3825"/>
    <cellStyle name="20% - 强调文字颜色 6 3 6 3 2" xfId="3826"/>
    <cellStyle name="40% - 强调文字颜色 2 3 3 3 3" xfId="3827"/>
    <cellStyle name="好 4 2 4 2" xfId="3828"/>
    <cellStyle name="常规 7 48 2 4" xfId="3829"/>
    <cellStyle name="常规 7 53 2 4" xfId="3830"/>
    <cellStyle name="20% - 强调文字颜色 6 3 7" xfId="3831"/>
    <cellStyle name="强调文字颜色 6 2 2 2 3 5" xfId="3832"/>
    <cellStyle name="常规 12 4 2" xfId="3833"/>
    <cellStyle name="常规 7 19 2 2 14 2 3" xfId="3834"/>
    <cellStyle name="40% - 强调文字颜色 2 3 3 3 3 2" xfId="3835"/>
    <cellStyle name="好 4 2 4 2 2" xfId="3836"/>
    <cellStyle name="20% - 强调文字颜色 6 3 7 2" xfId="3837"/>
    <cellStyle name="常规 12 4 2 2" xfId="3838"/>
    <cellStyle name="常规 3 4 4 2 4" xfId="3839"/>
    <cellStyle name="链接单元格 2 3 5 4" xfId="3840"/>
    <cellStyle name="好 4 2 4 2 2 2" xfId="3841"/>
    <cellStyle name="常规 7 2 2 2 16 2 3" xfId="3842"/>
    <cellStyle name="常规 7 2 2 2 21 2 3" xfId="3843"/>
    <cellStyle name="20% - 强调文字颜色 6 3 7 2 2" xfId="3844"/>
    <cellStyle name="常规 12 4 2 2 2" xfId="3845"/>
    <cellStyle name="常规 7 20 38 2 2 2" xfId="3846"/>
    <cellStyle name="常规 7 20 43 2 2 2" xfId="3847"/>
    <cellStyle name="标题 6 3 4 2" xfId="3848"/>
    <cellStyle name="好 4 2 4 3" xfId="3849"/>
    <cellStyle name="20% - 强调文字颜色 6 3 8" xfId="3850"/>
    <cellStyle name="常规 12 4 3" xfId="3851"/>
    <cellStyle name="标题 6 3 4 2 2" xfId="3852"/>
    <cellStyle name="好 4 2 4 3 2" xfId="3853"/>
    <cellStyle name="20% - 强调文字颜色 6 3 8 2" xfId="3854"/>
    <cellStyle name="常规 12 4 3 2" xfId="3855"/>
    <cellStyle name="常规 11 2 3 2 3" xfId="3856"/>
    <cellStyle name="强调文字颜色 2 2 7 3" xfId="3857"/>
    <cellStyle name="链接单元格 2 3 2 5" xfId="3858"/>
    <cellStyle name="20% - 强调文字颜色 6 4" xfId="3859"/>
    <cellStyle name="40% - 强调文字颜色 4 3 6 2 2" xfId="3860"/>
    <cellStyle name="强调文字颜色 2 2 7 4" xfId="3861"/>
    <cellStyle name="20% - 强调文字颜色 6 5" xfId="3862"/>
    <cellStyle name="适中 3 4" xfId="3863"/>
    <cellStyle name="40% - 强调文字颜色 4 3 6 2 2 2" xfId="3864"/>
    <cellStyle name="20% - 强调文字颜色 6 5 2" xfId="3865"/>
    <cellStyle name="常规 28 2 2 4" xfId="3866"/>
    <cellStyle name="常规 33 2 2 4" xfId="3867"/>
    <cellStyle name="常规 3 55 2 3" xfId="3868"/>
    <cellStyle name="常规 3 60 2 3" xfId="3869"/>
    <cellStyle name="常规 3 5 9" xfId="3870"/>
    <cellStyle name="60% - 强调文字颜色 6 3 2 3 2" xfId="3871"/>
    <cellStyle name="20% - 强调文字颜色 6 6" xfId="3872"/>
    <cellStyle name="60% - 强调文字颜色 6 3 2 3 2 2" xfId="3873"/>
    <cellStyle name="注释 2 4 2 2 3" xfId="3874"/>
    <cellStyle name="20% - 强调文字颜色 6 6 2" xfId="3875"/>
    <cellStyle name="常规 28 2 3 4" xfId="3876"/>
    <cellStyle name="常规 33 2 3 4" xfId="3877"/>
    <cellStyle name="60% - 强调文字颜色 6 3 2 3 3" xfId="3878"/>
    <cellStyle name="常规 26 2 4 2 2" xfId="3879"/>
    <cellStyle name="常规 31 2 4 2 2" xfId="3880"/>
    <cellStyle name="20% - 强调文字颜色 6 7" xfId="3881"/>
    <cellStyle name="常规 47 2 3 2" xfId="3882"/>
    <cellStyle name="常规 8 2 2 37" xfId="3883"/>
    <cellStyle name="常规 8 2 2 42" xfId="3884"/>
    <cellStyle name="40% - 强调文字颜色 1 2" xfId="3885"/>
    <cellStyle name="常规 8 2 2 26 4 2 2" xfId="3886"/>
    <cellStyle name="常规 8 2 2 31 4 2 2" xfId="3887"/>
    <cellStyle name="60% - 强调文字颜色 2 2 7" xfId="3888"/>
    <cellStyle name="常规 8 2 2 37 2" xfId="3889"/>
    <cellStyle name="常规 8 2 2 42 2" xfId="3890"/>
    <cellStyle name="40% - 强调文字颜色 1 2 2" xfId="3891"/>
    <cellStyle name="60% - 强调文字颜色 2 2 7 2" xfId="3892"/>
    <cellStyle name="常规 8 2 2 37 2 2" xfId="3893"/>
    <cellStyle name="常规 8 2 2 42 2 2" xfId="3894"/>
    <cellStyle name="40% - 强调文字颜色 1 2 2 2" xfId="3895"/>
    <cellStyle name="常规 8 2 2 37 2 2 2" xfId="3896"/>
    <cellStyle name="常规 8 2 2 42 2 2 2" xfId="3897"/>
    <cellStyle name="40% - 强调文字颜色 1 2 2 2 2" xfId="3898"/>
    <cellStyle name="40% - 强调文字颜色 1 2 2 2 2 2" xfId="3899"/>
    <cellStyle name="常规 33 19 2 2" xfId="3900"/>
    <cellStyle name="常规 33 24 2 2" xfId="3901"/>
    <cellStyle name="40% - 强调文字颜色 2 2 2 4 3" xfId="3902"/>
    <cellStyle name="40% - 强调文字颜色 1 2 2 2 2 2 2" xfId="3903"/>
    <cellStyle name="40% - 强调文字颜色 1 2 2 2 2 3" xfId="3904"/>
    <cellStyle name="40% - 强调文字颜色 2 2 2 5 3" xfId="3905"/>
    <cellStyle name="40% - 强调文字颜色 1 2 2 2 2 3 2" xfId="3906"/>
    <cellStyle name="40% - 强调文字颜色 1 2 2 2 3" xfId="3907"/>
    <cellStyle name="40% - 强调文字颜色 1 2 2 2 3 2" xfId="3908"/>
    <cellStyle name="常规 33 25 2 2" xfId="3909"/>
    <cellStyle name="常规 33 30 2 2" xfId="3910"/>
    <cellStyle name="40% - 强调文字颜色 2 2 3 4 3" xfId="3911"/>
    <cellStyle name="40% - 强调文字颜色 1 2 2 2 3 2 2" xfId="3912"/>
    <cellStyle name="40% - 强调文字颜色 2 2 3 4 3 2" xfId="3913"/>
    <cellStyle name="40% - 强调文字颜色 1 2 2 2 3 2 2 2" xfId="3914"/>
    <cellStyle name="60% - 强调文字颜色 1 2 4 2 2" xfId="3915"/>
    <cellStyle name="40% - 强调文字颜色 1 2 2 2 3 3" xfId="3916"/>
    <cellStyle name="40% - 强调文字颜色 1 2 2 2 4" xfId="3917"/>
    <cellStyle name="链接单元格 3 3 4 2 3 2" xfId="3918"/>
    <cellStyle name="40% - 强调文字颜色 6 2 5" xfId="3919"/>
    <cellStyle name="40% - 强调文字颜色 1 2 2 2 4 2" xfId="3920"/>
    <cellStyle name="60% - 强调文字颜色 1 3 2 2 5" xfId="3921"/>
    <cellStyle name="常规 4 6 4" xfId="3922"/>
    <cellStyle name="40% - 强调文字颜色 6 2 5 2" xfId="3923"/>
    <cellStyle name="常规 8 6" xfId="3924"/>
    <cellStyle name="40% - 强调文字颜色 1 2 2 2 4 2 2" xfId="3925"/>
    <cellStyle name="60% - 强调文字颜色 1 3 2 2 5 2" xfId="3926"/>
    <cellStyle name="常规 4 6 4 2" xfId="3927"/>
    <cellStyle name="40% - 强调文字颜色 6 2 5 2 2" xfId="3928"/>
    <cellStyle name="常规 8 6 2" xfId="3929"/>
    <cellStyle name="40% - 强调文字颜色 1 2 2 2 4 2 2 2" xfId="3930"/>
    <cellStyle name="40% - 强调文字颜色 6 2 6" xfId="3931"/>
    <cellStyle name="40% - 强调文字颜色 1 2 2 2 4 3" xfId="3932"/>
    <cellStyle name="常规 4 7 4" xfId="3933"/>
    <cellStyle name="40% - 强调文字颜色 6 2 6 2" xfId="3934"/>
    <cellStyle name="汇总 2 6 3 2" xfId="3935"/>
    <cellStyle name="常规 7 14 3" xfId="3936"/>
    <cellStyle name="常规 8 2 2 47" xfId="3937"/>
    <cellStyle name="常规 4 2 5 4" xfId="3938"/>
    <cellStyle name="40% - 强调文字颜色 1 7" xfId="3939"/>
    <cellStyle name="常规 9 6" xfId="3940"/>
    <cellStyle name="40% - 强调文字颜色 1 2 2 2 4 3 2" xfId="3941"/>
    <cellStyle name="40% - 强调文字颜色 1 2 2 2 5" xfId="3942"/>
    <cellStyle name="40% - 强调文字颜色 6 3 5" xfId="3943"/>
    <cellStyle name="40% - 强调文字颜色 1 2 2 2 5 2" xfId="3944"/>
    <cellStyle name="40% - 强调文字颜色 6 3 5 2" xfId="3945"/>
    <cellStyle name="汇总 2 7 2 2" xfId="3946"/>
    <cellStyle name="常规 7 58 3" xfId="3947"/>
    <cellStyle name="常规 7 63 3" xfId="3948"/>
    <cellStyle name="40% - 强调文字颜色 6 2 2 2 4" xfId="3949"/>
    <cellStyle name="常规 4 3 4 4" xfId="3950"/>
    <cellStyle name="好 3 3 2 2 4" xfId="3951"/>
    <cellStyle name="40% - 强调文字颜色 1 2 2 2 5 2 2" xfId="3952"/>
    <cellStyle name="40% - 强调文字颜色 1 2 2 2 6" xfId="3953"/>
    <cellStyle name="汇总 2 8" xfId="3954"/>
    <cellStyle name="常规 11 17 2" xfId="3955"/>
    <cellStyle name="常规 11 22 2" xfId="3956"/>
    <cellStyle name="注释 2 3 5 2 2 2" xfId="3957"/>
    <cellStyle name="链接单元格 2 6 3" xfId="3958"/>
    <cellStyle name="常规 7 20 2 14 2" xfId="3959"/>
    <cellStyle name="60% - 强调文字颜色 4 2 2 5" xfId="3960"/>
    <cellStyle name="40% - 强调文字颜色 1 2 2 2 6 2" xfId="3961"/>
    <cellStyle name="汇总 2 8 2" xfId="3962"/>
    <cellStyle name="常规 11 17 2 2" xfId="3963"/>
    <cellStyle name="常规 11 22 2 2" xfId="3964"/>
    <cellStyle name="注释 3 8 2 3" xfId="3965"/>
    <cellStyle name="汇总 3 4 2" xfId="3966"/>
    <cellStyle name="标题 6 2 2 4 2 2 2" xfId="3967"/>
    <cellStyle name="40% - 强调文字颜色 1 2 2 3 2 2" xfId="3968"/>
    <cellStyle name="解释性文本 3 3" xfId="3969"/>
    <cellStyle name="40% - 强调文字颜色 2 3 2 4 3" xfId="3970"/>
    <cellStyle name="40% - 强调文字颜色 1 2 2 3 2 2 2" xfId="3971"/>
    <cellStyle name="40% - 强调文字颜色 1 2 2 3 3" xfId="3972"/>
    <cellStyle name="40% - 强调文字颜色 1 2 2 3 3 2" xfId="3973"/>
    <cellStyle name="标题 6 2 2 4 3" xfId="3974"/>
    <cellStyle name="常规 8 2 2 37 2 4" xfId="3975"/>
    <cellStyle name="常规 8 2 2 42 2 4" xfId="3976"/>
    <cellStyle name="40% - 强调文字颜色 1 2 2 4" xfId="3977"/>
    <cellStyle name="常规 7 2 2 2 4 4 3" xfId="3978"/>
    <cellStyle name="常规 26 11 2" xfId="3979"/>
    <cellStyle name="常规 31 11 2" xfId="3980"/>
    <cellStyle name="标题 6 2 2 4 3 2" xfId="3981"/>
    <cellStyle name="常规 26 11 2 2" xfId="3982"/>
    <cellStyle name="常规 31 11 2 2" xfId="3983"/>
    <cellStyle name="40% - 强调文字颜色 1 2 2 4 2" xfId="3984"/>
    <cellStyle name="40% - 强调文字颜色 1 2 2 4 2 2" xfId="3985"/>
    <cellStyle name="40% - 强调文字颜色 1 2 2 4 2 2 2" xfId="3986"/>
    <cellStyle name="常规 23 19 2 2" xfId="3987"/>
    <cellStyle name="常规 23 24 2 2" xfId="3988"/>
    <cellStyle name="40% - 强调文字颜色 1 2 2 4 3" xfId="3989"/>
    <cellStyle name="标题 3 2 2 2 5" xfId="3990"/>
    <cellStyle name="40% - 强调文字颜色 1 2 2 4 3 2" xfId="3991"/>
    <cellStyle name="常规 7 15 2 2" xfId="3992"/>
    <cellStyle name="常规 7 20 2 2" xfId="3993"/>
    <cellStyle name="40% - 强调文字颜色 1 2 2 5" xfId="3994"/>
    <cellStyle name="常规 4 2 6 3 2" xfId="3995"/>
    <cellStyle name="常规 26 11 3" xfId="3996"/>
    <cellStyle name="常规 31 11 3" xfId="3997"/>
    <cellStyle name="40% - 强调文字颜色 2 6 2" xfId="3998"/>
    <cellStyle name="常规 7 15 2 2 2" xfId="3999"/>
    <cellStyle name="常规 7 20 2 2 2" xfId="4000"/>
    <cellStyle name="40% - 强调文字颜色 1 2 2 5 2" xfId="4001"/>
    <cellStyle name="常规 7 20 2 2 2 2" xfId="4002"/>
    <cellStyle name="40% - 强调文字颜色 1 2 2 5 2 2" xfId="4003"/>
    <cellStyle name="适中 2 5 5" xfId="4004"/>
    <cellStyle name="常规 7 20 2 2 2 2 2" xfId="4005"/>
    <cellStyle name="40% - 强调文字颜色 1 2 2 5 2 2 2" xfId="4006"/>
    <cellStyle name="常规 7 20 2 2 3" xfId="4007"/>
    <cellStyle name="40% - 强调文字颜色 1 2 2 5 3" xfId="4008"/>
    <cellStyle name="常规 7 20 2 2 3 2" xfId="4009"/>
    <cellStyle name="40% - 强调文字颜色 1 2 2 5 3 2" xfId="4010"/>
    <cellStyle name="常规 11 13" xfId="4011"/>
    <cellStyle name="常规 10 2 5" xfId="4012"/>
    <cellStyle name="常规 8 57 2 2" xfId="4013"/>
    <cellStyle name="常规 13 43 3 2" xfId="4014"/>
    <cellStyle name="常规 13 38 3 2" xfId="4015"/>
    <cellStyle name="强调文字颜色 1 3 2 2 3" xfId="4016"/>
    <cellStyle name="常规 15 2 2 3 3" xfId="4017"/>
    <cellStyle name="常规 20 2 2 3 3" xfId="4018"/>
    <cellStyle name="常规 7 20 2 3 2" xfId="4019"/>
    <cellStyle name="40% - 强调文字颜色 1 2 2 6 2" xfId="4020"/>
    <cellStyle name="常规 10 2 5 2" xfId="4021"/>
    <cellStyle name="常规 8 57 2 2 2" xfId="4022"/>
    <cellStyle name="常规 13 43 3 2 2" xfId="4023"/>
    <cellStyle name="常规 13 38 3 2 2" xfId="4024"/>
    <cellStyle name="强调文字颜色 1 3 2 2 3 2" xfId="4025"/>
    <cellStyle name="常规 7 20 2 3 2 2" xfId="4026"/>
    <cellStyle name="40% - 强调文字颜色 1 2 2 6 2 2" xfId="4027"/>
    <cellStyle name="常规 7 20 2 4" xfId="4028"/>
    <cellStyle name="40% - 强调文字颜色 1 2 2 7" xfId="4029"/>
    <cellStyle name="常规 10 3 5" xfId="4030"/>
    <cellStyle name="常规 8 57 3 2" xfId="4031"/>
    <cellStyle name="强调文字颜色 1 3 2 3 3" xfId="4032"/>
    <cellStyle name="注释 3 4 4 2 2" xfId="4033"/>
    <cellStyle name="常规 15 2 2 4 3" xfId="4034"/>
    <cellStyle name="常规 20 2 2 4 3" xfId="4035"/>
    <cellStyle name="常规 7 20 2 4 2" xfId="4036"/>
    <cellStyle name="40% - 强调文字颜色 1 2 2 7 2" xfId="4037"/>
    <cellStyle name="40% - 强调文字颜色 5 3 2 2 4 2 2 2" xfId="4038"/>
    <cellStyle name="60% - 强调文字颜色 2 2 8" xfId="4039"/>
    <cellStyle name="常规 8 2 2 37 3" xfId="4040"/>
    <cellStyle name="常规 8 2 2 42 3" xfId="4041"/>
    <cellStyle name="40% - 强调文字颜色 1 2 3" xfId="4042"/>
    <cellStyle name="常规 8 2 2 37 3 2" xfId="4043"/>
    <cellStyle name="常规 8 2 2 42 3 2" xfId="4044"/>
    <cellStyle name="40% - 强调文字颜色 1 2 3 2" xfId="4045"/>
    <cellStyle name="40% - 强调文字颜色 1 2 3 2 2" xfId="4046"/>
    <cellStyle name="40% - 强调文字颜色 1 2 3 2 2 2" xfId="4047"/>
    <cellStyle name="注释 2 2 2 5 4" xfId="4048"/>
    <cellStyle name="40% - 强调文字颜色 3 2 2 4 3" xfId="4049"/>
    <cellStyle name="常规 7 19 5 4 3" xfId="4050"/>
    <cellStyle name="40% - 强调文字颜色 1 2 3 2 2 2 2" xfId="4051"/>
    <cellStyle name="40% - 强调文字颜色 1 2 3 2 3" xfId="4052"/>
    <cellStyle name="40% - 强调文字颜色 1 2 3 2 3 2" xfId="4053"/>
    <cellStyle name="标题 6 2 2 5 2 2" xfId="4054"/>
    <cellStyle name="40% - 强调文字颜色 1 2 3 3 2" xfId="4055"/>
    <cellStyle name="40% - 强调文字颜色 1 2 3 3 2 2" xfId="4056"/>
    <cellStyle name="注释 2 3 2 5 4" xfId="4057"/>
    <cellStyle name="差 4" xfId="4058"/>
    <cellStyle name="40% - 强调文字颜色 3 3 2 4 3" xfId="4059"/>
    <cellStyle name="常规 25 4 3" xfId="4060"/>
    <cellStyle name="常规 30 4 3" xfId="4061"/>
    <cellStyle name="40% - 强调文字颜色 1 2 3 3 2 2 2" xfId="4062"/>
    <cellStyle name="40% - 强调文字颜色 1 2 3 3 3" xfId="4063"/>
    <cellStyle name="40% - 强调文字颜色 1 2 3 3 3 2" xfId="4064"/>
    <cellStyle name="常规 26 12 2" xfId="4065"/>
    <cellStyle name="常规 31 12 2" xfId="4066"/>
    <cellStyle name="40% - 强调文字颜色 1 2 3 4" xfId="4067"/>
    <cellStyle name="常规 26 12 2 2" xfId="4068"/>
    <cellStyle name="常规 31 12 2 2" xfId="4069"/>
    <cellStyle name="40% - 强调文字颜色 1 2 3 4 2" xfId="4070"/>
    <cellStyle name="40% - 强调文字颜色 1 2 3 4 2 2" xfId="4071"/>
    <cellStyle name="40% - 强调文字颜色 1 2 3 4 2 2 2" xfId="4072"/>
    <cellStyle name="常规 23 25 2 2" xfId="4073"/>
    <cellStyle name="常规 23 30 2 2" xfId="4074"/>
    <cellStyle name="40% - 强调文字颜色 1 2 3 4 3" xfId="4075"/>
    <cellStyle name="标题 3 3 2 2 5" xfId="4076"/>
    <cellStyle name="40% - 强调文字颜色 1 2 3 4 3 2" xfId="4077"/>
    <cellStyle name="常规 8 2 2 37 4" xfId="4078"/>
    <cellStyle name="常规 8 2 2 42 4" xfId="4079"/>
    <cellStyle name="常规 2 3 3 2 2 2" xfId="4080"/>
    <cellStyle name="40% - 强调文字颜色 1 2 4" xfId="4081"/>
    <cellStyle name="常规 10 43" xfId="4082"/>
    <cellStyle name="常规 10 38" xfId="4083"/>
    <cellStyle name="60% - 强调文字颜色 3 2 2 2 6" xfId="4084"/>
    <cellStyle name="常规 8 2 2 37 4 2" xfId="4085"/>
    <cellStyle name="常规 8 2 2 42 4 2" xfId="4086"/>
    <cellStyle name="40% - 强调文字颜色 1 2 4 2" xfId="4087"/>
    <cellStyle name="常规 3 17 2 3" xfId="4088"/>
    <cellStyle name="常规 3 22 2 3" xfId="4089"/>
    <cellStyle name="常规 8 2 2 37 4 2 2" xfId="4090"/>
    <cellStyle name="常规 8 2 2 42 4 2 2" xfId="4091"/>
    <cellStyle name="40% - 强调文字颜色 1 2 4 2 2" xfId="4092"/>
    <cellStyle name="40% - 强调文字颜色 1 2 4 2 2 2" xfId="4093"/>
    <cellStyle name="常规 7 19 2 2 6 2 2 2" xfId="4094"/>
    <cellStyle name="常规 23 2 2 2 2 2 2" xfId="4095"/>
    <cellStyle name="常规 18 2 2 2 2 2 2" xfId="4096"/>
    <cellStyle name="标题 6 2 2 6 2" xfId="4097"/>
    <cellStyle name="常规 8 2 2 37 4 3" xfId="4098"/>
    <cellStyle name="常规 8 2 2 42 4 3" xfId="4099"/>
    <cellStyle name="40% - 强调文字颜色 1 2 4 3" xfId="4100"/>
    <cellStyle name="40% - 强调文字颜色 1 2 4 3 2" xfId="4101"/>
    <cellStyle name="40% - 强调文字颜色 1 2 5" xfId="4102"/>
    <cellStyle name="常规 8 2 2 42 5" xfId="4103"/>
    <cellStyle name="常规 8 2 2 37 5" xfId="4104"/>
    <cellStyle name="标题 2 2 2 2 4 2 2" xfId="4105"/>
    <cellStyle name="40% - 强调文字颜色 1 2 5 2" xfId="4106"/>
    <cellStyle name="标题 2 2 2 2 4 2 2 2" xfId="4107"/>
    <cellStyle name="40% - 强调文字颜色 1 2 5 2 2" xfId="4108"/>
    <cellStyle name="解释性文本 2 3 2 2 2" xfId="4109"/>
    <cellStyle name="40% - 强调文字颜色 1 2 5 3" xfId="4110"/>
    <cellStyle name="60% - 强调文字颜色 5 3 5 2 2" xfId="4111"/>
    <cellStyle name="链接单元格 3 2 2 2 2 2 2" xfId="4112"/>
    <cellStyle name="解释性文本 2 3 2 2 2 2" xfId="4113"/>
    <cellStyle name="40% - 强调文字颜色 1 2 5 3 2" xfId="4114"/>
    <cellStyle name="解释性文本 2 3 2 3 2" xfId="4115"/>
    <cellStyle name="40% - 强调文字颜色 1 2 6 3" xfId="4116"/>
    <cellStyle name="40% - 强调文字颜色 1 2 6 3 2" xfId="4117"/>
    <cellStyle name="40% - 强调文字颜色 1 2 7 2 2" xfId="4118"/>
    <cellStyle name="标题 3 2 7 2" xfId="4119"/>
    <cellStyle name="常规 7 2 42 2" xfId="4120"/>
    <cellStyle name="常规 7 2 37 2" xfId="4121"/>
    <cellStyle name="常规 37 3 2 2" xfId="4122"/>
    <cellStyle name="40% - 强调文字颜色 1 2 8" xfId="4123"/>
    <cellStyle name="40% - 强调文字颜色 6 2 2 3 2 2 2" xfId="4124"/>
    <cellStyle name="40% - 强调文字颜色 1 2 8 2" xfId="4125"/>
    <cellStyle name="常规 14 6 2 3" xfId="4126"/>
    <cellStyle name="计算 3 2 3 2 2" xfId="4127"/>
    <cellStyle name="标题 3 3 7" xfId="4128"/>
    <cellStyle name="常规 42 4 2" xfId="4129"/>
    <cellStyle name="常规 37 4 2" xfId="4130"/>
    <cellStyle name="40% - 强调文字颜色 1 2 9" xfId="4131"/>
    <cellStyle name="40% - 强调文字颜色 1 3" xfId="4132"/>
    <cellStyle name="常规 8 2 2 43" xfId="4133"/>
    <cellStyle name="常规 8 2 2 38" xfId="4134"/>
    <cellStyle name="40% - 强调文字颜色 1 3 2" xfId="4135"/>
    <cellStyle name="常规 8 2 2 43 2" xfId="4136"/>
    <cellStyle name="常规 8 2 2 38 2" xfId="4137"/>
    <cellStyle name="60% - 强调文字颜色 2 3 7" xfId="4138"/>
    <cellStyle name="40% - 强调文字颜色 1 3 2 2" xfId="4139"/>
    <cellStyle name="常规 8 2 2 43 2 2" xfId="4140"/>
    <cellStyle name="常规 8 2 2 38 2 2" xfId="4141"/>
    <cellStyle name="60% - 强调文字颜色 2 3 7 2" xfId="4142"/>
    <cellStyle name="40% - 强调文字颜色 1 3 2 2 2" xfId="4143"/>
    <cellStyle name="常规 8 2 2 43 2 2 2" xfId="4144"/>
    <cellStyle name="常规 8 2 2 38 2 2 2" xfId="4145"/>
    <cellStyle name="40% - 强调文字颜色 1 3 2 2 2 2" xfId="4146"/>
    <cellStyle name="常规 7 19 2 32 3" xfId="4147"/>
    <cellStyle name="常规 7 19 2 27 3" xfId="4148"/>
    <cellStyle name="40% - 强调文字颜色 1 3 2 2 2 2 2" xfId="4149"/>
    <cellStyle name="常规 7 19 2 32 3 2" xfId="4150"/>
    <cellStyle name="常规 7 19 2 27 3 2" xfId="4151"/>
    <cellStyle name="计算 3 3 2 5" xfId="4152"/>
    <cellStyle name="标题 4 2 5 3" xfId="4153"/>
    <cellStyle name="40% - 强调文字颜色 1 3 2 2 2 2 2 2" xfId="4154"/>
    <cellStyle name="40% - 强调文字颜色 1 3 2 2 2 3" xfId="4155"/>
    <cellStyle name="60% - 强调文字颜色 3 3 3 2" xfId="4156"/>
    <cellStyle name="常规 7 19 2 32 4" xfId="4157"/>
    <cellStyle name="常规 7 19 2 27 4" xfId="4158"/>
    <cellStyle name="40% - 强调文字颜色 1 3 2 2 3" xfId="4159"/>
    <cellStyle name="40% - 强调文字颜色 1 3 2 2 3 2" xfId="4160"/>
    <cellStyle name="常规 7 19 2 33 3" xfId="4161"/>
    <cellStyle name="常规 7 19 2 28 3" xfId="4162"/>
    <cellStyle name="40% - 强调文字颜色 1 3 2 2 3 2 2" xfId="4163"/>
    <cellStyle name="常规 7 19 2 33 3 2" xfId="4164"/>
    <cellStyle name="常规 7 19 2 28 3 2" xfId="4165"/>
    <cellStyle name="标题 4 3 5 3" xfId="4166"/>
    <cellStyle name="40% - 强调文字颜色 1 3 2 2 3 2 2 2" xfId="4167"/>
    <cellStyle name="40% - 强调文字颜色 1 3 2 2 3 3" xfId="4168"/>
    <cellStyle name="60% - 强调文字颜色 2 2 4 2 2" xfId="4169"/>
    <cellStyle name="60% - 强调文字颜色 3 3 4 2" xfId="4170"/>
    <cellStyle name="常规 7 19 2 33 4" xfId="4171"/>
    <cellStyle name="常规 7 19 2 28 4" xfId="4172"/>
    <cellStyle name="40% - 强调文字颜色 1 3 2 2 4" xfId="4173"/>
    <cellStyle name="40% - 强调文字颜色 1 3 2 2 4 2" xfId="4174"/>
    <cellStyle name="常规 7 19 2 34 3" xfId="4175"/>
    <cellStyle name="常规 7 19 2 29 3" xfId="4176"/>
    <cellStyle name="标题 4 2 2 6" xfId="4177"/>
    <cellStyle name="40% - 强调文字颜色 1 3 2 2 4 2 2" xfId="4178"/>
    <cellStyle name="常规 3 2 4 6" xfId="4179"/>
    <cellStyle name="常规 7 19 2 34 3 2" xfId="4180"/>
    <cellStyle name="常规 7 19 2 29 3 2" xfId="4181"/>
    <cellStyle name="标题 4 2 2 6 2" xfId="4182"/>
    <cellStyle name="40% - 强调文字颜色 1 3 2 2 4 2 2 2" xfId="4183"/>
    <cellStyle name="常规 3 2 4 6 2" xfId="4184"/>
    <cellStyle name="40% - 强调文字颜色 1 3 2 2 4 3" xfId="4185"/>
    <cellStyle name="60% - 强调文字颜色 3 3 5 2" xfId="4186"/>
    <cellStyle name="常规 7 19 2 34 4" xfId="4187"/>
    <cellStyle name="常规 7 19 2 29 4" xfId="4188"/>
    <cellStyle name="标题 4 2 2 7" xfId="4189"/>
    <cellStyle name="40% - 强调文字颜色 1 3 2 2 5" xfId="4190"/>
    <cellStyle name="60% - 强调文字颜色 5 3 2 2 3 2 2" xfId="4191"/>
    <cellStyle name="解释性文本 2 2 2 5 2" xfId="4192"/>
    <cellStyle name="40% - 强调文字颜色 1 3 2 2 5 2" xfId="4193"/>
    <cellStyle name="常规 7 19 2 40 3" xfId="4194"/>
    <cellStyle name="常规 7 19 2 35 3" xfId="4195"/>
    <cellStyle name="标题 4 2 3 6" xfId="4196"/>
    <cellStyle name="40% - 强调文字颜色 1 3 2 2 5 2 2" xfId="4197"/>
    <cellStyle name="常规 7 19 2 40 3 2" xfId="4198"/>
    <cellStyle name="常规 7 19 2 35 3 2" xfId="4199"/>
    <cellStyle name="常规 21 22 2" xfId="4200"/>
    <cellStyle name="常规 21 17 2" xfId="4201"/>
    <cellStyle name="解释性文本 2 2 2 5 3" xfId="4202"/>
    <cellStyle name="40% - 强调文字颜色 1 3 2 2 6" xfId="4203"/>
    <cellStyle name="强调文字颜色 6 2 7 3 2" xfId="4204"/>
    <cellStyle name="常规 21 22 2 2" xfId="4205"/>
    <cellStyle name="常规 21 17 2 2" xfId="4206"/>
    <cellStyle name="解释性文本 2 2 2 5 3 2" xfId="4207"/>
    <cellStyle name="40% - 强调文字颜色 1 3 2 2 6 2" xfId="4208"/>
    <cellStyle name="常规 7 19 2 41 3" xfId="4209"/>
    <cellStyle name="常规 7 19 2 36 3" xfId="4210"/>
    <cellStyle name="常规 9 2 2 3 2 2" xfId="4211"/>
    <cellStyle name="常规 3 32 4" xfId="4212"/>
    <cellStyle name="常规 3 27 4" xfId="4213"/>
    <cellStyle name="百分比 8" xfId="4214"/>
    <cellStyle name="40% - 强调文字颜色 1 3 2 3 2 2" xfId="4215"/>
    <cellStyle name="40% - 强调文字颜色 1 3 2 3 2 2 2" xfId="4216"/>
    <cellStyle name="汇总 2 4 2 4" xfId="4217"/>
    <cellStyle name="标题 5 2 5 3" xfId="4218"/>
    <cellStyle name="40% - 强调文字颜色 1 3 2 3 3" xfId="4219"/>
    <cellStyle name="常规 3 33 4" xfId="4220"/>
    <cellStyle name="常规 3 28 4" xfId="4221"/>
    <cellStyle name="40% - 强调文字颜色 1 3 2 3 3 2" xfId="4222"/>
    <cellStyle name="常规 7 2 2 2 5 4 3" xfId="4223"/>
    <cellStyle name="40% - 强调文字颜色 1 3 2 4" xfId="4224"/>
    <cellStyle name="常规 8 2 2 43 2 4" xfId="4225"/>
    <cellStyle name="常规 8 2 2 38 2 4" xfId="4226"/>
    <cellStyle name="40% - 强调文字颜色 1 3 2 4 2" xfId="4227"/>
    <cellStyle name="40% - 强调文字颜色 1 3 2 4 2 2" xfId="4228"/>
    <cellStyle name="40% - 强调文字颜色 1 3 2 4 2 2 2" xfId="4229"/>
    <cellStyle name="汇总 3 4 2 4" xfId="4230"/>
    <cellStyle name="标题 6 2 5 3" xfId="4231"/>
    <cellStyle name="40% - 强调文字颜色 1 3 2 4 3" xfId="4232"/>
    <cellStyle name="常规 7 2 2 2 2 23 2 2" xfId="4233"/>
    <cellStyle name="常规 7 2 2 2 2 18 2 2" xfId="4234"/>
    <cellStyle name="40% - 强调文字颜色 1 3 2 4 3 2" xfId="4235"/>
    <cellStyle name="常规 7 2 2 2 2 23 2 2 2" xfId="4236"/>
    <cellStyle name="常规 7 2 2 2 2 18 2 2 2" xfId="4237"/>
    <cellStyle name="标题 4 2 2 2 5" xfId="4238"/>
    <cellStyle name="40% - 强调文字颜色 3 6 2" xfId="4239"/>
    <cellStyle name="40% - 强调文字颜色 1 3 2 5" xfId="4240"/>
    <cellStyle name="常规 7 21 2 2" xfId="4241"/>
    <cellStyle name="常规 7 16 2 2" xfId="4242"/>
    <cellStyle name="40% - 强调文字颜色 1 3 2 5 2" xfId="4243"/>
    <cellStyle name="常规 7 21 2 2 2" xfId="4244"/>
    <cellStyle name="常规 7 16 2 2 2" xfId="4245"/>
    <cellStyle name="40% - 强调文字颜色 1 3 2 5 2 2" xfId="4246"/>
    <cellStyle name="40% - 强调文字颜色 1 3 2 5 2 2 2" xfId="4247"/>
    <cellStyle name="40% - 强调文字颜色 1 3 2 5 3 2" xfId="4248"/>
    <cellStyle name="常规 7 21 2 3 2" xfId="4249"/>
    <cellStyle name="注释 3 51 2 4" xfId="4250"/>
    <cellStyle name="注释 3 46 2 4" xfId="4251"/>
    <cellStyle name="40% - 强调文字颜色 1 3 2 6 2" xfId="4252"/>
    <cellStyle name="40% - 强调文字颜色 1 3 2 6 2 2" xfId="4253"/>
    <cellStyle name="常规 7 2 2 11 2 3 2" xfId="4254"/>
    <cellStyle name="40% - 强调文字颜色 1 3 2 7" xfId="4255"/>
    <cellStyle name="常规 7 21 2 4" xfId="4256"/>
    <cellStyle name="40% - 强调文字颜色 3 2 2 4 2" xfId="4257"/>
    <cellStyle name="注释 2 2 2 5 3" xfId="4258"/>
    <cellStyle name="40% - 强调文字颜色 1 3 2 7 2" xfId="4259"/>
    <cellStyle name="常规 23 10" xfId="4260"/>
    <cellStyle name="40% - 强调文字颜色 3 2 2 4 2 2" xfId="4261"/>
    <cellStyle name="注释 2 2 2 5 3 2" xfId="4262"/>
    <cellStyle name="40% - 强调文字颜色 1 3 3" xfId="4263"/>
    <cellStyle name="常规 8 2 2 43 3" xfId="4264"/>
    <cellStyle name="常规 8 2 2 38 3" xfId="4265"/>
    <cellStyle name="60% - 强调文字颜色 2 3 8" xfId="4266"/>
    <cellStyle name="40% - 强调文字颜色 1 3 3 2" xfId="4267"/>
    <cellStyle name="常规 8 2 2 43 3 2" xfId="4268"/>
    <cellStyle name="常规 8 2 2 38 3 2" xfId="4269"/>
    <cellStyle name="40% - 强调文字颜色 1 3 3 2 2" xfId="4270"/>
    <cellStyle name="差 2 5 3" xfId="4271"/>
    <cellStyle name="常规 8 2 2 2 2 4" xfId="4272"/>
    <cellStyle name="40% - 强调文字颜色 1 3 3 2 2 2" xfId="4273"/>
    <cellStyle name="40% - 强调文字颜色 1 3 3 3 2" xfId="4274"/>
    <cellStyle name="40% - 强调文字颜色 1 3 3 4" xfId="4275"/>
    <cellStyle name="40% - 强调文字颜色 1 3 3 4 2" xfId="4276"/>
    <cellStyle name="常规 8 2 2 4 2 4" xfId="4277"/>
    <cellStyle name="40% - 强调文字颜色 1 3 3 4 2 2" xfId="4278"/>
    <cellStyle name="常规 30 4 5" xfId="4279"/>
    <cellStyle name="常规 25 4 5" xfId="4280"/>
    <cellStyle name="40% - 强调文字颜色 1 3 3 4 2 2 2" xfId="4281"/>
    <cellStyle name="40% - 强调文字颜色 1 3 4" xfId="4282"/>
    <cellStyle name="常规 8 2 2 43 4" xfId="4283"/>
    <cellStyle name="常规 8 2 2 38 4" xfId="4284"/>
    <cellStyle name="常规 3 23 2 3" xfId="4285"/>
    <cellStyle name="常规 3 18 2 3" xfId="4286"/>
    <cellStyle name="常规 9 2 4 2" xfId="4287"/>
    <cellStyle name="检查单元格 2 7 3" xfId="4288"/>
    <cellStyle name="40% - 强调文字颜色 1 3 4 2" xfId="4289"/>
    <cellStyle name="常规 8 2 2 43 4 2" xfId="4290"/>
    <cellStyle name="常规 8 2 2 38 4 2" xfId="4291"/>
    <cellStyle name="40% - 强调文字颜色 1 3 4 2 2" xfId="4292"/>
    <cellStyle name="常规 8 2 2 43 4 2 2" xfId="4293"/>
    <cellStyle name="常规 8 2 2 38 4 2 2" xfId="4294"/>
    <cellStyle name="40% - 强调文字颜色 1 3 4 2 2 2" xfId="4295"/>
    <cellStyle name="40% - 强调文字颜色 1 3 4 3" xfId="4296"/>
    <cellStyle name="常规 8 2 2 43 4 3" xfId="4297"/>
    <cellStyle name="常规 8 2 2 38 4 3" xfId="4298"/>
    <cellStyle name="40% - 强调文字颜色 4 2 2 5 2 2 2" xfId="4299"/>
    <cellStyle name="40% - 强调文字颜色 1 3 4 3 2" xfId="4300"/>
    <cellStyle name="40% - 强调文字颜色 1 3 5" xfId="4301"/>
    <cellStyle name="常规 8 2 2 43 5" xfId="4302"/>
    <cellStyle name="常规 8 2 2 38 5" xfId="4303"/>
    <cellStyle name="常规 2 4 2 2 2 2 2" xfId="4304"/>
    <cellStyle name="常规 7 41" xfId="4305"/>
    <cellStyle name="常规 7 36" xfId="4306"/>
    <cellStyle name="输入 3 2 6 3 2" xfId="4307"/>
    <cellStyle name="标题 2 2 2 2 4 3 2" xfId="4308"/>
    <cellStyle name="40% - 强调文字颜色 1 3 5 2" xfId="4309"/>
    <cellStyle name="40% - 强调文字颜色 1 3 5 2 2" xfId="4310"/>
    <cellStyle name="解释性文本 2 3 3 2 2" xfId="4311"/>
    <cellStyle name="40% - 强调文字颜色 1 3 5 3" xfId="4312"/>
    <cellStyle name="60% - 强调文字颜色 5 3 6 2 2" xfId="4313"/>
    <cellStyle name="常规 9 2 5 3" xfId="4314"/>
    <cellStyle name="解释性文本 2 3 3 2 2 2" xfId="4315"/>
    <cellStyle name="40% - 强调文字颜色 1 3 5 3 2" xfId="4316"/>
    <cellStyle name="解释性文本 2 3 3 3 2" xfId="4317"/>
    <cellStyle name="40% - 强调文字颜色 1 3 6 3" xfId="4318"/>
    <cellStyle name="40% - 强调文字颜色 1 3 6 3 2" xfId="4319"/>
    <cellStyle name="常规 39 6" xfId="4320"/>
    <cellStyle name="40% - 强调文字颜色 1 5" xfId="4321"/>
    <cellStyle name="常规 4 2 5 2" xfId="4322"/>
    <cellStyle name="常规 8 2 2 45" xfId="4323"/>
    <cellStyle name="常规 21 2 4 2 2" xfId="4324"/>
    <cellStyle name="常规 16 2 4 2 2" xfId="4325"/>
    <cellStyle name="常规 31 32 2 2" xfId="4326"/>
    <cellStyle name="常规 31 27 2 2" xfId="4327"/>
    <cellStyle name="常规 26 32 2 2" xfId="4328"/>
    <cellStyle name="常规 26 27 2 2" xfId="4329"/>
    <cellStyle name="60% - 强调文字颜色 1 3 2 3 3" xfId="4330"/>
    <cellStyle name="常规 7 2 6 2 4" xfId="4331"/>
    <cellStyle name="40% - 强调文字颜色 1 5 2" xfId="4332"/>
    <cellStyle name="常规 4 2 5 2 2" xfId="4333"/>
    <cellStyle name="常规 8 2 2 45 2" xfId="4334"/>
    <cellStyle name="40% - 强调文字颜色 2 2" xfId="4335"/>
    <cellStyle name="40% - 强调文字颜色 2 2 2" xfId="4336"/>
    <cellStyle name="常规 13 34 2" xfId="4337"/>
    <cellStyle name="常规 13 29 2" xfId="4338"/>
    <cellStyle name="60% - 强调文字颜色 3 2 7" xfId="4339"/>
    <cellStyle name="60% - 强调文字颜色 2 2 3 5" xfId="4340"/>
    <cellStyle name="注释 2 3 3 2 3 2" xfId="4341"/>
    <cellStyle name="40% - 强调文字颜色 2 2 2 2" xfId="4342"/>
    <cellStyle name="常规 13 34 2 2" xfId="4343"/>
    <cellStyle name="常规 13 29 2 2" xfId="4344"/>
    <cellStyle name="60% - 强调文字颜色 3 2 7 2" xfId="4345"/>
    <cellStyle name="60% - 强调文字颜色 2 2 3 5 2" xfId="4346"/>
    <cellStyle name="注释 2 3 3 2 3 2 2" xfId="4347"/>
    <cellStyle name="40% - 强调文字颜色 2 2 2 2 2" xfId="4348"/>
    <cellStyle name="40% - 强调文字颜色 2 2 2 2 2 2" xfId="4349"/>
    <cellStyle name="40% - 强调文字颜色 2 2 2 2 2 2 2" xfId="4350"/>
    <cellStyle name="40% - 强调文字颜色 2 2 2 2 2 2 2 2" xfId="4351"/>
    <cellStyle name="40% - 强调文字颜色 2 2 2 2 2 3" xfId="4352"/>
    <cellStyle name="输出 2 3 2" xfId="4353"/>
    <cellStyle name="标题 1 2 6 2 2" xfId="4354"/>
    <cellStyle name="40% - 强调文字颜色 2 2 2 2 2 3 2" xfId="4355"/>
    <cellStyle name="输出 2 3 2 2" xfId="4356"/>
    <cellStyle name="常规 10 3 6" xfId="4357"/>
    <cellStyle name="强调文字颜色 1 3 2 3 4" xfId="4358"/>
    <cellStyle name="标题 1 2 6 2 2 2" xfId="4359"/>
    <cellStyle name="40% - 强调文字颜色 2 2 2 2 3" xfId="4360"/>
    <cellStyle name="40% - 强调文字颜色 2 2 2 2 3 2" xfId="4361"/>
    <cellStyle name="40% - 强调文字颜色 2 2 2 2 3 3" xfId="4362"/>
    <cellStyle name="输出 2 4 2" xfId="4363"/>
    <cellStyle name="标题 1 2 6 3 2" xfId="4364"/>
    <cellStyle name="40% - 强调文字颜色 2 2 2 2 4" xfId="4365"/>
    <cellStyle name="标题 5 2 3 2" xfId="4366"/>
    <cellStyle name="40% - 强调文字颜色 2 2 2 2 4 2" xfId="4367"/>
    <cellStyle name="标题 5 2 3 2 2" xfId="4368"/>
    <cellStyle name="40% - 强调文字颜色 2 2 2 2 4 2 2" xfId="4369"/>
    <cellStyle name="标题 5 2 3 2 2 2" xfId="4370"/>
    <cellStyle name="强调文字颜色 3 2 5 4" xfId="4371"/>
    <cellStyle name="常规 10 47 3" xfId="4372"/>
    <cellStyle name="常规 10 52 3" xfId="4373"/>
    <cellStyle name="40% - 强调文字颜色 2 2 2 2 4 2 2 2" xfId="4374"/>
    <cellStyle name="40% - 强调文字颜色 2 2 3 3" xfId="4375"/>
    <cellStyle name="40% - 强调文字颜色 2 2 2 2 4 3" xfId="4376"/>
    <cellStyle name="输出 2 5 2" xfId="4377"/>
    <cellStyle name="40% - 强调文字颜色 2 2 2 2 4 3 2" xfId="4378"/>
    <cellStyle name="输出 2 5 2 2" xfId="4379"/>
    <cellStyle name="常规 10 48 3" xfId="4380"/>
    <cellStyle name="常规 10 53 3" xfId="4381"/>
    <cellStyle name="40% - 强调文字颜色 2 2 2 2 5" xfId="4382"/>
    <cellStyle name="标题 5 2 3 3" xfId="4383"/>
    <cellStyle name="常规 3 32 2 2" xfId="4384"/>
    <cellStyle name="常规 3 27 2 2" xfId="4385"/>
    <cellStyle name="百分比 6 2" xfId="4386"/>
    <cellStyle name="40% - 强调文字颜色 2 2 2 2 5 2" xfId="4387"/>
    <cellStyle name="标题 5 2 3 3 2" xfId="4388"/>
    <cellStyle name="40% - 强调文字颜色 2 2 2 2 5 2 2" xfId="4389"/>
    <cellStyle name="40% - 强调文字颜色 2 2 2 2 6" xfId="4390"/>
    <cellStyle name="40% - 强调文字颜色 2 2 2 2 6 2" xfId="4391"/>
    <cellStyle name="常规 8 4 43 2 2" xfId="4392"/>
    <cellStyle name="常规 8 4 38 2 2" xfId="4393"/>
    <cellStyle name="常规 2 4 7 2" xfId="4394"/>
    <cellStyle name="强调文字颜色 1 2 3 3 3 2" xfId="4395"/>
    <cellStyle name="60% - 强调文字颜色 3 2 2 7" xfId="4396"/>
    <cellStyle name="40% - 强调文字颜色 2 2 2 3" xfId="4397"/>
    <cellStyle name="常规 13 29 2 3" xfId="4398"/>
    <cellStyle name="常规 13 34 2 3" xfId="4399"/>
    <cellStyle name="常规 10 47 2 2" xfId="4400"/>
    <cellStyle name="常规 10 52 2 2" xfId="4401"/>
    <cellStyle name="40% - 强调文字颜色 2 2 2 3 2" xfId="4402"/>
    <cellStyle name="常规 13 6 6" xfId="4403"/>
    <cellStyle name="40% - 强调文字颜色 2 2 2 3 2 2" xfId="4404"/>
    <cellStyle name="常规 7 2 2 20 3" xfId="4405"/>
    <cellStyle name="常规 7 2 2 15 3" xfId="4406"/>
    <cellStyle name="40% - 强调文字颜色 2 2 2 3 2 2 2" xfId="4407"/>
    <cellStyle name="常规 7 2 2 20 3 2" xfId="4408"/>
    <cellStyle name="常规 7 2 2 15 3 2" xfId="4409"/>
    <cellStyle name="常规 39 2 2 3 2 2" xfId="4410"/>
    <cellStyle name="40% - 强调文字颜色 2 2 2 3 3" xfId="4411"/>
    <cellStyle name="40% - 强调文字颜色 2 2 2 4" xfId="4412"/>
    <cellStyle name="常规 36 11 2" xfId="4413"/>
    <cellStyle name="40% - 强调文字颜色 2 2 2 4 2" xfId="4414"/>
    <cellStyle name="常规 36 11 2 2" xfId="4415"/>
    <cellStyle name="常规 14 6 6" xfId="4416"/>
    <cellStyle name="40% - 强调文字颜色 2 2 2 4 2 2" xfId="4417"/>
    <cellStyle name="常规 14 6 6 2" xfId="4418"/>
    <cellStyle name="常规 3 4" xfId="4419"/>
    <cellStyle name="差 2 2 2 2 2 3" xfId="4420"/>
    <cellStyle name="40% - 强调文字颜色 2 2 2 4 2 2 2" xfId="4421"/>
    <cellStyle name="常规 36 11 3" xfId="4422"/>
    <cellStyle name="40% - 强调文字颜色 6 2 2 4 3 2" xfId="4423"/>
    <cellStyle name="40% - 强调文字颜色 2 2 2 5" xfId="4424"/>
    <cellStyle name="常规 7 70 2 2" xfId="4425"/>
    <cellStyle name="常规 7 65 2 2" xfId="4426"/>
    <cellStyle name="40% - 强调文字颜色 2 2 2 5 2" xfId="4427"/>
    <cellStyle name="常规 7 70 2 2 2" xfId="4428"/>
    <cellStyle name="常规 7 65 2 2 2" xfId="4429"/>
    <cellStyle name="40% - 强调文字颜色 2 2 2 5 2 2" xfId="4430"/>
    <cellStyle name="60% - 强调文字颜色 2 3 2 2 3 3" xfId="4431"/>
    <cellStyle name="40% - 强调文字颜色 2 2 2 5 2 2 2" xfId="4432"/>
    <cellStyle name="40% - 强调文字颜色 2 2 2 5 3 2" xfId="4433"/>
    <cellStyle name="常规 22 34" xfId="4434"/>
    <cellStyle name="常规 22 29" xfId="4435"/>
    <cellStyle name="常规 13 57 2 3" xfId="4436"/>
    <cellStyle name="40% - 强调文字颜色 2 2 2 6 2" xfId="4437"/>
    <cellStyle name="注释 2 32 2 2" xfId="4438"/>
    <cellStyle name="注释 2 27 2 2" xfId="4439"/>
    <cellStyle name="常规 7 70 2 3 2" xfId="4440"/>
    <cellStyle name="常规 7 65 2 3 2" xfId="4441"/>
    <cellStyle name="输入 3 2 5 5" xfId="4442"/>
    <cellStyle name="40% - 强调文字颜色 2 2 2 6 2 2" xfId="4443"/>
    <cellStyle name="注释 2 32 2 2 2" xfId="4444"/>
    <cellStyle name="注释 2 27 2 2 2" xfId="4445"/>
    <cellStyle name="常规 24 4 2" xfId="4446"/>
    <cellStyle name="常规 19 4 2" xfId="4447"/>
    <cellStyle name="40% - 强调文字颜色 2 2 2 7" xfId="4448"/>
    <cellStyle name="注释 2 32 3" xfId="4449"/>
    <cellStyle name="注释 2 27 3" xfId="4450"/>
    <cellStyle name="常规 7 70 2 4" xfId="4451"/>
    <cellStyle name="常规 7 65 2 4" xfId="4452"/>
    <cellStyle name="常规 24 2 6" xfId="4453"/>
    <cellStyle name="常规 19 2 6" xfId="4454"/>
    <cellStyle name="常规 13 57 3 3" xfId="4455"/>
    <cellStyle name="常规 24 4 2 2" xfId="4456"/>
    <cellStyle name="常规 19 4 2 2" xfId="4457"/>
    <cellStyle name="40% - 强调文字颜色 2 2 2 7 2" xfId="4458"/>
    <cellStyle name="注释 2 32 3 2" xfId="4459"/>
    <cellStyle name="注释 2 27 3 2" xfId="4460"/>
    <cellStyle name="40% - 强调文字颜色 2 2 3" xfId="4461"/>
    <cellStyle name="常规 13 34 3" xfId="4462"/>
    <cellStyle name="常规 13 29 3" xfId="4463"/>
    <cellStyle name="常规 8 53 2" xfId="4464"/>
    <cellStyle name="常规 8 48 2" xfId="4465"/>
    <cellStyle name="60% - 强调文字颜色 3 2 8" xfId="4466"/>
    <cellStyle name="60% - 强调文字颜色 2 2 3 6" xfId="4467"/>
    <cellStyle name="注释 2 3 3 2 3 3" xfId="4468"/>
    <cellStyle name="40% - 强调文字颜色 2 2 3 2" xfId="4469"/>
    <cellStyle name="40% - 强调文字颜色 2 2 3 2 2 2" xfId="4470"/>
    <cellStyle name="汇总 2 4 4" xfId="4471"/>
    <cellStyle name="40% - 强调文字颜色 2 2 3 2 2 2 2" xfId="4472"/>
    <cellStyle name="汇总 2 4 4 2" xfId="4473"/>
    <cellStyle name="40% - 强调文字颜色 2 2 3 2 3" xfId="4474"/>
    <cellStyle name="40% - 强调文字颜色 2 2 3 2 3 2" xfId="4475"/>
    <cellStyle name="汇总 2 5 4" xfId="4476"/>
    <cellStyle name="40% - 强调文字颜色 2 2 3 3 2" xfId="4477"/>
    <cellStyle name="40% - 强调文字颜色 2 2 3 3 2 2" xfId="4478"/>
    <cellStyle name="汇总 3 4 4" xfId="4479"/>
    <cellStyle name="40% - 强调文字颜色 2 2 3 3 2 2 2" xfId="4480"/>
    <cellStyle name="汇总 3 4 4 2" xfId="4481"/>
    <cellStyle name="常规 11 7 2" xfId="4482"/>
    <cellStyle name="常规 7 2 2 34 2 3" xfId="4483"/>
    <cellStyle name="常规 7 2 2 29 2 3" xfId="4484"/>
    <cellStyle name="差 2 3" xfId="4485"/>
    <cellStyle name="常规 39 2 2 4 2 2" xfId="4486"/>
    <cellStyle name="40% - 强调文字颜色 2 2 3 3 3" xfId="4487"/>
    <cellStyle name="40% - 强调文字颜色 2 2 3 3 3 2" xfId="4488"/>
    <cellStyle name="汇总 3 5 4" xfId="4489"/>
    <cellStyle name="40% - 强调文字颜色 2 2 3 4" xfId="4490"/>
    <cellStyle name="常规 36 12 2" xfId="4491"/>
    <cellStyle name="40% - 强调文字颜色 2 2 3 4 2" xfId="4492"/>
    <cellStyle name="常规 36 12 2 2" xfId="4493"/>
    <cellStyle name="40% - 强调文字颜色 2 2 3 4 2 2" xfId="4494"/>
    <cellStyle name="40% - 强调文字颜色 2 2 3 4 2 2 2" xfId="4495"/>
    <cellStyle name="40% - 强调文字颜色 2 2 4" xfId="4496"/>
    <cellStyle name="40% - 强调文字颜色 2 2 4 2" xfId="4497"/>
    <cellStyle name="60% - 强调文字颜色 3 3 2 2 6" xfId="4498"/>
    <cellStyle name="40% - 强调文字颜色 2 2 4 2 2 2" xfId="4499"/>
    <cellStyle name="输入 2 6 5" xfId="4500"/>
    <cellStyle name="40% - 强调文字颜色 2 2 4 3" xfId="4501"/>
    <cellStyle name="强调文字颜色 4 3 2 2 2 2 2" xfId="4502"/>
    <cellStyle name="40% - 强调文字颜色 2 2 4 3 2" xfId="4503"/>
    <cellStyle name="强调文字颜色 4 3 2 2 2 2 2 2" xfId="4504"/>
    <cellStyle name="40% - 强调文字颜色 2 2 5" xfId="4505"/>
    <cellStyle name="标题 2 2 2 2 5 2 2" xfId="4506"/>
    <cellStyle name="40% - 强调文字颜色 2 2 5 2" xfId="4507"/>
    <cellStyle name="40% - 强调文字颜色 2 2 5 2 2" xfId="4508"/>
    <cellStyle name="40% - 强调文字颜色 2 2 5 2 2 2" xfId="4509"/>
    <cellStyle name="常规 3 70 4" xfId="4510"/>
    <cellStyle name="常规 3 65 4" xfId="4511"/>
    <cellStyle name="解释性文本 2 4 2 2 2" xfId="4512"/>
    <cellStyle name="40% - 强调文字颜色 2 2 5 3" xfId="4513"/>
    <cellStyle name="强调文字颜色 4 3 2 2 2 3 2" xfId="4514"/>
    <cellStyle name="40% - 强调文字颜色 2 2 5 3 2" xfId="4515"/>
    <cellStyle name="40% - 强调文字颜色 2 2 6" xfId="4516"/>
    <cellStyle name="40% - 强调文字颜色 2 2 6 2" xfId="4517"/>
    <cellStyle name="40% - 强调文字颜色 2 2 6 2 2" xfId="4518"/>
    <cellStyle name="40% - 强调文字颜色 2 2 6 2 2 2" xfId="4519"/>
    <cellStyle name="解释性文本 2 4 2 3 2" xfId="4520"/>
    <cellStyle name="40% - 强调文字颜色 2 2 6 3" xfId="4521"/>
    <cellStyle name="强调文字颜色 4 3 2 2 2 4 2" xfId="4522"/>
    <cellStyle name="40% - 强调文字颜色 2 2 6 3 2" xfId="4523"/>
    <cellStyle name="40% - 强调文字颜色 2 3" xfId="4524"/>
    <cellStyle name="40% - 强调文字颜色 2 3 2" xfId="4525"/>
    <cellStyle name="常规 13 40 2" xfId="4526"/>
    <cellStyle name="常规 13 35 2" xfId="4527"/>
    <cellStyle name="60% - 强调文字颜色 3 3 7" xfId="4528"/>
    <cellStyle name="40% - 强调文字颜色 2 3 2 2" xfId="4529"/>
    <cellStyle name="常规 13 40 2 2" xfId="4530"/>
    <cellStyle name="常规 13 35 2 2" xfId="4531"/>
    <cellStyle name="60% - 强调文字颜色 3 3 7 2" xfId="4532"/>
    <cellStyle name="常规 7 19 2 41 4" xfId="4533"/>
    <cellStyle name="常规 7 19 2 36 4" xfId="4534"/>
    <cellStyle name="40% - 强调文字颜色 2 3 2 2 3 3" xfId="4535"/>
    <cellStyle name="60% - 强调文字颜色 4 3 6" xfId="4536"/>
    <cellStyle name="常规 14 45" xfId="4537"/>
    <cellStyle name="标题 2 2 6 3 2" xfId="4538"/>
    <cellStyle name="40% - 强调文字颜色 2 3 2 2 4 2 2 2" xfId="4539"/>
    <cellStyle name="40% - 强调文字颜色 2 3 2 2 4 3" xfId="4540"/>
    <cellStyle name="40% - 强调文字颜色 2 3 2 2 5 2" xfId="4541"/>
    <cellStyle name="60% - 强调文字颜色 2 3 6 3" xfId="4542"/>
    <cellStyle name="解释性文本 3 2 2 5 2 2" xfId="4543"/>
    <cellStyle name="标题 6 2 3 3 2" xfId="4544"/>
    <cellStyle name="检查单元格 2 4 4" xfId="4545"/>
    <cellStyle name="40% - 强调文字颜色 2 3 2 2 5 2 2" xfId="4546"/>
    <cellStyle name="40% - 强调文字颜色 2 3 2 3" xfId="4547"/>
    <cellStyle name="解释性文本 2" xfId="4548"/>
    <cellStyle name="常规 13 35 2 3" xfId="4549"/>
    <cellStyle name="常规 13 40 2 3" xfId="4550"/>
    <cellStyle name="常规 10 48 2 2" xfId="4551"/>
    <cellStyle name="常规 10 53 2 2" xfId="4552"/>
    <cellStyle name="40% - 强调文字颜色 2 3 2 4" xfId="4553"/>
    <cellStyle name="解释性文本 3" xfId="4554"/>
    <cellStyle name="40% - 强调文字颜色 2 3 2 4 2" xfId="4555"/>
    <cellStyle name="解释性文本 3 2" xfId="4556"/>
    <cellStyle name="40% - 强调文字颜色 2 3 2 4 2 2" xfId="4557"/>
    <cellStyle name="解释性文本 3 2 2" xfId="4558"/>
    <cellStyle name="60% - 强调文字颜色 6 2 5" xfId="4559"/>
    <cellStyle name="40% - 强调文字颜色 2 3 2 4 2 2 2" xfId="4560"/>
    <cellStyle name="差 3 2 2 2 2 3" xfId="4561"/>
    <cellStyle name="解释性文本 3 2 2 2" xfId="4562"/>
    <cellStyle name="60% - 强调文字颜色 6 2 5 2" xfId="4563"/>
    <cellStyle name="40% - 强调文字颜色 2 3 2 4 3 2" xfId="4564"/>
    <cellStyle name="解释性文本 3 3 2" xfId="4565"/>
    <cellStyle name="60% - 强调文字颜色 6 3 5" xfId="4566"/>
    <cellStyle name="链接单元格 3 2 3 2 2" xfId="4567"/>
    <cellStyle name="40% - 强调文字颜色 6 2 2 5 3 2" xfId="4568"/>
    <cellStyle name="40% - 强调文字颜色 2 3 2 5" xfId="4569"/>
    <cellStyle name="常规 7 71 2 2" xfId="4570"/>
    <cellStyle name="常规 7 66 2 2" xfId="4571"/>
    <cellStyle name="解释性文本 4" xfId="4572"/>
    <cellStyle name="40% - 强调文字颜色 2 3 2 5 2" xfId="4573"/>
    <cellStyle name="常规 7 71 2 2 2" xfId="4574"/>
    <cellStyle name="常规 7 66 2 2 2" xfId="4575"/>
    <cellStyle name="解释性文本 4 2" xfId="4576"/>
    <cellStyle name="40% - 强调文字颜色 2 3 2 5 2 2" xfId="4577"/>
    <cellStyle name="40% - 强调文字颜色 2 3 2 5 2 2 2" xfId="4578"/>
    <cellStyle name="60% - 强调文字颜色 3 3 2 2 3 3" xfId="4579"/>
    <cellStyle name="常规 3 6" xfId="4580"/>
    <cellStyle name="40% - 强调文字颜色 2 3 2 5 3" xfId="4581"/>
    <cellStyle name="40% - 强调文字颜色 2 3 2 5 3 2" xfId="4582"/>
    <cellStyle name="40% - 强调文字颜色 2 3 2 6 2" xfId="4583"/>
    <cellStyle name="注释 2 77 2 2" xfId="4584"/>
    <cellStyle name="常规 7 71 2 3 2" xfId="4585"/>
    <cellStyle name="常规 7 66 2 3 2" xfId="4586"/>
    <cellStyle name="差 2 2" xfId="4587"/>
    <cellStyle name="注释 2 3 2 5 2 2" xfId="4588"/>
    <cellStyle name="40% - 强调文字颜色 2 3 2 6 2 2" xfId="4589"/>
    <cellStyle name="注释 2 77 2 2 2" xfId="4590"/>
    <cellStyle name="常规 8 4 32 3" xfId="4591"/>
    <cellStyle name="常规 8 4 27 3" xfId="4592"/>
    <cellStyle name="差 2 2 2" xfId="4593"/>
    <cellStyle name="常规 30 4 2" xfId="4594"/>
    <cellStyle name="常规 25 4 2" xfId="4595"/>
    <cellStyle name="常规 7 2 2 12 2 3 2" xfId="4596"/>
    <cellStyle name="40% - 强调文字颜色 2 3 2 7" xfId="4597"/>
    <cellStyle name="注释 2 77 3" xfId="4598"/>
    <cellStyle name="常规 7 71 2 4" xfId="4599"/>
    <cellStyle name="常规 7 66 2 4" xfId="4600"/>
    <cellStyle name="40% - 强调文字颜色 3 3 2 4 2" xfId="4601"/>
    <cellStyle name="差 3" xfId="4602"/>
    <cellStyle name="注释 2 3 2 5 3" xfId="4603"/>
    <cellStyle name="常规 30 4 2 2" xfId="4604"/>
    <cellStyle name="常规 25 4 2 2" xfId="4605"/>
    <cellStyle name="常规 41 2 3 2 3" xfId="4606"/>
    <cellStyle name="常规 36 2 3 2 3" xfId="4607"/>
    <cellStyle name="40% - 强调文字颜色 2 3 2 7 2" xfId="4608"/>
    <cellStyle name="注释 2 77 3 2" xfId="4609"/>
    <cellStyle name="差 3 2" xfId="4610"/>
    <cellStyle name="常规 8 4 2 14" xfId="4611"/>
    <cellStyle name="40% - 强调文字颜色 3 3 2 4 2 2" xfId="4612"/>
    <cellStyle name="注释 2 3 2 5 3 2" xfId="4613"/>
    <cellStyle name="40% - 强调文字颜色 2 3 3" xfId="4614"/>
    <cellStyle name="常规 13 40 3" xfId="4615"/>
    <cellStyle name="常规 13 35 3" xfId="4616"/>
    <cellStyle name="常规 7 2 4 2 11 2 2 2" xfId="4617"/>
    <cellStyle name="常规 8 54 2" xfId="4618"/>
    <cellStyle name="常规 8 49 2" xfId="4619"/>
    <cellStyle name="60% - 强调文字颜色 3 3 8" xfId="4620"/>
    <cellStyle name="40% - 强调文字颜色 2 3 3 2" xfId="4621"/>
    <cellStyle name="40% - 强调文字颜色 2 3 3 3" xfId="4622"/>
    <cellStyle name="40% - 强调文字颜色 2 3 3 4" xfId="4623"/>
    <cellStyle name="40% - 强调文字颜色 2 3 3 4 2" xfId="4624"/>
    <cellStyle name="40% - 强调文字颜色 2 3 3 4 2 2" xfId="4625"/>
    <cellStyle name="40% - 强调文字颜色 2 3 3 4 2 2 2" xfId="4626"/>
    <cellStyle name="常规 11 7 4" xfId="4627"/>
    <cellStyle name="强调文字颜色 1 3 3 7 2" xfId="4628"/>
    <cellStyle name="差 2 5" xfId="4629"/>
    <cellStyle name="40% - 强调文字颜色 2 3 3 4 3" xfId="4630"/>
    <cellStyle name="40% - 强调文字颜色 2 3 3 4 3 2" xfId="4631"/>
    <cellStyle name="常规 7 19 2 2 20 2 3" xfId="4632"/>
    <cellStyle name="常规 7 19 2 2 15 2 3" xfId="4633"/>
    <cellStyle name="40% - 强调文字颜色 2 3 4" xfId="4634"/>
    <cellStyle name="40% - 强调文字颜色 2 3 4 2" xfId="4635"/>
    <cellStyle name="40% - 强调文字颜色 2 3 4 2 2" xfId="4636"/>
    <cellStyle name="40% - 强调文字颜色 2 3 4 2 2 2" xfId="4637"/>
    <cellStyle name="60% - 强调文字颜色 4 3 3 3" xfId="4638"/>
    <cellStyle name="40% - 强调文字颜色 2 3 4 3" xfId="4639"/>
    <cellStyle name="强调文字颜色 4 3 2 2 3 2 2" xfId="4640"/>
    <cellStyle name="40% - 强调文字颜色 2 3 4 3 2" xfId="4641"/>
    <cellStyle name="强调文字颜色 4 3 2 2 3 2 2 2" xfId="4642"/>
    <cellStyle name="40% - 强调文字颜色 2 3 5" xfId="4643"/>
    <cellStyle name="40% - 强调文字颜色 2 3 5 2" xfId="4644"/>
    <cellStyle name="40% - 强调文字颜色 2 3 5 2 2" xfId="4645"/>
    <cellStyle name="40% - 强调文字颜色 2 3 5 2 2 2" xfId="4646"/>
    <cellStyle name="常规 7 2 2 2 2 8" xfId="4647"/>
    <cellStyle name="60% - 强调文字颜色 5 3 3 3" xfId="4648"/>
    <cellStyle name="40% - 强调文字颜色 2 3 5 3" xfId="4649"/>
    <cellStyle name="强调文字颜色 4 3 2 2 3 3 2" xfId="4650"/>
    <cellStyle name="40% - 强调文字颜色 2 3 5 3 2" xfId="4651"/>
    <cellStyle name="40% - 强调文字颜色 2 3 6 2 2" xfId="4652"/>
    <cellStyle name="40% - 强调文字颜色 2 3 6 2 2 2" xfId="4653"/>
    <cellStyle name="60% - 强调文字颜色 6 3 3 3" xfId="4654"/>
    <cellStyle name="40% - 强调文字颜色 2 3 6 3" xfId="4655"/>
    <cellStyle name="强调文字颜色 4 3 2 2 3 4 2" xfId="4656"/>
    <cellStyle name="40% - 强调文字颜色 2 3 6 3 2" xfId="4657"/>
    <cellStyle name="40% - 强调文字颜色 2 5" xfId="4658"/>
    <cellStyle name="常规 4 2 6 2" xfId="4659"/>
    <cellStyle name="常规 4 8 2" xfId="4660"/>
    <cellStyle name="常规 13 42" xfId="4661"/>
    <cellStyle name="常规 13 37" xfId="4662"/>
    <cellStyle name="标题 4 3 2 2 2 2" xfId="4663"/>
    <cellStyle name="60% - 强调文字颜色 1 3 2 4 3" xfId="4664"/>
    <cellStyle name="强调文字颜色 2 3 4 2 2" xfId="4665"/>
    <cellStyle name="40% - 强调文字颜色 2 5 2" xfId="4666"/>
    <cellStyle name="常规 31 10 3" xfId="4667"/>
    <cellStyle name="常规 26 10 3" xfId="4668"/>
    <cellStyle name="常规 4 2 6 2 2" xfId="4669"/>
    <cellStyle name="常规 4 8 2 2" xfId="4670"/>
    <cellStyle name="常规 13 42 2" xfId="4671"/>
    <cellStyle name="常规 13 37 2" xfId="4672"/>
    <cellStyle name="标题 4 3 2 2 2 2 2" xfId="4673"/>
    <cellStyle name="解释性文本 3 2 2 4 2 4" xfId="4674"/>
    <cellStyle name="40% - 强调文字颜色 3 2" xfId="4675"/>
    <cellStyle name="40% - 强调文字颜色 3 3 3 2 2" xfId="4676"/>
    <cellStyle name="60% - 强调文字颜色 4 2 7" xfId="4677"/>
    <cellStyle name="60% - 强调文字颜色 2 3 3 5" xfId="4678"/>
    <cellStyle name="40% - 强调文字颜色 3 3 3 2 2 2" xfId="4679"/>
    <cellStyle name="40% - 强调文字颜色 3 2 2" xfId="4680"/>
    <cellStyle name="40% - 强调文字颜色 3 3 3 2 2 2 2" xfId="4681"/>
    <cellStyle name="60% - 强调文字颜色 2 3 3 5 2" xfId="4682"/>
    <cellStyle name="60% - 强调文字颜色 4 2 7 2" xfId="4683"/>
    <cellStyle name="40% - 强调文字颜色 3 2 2 2" xfId="4684"/>
    <cellStyle name="注释 2 2 2 3 3" xfId="4685"/>
    <cellStyle name="40% - 强调文字颜色 3 2 2 2 2" xfId="4686"/>
    <cellStyle name="注释 2 2 2 3 3 2" xfId="4687"/>
    <cellStyle name="60% - 强调文字颜色 6 3 2 5 3" xfId="4688"/>
    <cellStyle name="40% - 强调文字颜色 3 2 2 2 2 2" xfId="4689"/>
    <cellStyle name="检查单元格 3 6" xfId="4690"/>
    <cellStyle name="40% - 强调文字颜色 3 2 2 2 2 2 2" xfId="4691"/>
    <cellStyle name="检查单元格 3 6 2" xfId="4692"/>
    <cellStyle name="40% - 强调文字颜色 3 2 2 2 2 2 2 2" xfId="4693"/>
    <cellStyle name="40% - 强调文字颜色 3 2 2 2 2 3" xfId="4694"/>
    <cellStyle name="常规 7 2 4 19" xfId="4695"/>
    <cellStyle name="常规 7 2 4 24" xfId="4696"/>
    <cellStyle name="40% - 强调文字颜色 3 2 2 2 2 3 2" xfId="4697"/>
    <cellStyle name="注释 2 2 2 3 4" xfId="4698"/>
    <cellStyle name="40% - 强调文字颜色 3 2 2 2 3" xfId="4699"/>
    <cellStyle name="注释 2 2 2 3 4 2" xfId="4700"/>
    <cellStyle name="40% - 强调文字颜色 3 2 2 2 3 2" xfId="4701"/>
    <cellStyle name="60% - 强调文字颜色 6 2 2 4" xfId="4702"/>
    <cellStyle name="注释 2 2 2 3 4 2 2" xfId="4703"/>
    <cellStyle name="40% - 强调文字颜色 3 2 2 2 3 2 2" xfId="4704"/>
    <cellStyle name="60% - 强调文字颜色 6 2 2 4 2" xfId="4705"/>
    <cellStyle name="40% - 强调文字颜色 3 2 2 2 3 2 2 2" xfId="4706"/>
    <cellStyle name="注释 2 2 2 3 4 3" xfId="4707"/>
    <cellStyle name="40% - 强调文字颜色 3 2 2 2 3 3" xfId="4708"/>
    <cellStyle name="60% - 强调文字颜色 6 2 3 4" xfId="4709"/>
    <cellStyle name="40% - 强调文字颜色 3 2 2 2 3 3 2" xfId="4710"/>
    <cellStyle name="注释 2 2 2 3 5" xfId="4711"/>
    <cellStyle name="40% - 强调文字颜色 3 2 2 2 4" xfId="4712"/>
    <cellStyle name="40% - 强调文字颜色 3 2 2 2 4 2" xfId="4713"/>
    <cellStyle name="60% - 强调文字颜色 6 3 2 4" xfId="4714"/>
    <cellStyle name="常规 5 4 2 2 3" xfId="4715"/>
    <cellStyle name="40% - 强调文字颜色 3 2 2 2 4 2 2" xfId="4716"/>
    <cellStyle name="60% - 强调文字颜色 6 3 2 4 2" xfId="4717"/>
    <cellStyle name="40% - 强调文字颜色 3 2 2 2 4 2 2 2" xfId="4718"/>
    <cellStyle name="40% - 强调文字颜色 3 2 2 2 4 3" xfId="4719"/>
    <cellStyle name="60% - 强调文字颜色 6 3 3 4" xfId="4720"/>
    <cellStyle name="40% - 强调文字颜色 3 2 2 2 4 3 2" xfId="4721"/>
    <cellStyle name="40% - 强调文字颜色 3 2 2 2 5 2" xfId="4722"/>
    <cellStyle name="40% - 强调文字颜色 3 2 2 2 5 2 2" xfId="4723"/>
    <cellStyle name="40% - 强调文字颜色 3 2 2 2 6" xfId="4724"/>
    <cellStyle name="标题 1 3 3 6 2" xfId="4725"/>
    <cellStyle name="40% - 强调文字颜色 3 2 2 2 6 2" xfId="4726"/>
    <cellStyle name="40% - 强调文字颜色 5 2 2 4 3 2" xfId="4727"/>
    <cellStyle name="常规 7 2 2 2 2 14 3 2" xfId="4728"/>
    <cellStyle name="40% - 强调文字颜色 3 2 2 3" xfId="4729"/>
    <cellStyle name="注释 2 2 2 4 3" xfId="4730"/>
    <cellStyle name="40% - 强调文字颜色 3 2 2 3 2" xfId="4731"/>
    <cellStyle name="常规 13 10" xfId="4732"/>
    <cellStyle name="注释 2 2 2 4 3 2" xfId="4733"/>
    <cellStyle name="40% - 强调文字颜色 3 2 2 3 2 2" xfId="4734"/>
    <cellStyle name="常规 13 10 2" xfId="4735"/>
    <cellStyle name="40% - 强调文字颜色 3 2 2 3 2 2 2" xfId="4736"/>
    <cellStyle name="注释 2 2 2 4 4" xfId="4737"/>
    <cellStyle name="40% - 强调文字颜色 3 2 2 3 3" xfId="4738"/>
    <cellStyle name="常规 2 7 2 2 2 2 2 3" xfId="4739"/>
    <cellStyle name="常规 13 55" xfId="4740"/>
    <cellStyle name="常规 13 60" xfId="4741"/>
    <cellStyle name="注释 2 2 2 4 4 2" xfId="4742"/>
    <cellStyle name="40% - 强调文字颜色 3 2 2 3 3 2" xfId="4743"/>
    <cellStyle name="40% - 强调文字颜色 3 2 2 4" xfId="4744"/>
    <cellStyle name="常规 23 10 2" xfId="4745"/>
    <cellStyle name="注释 2 2 2 5 3 2 2" xfId="4746"/>
    <cellStyle name="40% - 强调文字颜色 3 2 2 4 2 2 2" xfId="4747"/>
    <cellStyle name="常规 2 7 2 2 2 3 2 3" xfId="4748"/>
    <cellStyle name="常规 23 55" xfId="4749"/>
    <cellStyle name="常规 23 60" xfId="4750"/>
    <cellStyle name="40% - 强调文字颜色 3 2 2 4 3 2" xfId="4751"/>
    <cellStyle name="40% - 强调文字颜色 3 2 2 5" xfId="4752"/>
    <cellStyle name="40% - 强调文字颜色 6 2 3 4 3 2" xfId="4753"/>
    <cellStyle name="40% - 强调文字颜色 3 2 2 5 2" xfId="4754"/>
    <cellStyle name="常规 33 10" xfId="4755"/>
    <cellStyle name="40% - 强调文字颜色 3 2 2 5 2 2" xfId="4756"/>
    <cellStyle name="常规 33 10 2" xfId="4757"/>
    <cellStyle name="40% - 强调文字颜色 3 2 2 5 2 2 2" xfId="4758"/>
    <cellStyle name="40% - 强调文字颜色 3 2 2 5 3" xfId="4759"/>
    <cellStyle name="40% - 强调文字颜色 3 2 2 5 3 2" xfId="4760"/>
    <cellStyle name="强调文字颜色 6 2 3 6 2" xfId="4761"/>
    <cellStyle name="40% - 强调文字颜色 3 2 2 6" xfId="4762"/>
    <cellStyle name="注释 2 2 2 7 3" xfId="4763"/>
    <cellStyle name="40% - 强调文字颜色 3 2 2 6 2" xfId="4764"/>
    <cellStyle name="常规 20 48" xfId="4765"/>
    <cellStyle name="常规 20 53" xfId="4766"/>
    <cellStyle name="40% - 强调文字颜色 3 2 2 6 2 2" xfId="4767"/>
    <cellStyle name="常规 20 48 2" xfId="4768"/>
    <cellStyle name="常规 20 53 2" xfId="4769"/>
    <cellStyle name="40% - 强调文字颜色 3 2 2 7 2" xfId="4770"/>
    <cellStyle name="60% - 强调文字颜色 2 3 3 6" xfId="4771"/>
    <cellStyle name="60% - 强调文字颜色 4 2 8" xfId="4772"/>
    <cellStyle name="适中 2 2 2 2 2 2" xfId="4773"/>
    <cellStyle name="40% - 强调文字颜色 3 2 3" xfId="4774"/>
    <cellStyle name="注释 3 37 2 4" xfId="4775"/>
    <cellStyle name="注释 3 42 2 4" xfId="4776"/>
    <cellStyle name="适中 2 2 2 2 2 2 2" xfId="4777"/>
    <cellStyle name="40% - 强调文字颜色 3 2 3 2" xfId="4778"/>
    <cellStyle name="40% - 强调文字颜色 3 2 3 2 2" xfId="4779"/>
    <cellStyle name="40% - 强调文字颜色 3 2 3 2 2 2" xfId="4780"/>
    <cellStyle name="40% - 强调文字颜色 3 2 3 2 2 2 2" xfId="4781"/>
    <cellStyle name="40% - 强调文字颜色 3 2 3 2 3" xfId="4782"/>
    <cellStyle name="40% - 强调文字颜色 3 2 3 2 3 2" xfId="4783"/>
    <cellStyle name="常规 7 2 2 2 2 14 4 2" xfId="4784"/>
    <cellStyle name="40% - 强调文字颜色 3 2 3 3" xfId="4785"/>
    <cellStyle name="注释 2 2 3 4 3" xfId="4786"/>
    <cellStyle name="40% - 强调文字颜色 3 2 3 3 2" xfId="4787"/>
    <cellStyle name="40% - 强调文字颜色 3 2 3 3 2 2" xfId="4788"/>
    <cellStyle name="40% - 强调文字颜色 3 2 3 3 2 2 2" xfId="4789"/>
    <cellStyle name="40% - 强调文字颜色 3 2 3 3 3" xfId="4790"/>
    <cellStyle name="常规 2 7 2 2 3 2 2 3" xfId="4791"/>
    <cellStyle name="常规 7 2 2 21 5" xfId="4792"/>
    <cellStyle name="常规 7 2 2 16 5" xfId="4793"/>
    <cellStyle name="输出 3 4 3" xfId="4794"/>
    <cellStyle name="链接单元格 2 2 2 2 4" xfId="4795"/>
    <cellStyle name="40% - 强调文字颜色 3 2 3 3 3 2" xfId="4796"/>
    <cellStyle name="差 2 2 2 2 3" xfId="4797"/>
    <cellStyle name="40% - 强调文字颜色 3 2 3 4 2" xfId="4798"/>
    <cellStyle name="差 2 2 2 2 3 2" xfId="4799"/>
    <cellStyle name="常规 14 6 8" xfId="4800"/>
    <cellStyle name="40% - 强调文字颜色 3 2 3 4 2 2" xfId="4801"/>
    <cellStyle name="常规 5 4" xfId="4802"/>
    <cellStyle name="常规 14 6 8 2" xfId="4803"/>
    <cellStyle name="40% - 强调文字颜色 3 2 3 4 2 2 2" xfId="4804"/>
    <cellStyle name="差 2 2 2 2 4" xfId="4805"/>
    <cellStyle name="40% - 强调文字颜色 3 2 3 4 3" xfId="4806"/>
    <cellStyle name="常规 12 41" xfId="4807"/>
    <cellStyle name="常规 12 36" xfId="4808"/>
    <cellStyle name="输出 2 10" xfId="4809"/>
    <cellStyle name="链接单元格 2 2 3 2 4" xfId="4810"/>
    <cellStyle name="40% - 强调文字颜色 3 2 3 4 3 2" xfId="4811"/>
    <cellStyle name="40% - 强调文字颜色 3 2 3 5" xfId="4812"/>
    <cellStyle name="常规 22 2 3 2 3" xfId="4813"/>
    <cellStyle name="常规 17 2 3 2 3" xfId="4814"/>
    <cellStyle name="常规 7 20 2 30 2 2" xfId="4815"/>
    <cellStyle name="常规 7 20 2 25 2 2" xfId="4816"/>
    <cellStyle name="常规 33 39 2 2" xfId="4817"/>
    <cellStyle name="常规 33 44 2 2" xfId="4818"/>
    <cellStyle name="差 2 2 2 3 3" xfId="4819"/>
    <cellStyle name="40% - 强调文字颜色 3 2 3 5 2" xfId="4820"/>
    <cellStyle name="差 2 2 2 3 3 2" xfId="4821"/>
    <cellStyle name="40% - 强调文字颜色 3 2 3 5 2 2" xfId="4822"/>
    <cellStyle name="强调文字颜色 3 3 3 2 3" xfId="4823"/>
    <cellStyle name="计算 2 3 4 2 2 2" xfId="4824"/>
    <cellStyle name="差 2 2 2 4 3" xfId="4825"/>
    <cellStyle name="40% - 强调文字颜色 3 2 3 6 2" xfId="4826"/>
    <cellStyle name="常规 25 48" xfId="4827"/>
    <cellStyle name="常规 30 48" xfId="4828"/>
    <cellStyle name="40% - 强调文字颜色 5 2 2 2 2 3" xfId="4829"/>
    <cellStyle name="标题 1 2 2 5 2 2 2" xfId="4830"/>
    <cellStyle name="40% - 强调文字颜色 4 3 4 2 2 2" xfId="4831"/>
    <cellStyle name="适中 2 2 2 2 2 3" xfId="4832"/>
    <cellStyle name="40% - 强调文字颜色 3 2 4" xfId="4833"/>
    <cellStyle name="适中 2 2 2 2 2 3 2" xfId="4834"/>
    <cellStyle name="40% - 强调文字颜色 3 2 4 2" xfId="4835"/>
    <cellStyle name="40% - 强调文字颜色 3 2 4 2 2" xfId="4836"/>
    <cellStyle name="40% - 强调文字颜色 3 2 4 2 2 2" xfId="4837"/>
    <cellStyle name="强调文字颜色 4 3 2 3 2 2 2" xfId="4838"/>
    <cellStyle name="40% - 强调文字颜色 3 2 4 3" xfId="4839"/>
    <cellStyle name="注释 2 2 4 4 3" xfId="4840"/>
    <cellStyle name="40% - 强调文字颜色 3 2 4 3 2" xfId="4841"/>
    <cellStyle name="常规 7 2 4 2 26 2 2 2" xfId="4842"/>
    <cellStyle name="常规 7 2 4 2 31 2 2 2" xfId="4843"/>
    <cellStyle name="适中 2 2 2 2 2 4" xfId="4844"/>
    <cellStyle name="40% - 强调文字颜色 3 2 5" xfId="4845"/>
    <cellStyle name="40% - 强调文字颜色 3 2 5 2" xfId="4846"/>
    <cellStyle name="链接单元格 2 6 2" xfId="4847"/>
    <cellStyle name="60% - 强调文字颜色 4 2 2 4" xfId="4848"/>
    <cellStyle name="40% - 强调文字颜色 3 2 5 2 2" xfId="4849"/>
    <cellStyle name="链接单元格 2 6 2 2" xfId="4850"/>
    <cellStyle name="60% - 强调文字颜色 4 2 2 4 2" xfId="4851"/>
    <cellStyle name="40% - 强调文字颜色 3 2 5 2 2 2" xfId="4852"/>
    <cellStyle name="强调文字颜色 4 3 2 3 2 3 2" xfId="4853"/>
    <cellStyle name="40% - 强调文字颜色 3 2 5 3" xfId="4854"/>
    <cellStyle name="解释性文本 2 5 2 2 2" xfId="4855"/>
    <cellStyle name="链接单元格 2 7 2" xfId="4856"/>
    <cellStyle name="60% - 强调文字颜色 4 2 3 4" xfId="4857"/>
    <cellStyle name="注释 2 2 5 4 3" xfId="4858"/>
    <cellStyle name="40% - 强调文字颜色 3 2 5 3 2" xfId="4859"/>
    <cellStyle name="40% - 强调文字颜色 5 3 5 2 2 2" xfId="4860"/>
    <cellStyle name="40% - 强调文字颜色 3 2 6" xfId="4861"/>
    <cellStyle name="40% - 强调文字颜色 3 2 6 2" xfId="4862"/>
    <cellStyle name="链接单元格 3 6 2" xfId="4863"/>
    <cellStyle name="60% - 强调文字颜色 4 3 2 4" xfId="4864"/>
    <cellStyle name="注释 2 2 6 3 3" xfId="4865"/>
    <cellStyle name="40% - 强调文字颜色 3 2 6 2 2" xfId="4866"/>
    <cellStyle name="40% - 强调文字颜色 6 3 2 2 5 2 2" xfId="4867"/>
    <cellStyle name="40% - 强调文字颜色 3 2 6 3" xfId="4868"/>
    <cellStyle name="解释性文本 2 5 2 3 2" xfId="4869"/>
    <cellStyle name="链接单元格 3 7 2" xfId="4870"/>
    <cellStyle name="60% - 强调文字颜色 4 3 3 4" xfId="4871"/>
    <cellStyle name="检查单元格 2 2 2 4" xfId="4872"/>
    <cellStyle name="40% - 强调文字颜色 3 2 6 3 2" xfId="4873"/>
    <cellStyle name="40% - 强调文字颜色 3 3 3 2 3" xfId="4874"/>
    <cellStyle name="40% - 强调文字颜色 3 3" xfId="4875"/>
    <cellStyle name="40% - 强调文字颜色 3 3 3 2 3 2" xfId="4876"/>
    <cellStyle name="60% - 强调文字颜色 4 3 7" xfId="4877"/>
    <cellStyle name="40% - 强调文字颜色 3 3 2" xfId="4878"/>
    <cellStyle name="60% - 强调文字颜色 4 3 7 2" xfId="4879"/>
    <cellStyle name="链接单元格 2 2 2 8" xfId="4880"/>
    <cellStyle name="40% - 强调文字颜色 3 3 2 2" xfId="4881"/>
    <cellStyle name="注释 2 3 2 3 3" xfId="4882"/>
    <cellStyle name="40% - 强调文字颜色 3 3 2 2 2" xfId="4883"/>
    <cellStyle name="注释 2 3 2 3 3 2" xfId="4884"/>
    <cellStyle name="40% - 强调文字颜色 3 3 2 2 2 2" xfId="4885"/>
    <cellStyle name="60% - 强调文字颜色 1 3 3 5" xfId="4886"/>
    <cellStyle name="注释 3 18 2 3" xfId="4887"/>
    <cellStyle name="注释 3 23 2 3" xfId="4888"/>
    <cellStyle name="常规 7 2 7 4 3" xfId="4889"/>
    <cellStyle name="40% - 强调文字颜色 3 3 2 2 2 2 2" xfId="4890"/>
    <cellStyle name="60% - 强调文字颜色 1 3 3 5 2" xfId="4891"/>
    <cellStyle name="注释 3 18 2 3 2" xfId="4892"/>
    <cellStyle name="注释 3 23 2 3 2" xfId="4893"/>
    <cellStyle name="40% - 强调文字颜色 3 3 2 2 2 2 2 2" xfId="4894"/>
    <cellStyle name="40% - 强调文字颜色 3 3 2 2 2 3" xfId="4895"/>
    <cellStyle name="60% - 强调文字颜色 1 3 3 6" xfId="4896"/>
    <cellStyle name="40% - 强调文字颜色 3 3 2 2 2 3 2" xfId="4897"/>
    <cellStyle name="注释 2 3 2 3 4" xfId="4898"/>
    <cellStyle name="40% - 强调文字颜色 3 3 2 2 3" xfId="4899"/>
    <cellStyle name="注释 2 3 2 3 4 2" xfId="4900"/>
    <cellStyle name="40% - 强调文字颜色 3 3 2 2 3 2" xfId="4901"/>
    <cellStyle name="常规 10 3 2 4 2" xfId="4902"/>
    <cellStyle name="60% - 强调文字颜色 5 2 2 6" xfId="4903"/>
    <cellStyle name="注释 3 19 2 3" xfId="4904"/>
    <cellStyle name="注释 3 24 2 3" xfId="4905"/>
    <cellStyle name="常规 7 2 8 4 3" xfId="4906"/>
    <cellStyle name="注释 2 3 2 3 4 2 2" xfId="4907"/>
    <cellStyle name="40% - 强调文字颜色 3 3 2 2 3 2 2" xfId="4908"/>
    <cellStyle name="60% - 强调文字颜色 5 2 2 6 2" xfId="4909"/>
    <cellStyle name="常规 13 3 3 4" xfId="4910"/>
    <cellStyle name="常规 23 5" xfId="4911"/>
    <cellStyle name="常规 18 5" xfId="4912"/>
    <cellStyle name="注释 3 19 2 3 2" xfId="4913"/>
    <cellStyle name="注释 3 24 2 3 2" xfId="4914"/>
    <cellStyle name="40% - 强调文字颜色 3 3 2 2 3 2 2 2" xfId="4915"/>
    <cellStyle name="注释 2 3 2 3 4 3" xfId="4916"/>
    <cellStyle name="40% - 强调文字颜色 3 3 2 2 3 3" xfId="4917"/>
    <cellStyle name="60% - 强调文字颜色 5 2 3 6" xfId="4918"/>
    <cellStyle name="40% - 强调文字颜色 3 3 2 2 3 3 2" xfId="4919"/>
    <cellStyle name="注释 2 3 2 3 5" xfId="4920"/>
    <cellStyle name="40% - 强调文字颜色 3 3 2 2 4" xfId="4921"/>
    <cellStyle name="40% - 强调文字颜色 3 3 2 2 4 2" xfId="4922"/>
    <cellStyle name="60% - 强调文字颜色 5 3 2 6" xfId="4923"/>
    <cellStyle name="常规 30 2 4 2 2" xfId="4924"/>
    <cellStyle name="常规 25 2 4 2 2" xfId="4925"/>
    <cellStyle name="60% - 强调文字颜色 5 3 2 3 3" xfId="4926"/>
    <cellStyle name="注释 3 25 2 3" xfId="4927"/>
    <cellStyle name="注释 3 30 2 3" xfId="4928"/>
    <cellStyle name="常规 7 2 9 4 3" xfId="4929"/>
    <cellStyle name="40% - 强调文字颜色 3 3 2 2 4 2 2" xfId="4930"/>
    <cellStyle name="60% - 强调文字颜色 5 3 2 6 2" xfId="4931"/>
    <cellStyle name="常规 14 3 3 4" xfId="4932"/>
    <cellStyle name="注释 3 33 4" xfId="4933"/>
    <cellStyle name="注释 3 28 4" xfId="4934"/>
    <cellStyle name="常规 29 5 3" xfId="4935"/>
    <cellStyle name="常规 34 5 3" xfId="4936"/>
    <cellStyle name="注释 3 25 2 3 2" xfId="4937"/>
    <cellStyle name="注释 3 30 2 3 2" xfId="4938"/>
    <cellStyle name="40% - 强调文字颜色 3 3 2 2 4 2 2 2" xfId="4939"/>
    <cellStyle name="40% - 强调文字颜色 3 3 2 2 4 3" xfId="4940"/>
    <cellStyle name="60% - 强调文字颜色 5 3 3 6" xfId="4941"/>
    <cellStyle name="60% - 强调文字颜色 5 3 2 4 3" xfId="4942"/>
    <cellStyle name="适中 2 2 5 2 2 2" xfId="4943"/>
    <cellStyle name="强调文字颜色 6 3 4 2 2" xfId="4944"/>
    <cellStyle name="40% - 强调文字颜色 3 3 2 2 4 3 2" xfId="4945"/>
    <cellStyle name="40% - 强调文字颜色 3 3 2 2 5" xfId="4946"/>
    <cellStyle name="40% - 强调文字颜色 3 3 2 2 5 2" xfId="4947"/>
    <cellStyle name="检查单元格 2 2 6 3" xfId="4948"/>
    <cellStyle name="40% - 强调文字颜色 5 2 2 5 3 2" xfId="4949"/>
    <cellStyle name="常规 7 2 2 2 2 15 3 2" xfId="4950"/>
    <cellStyle name="常规 7 2 2 2 2 20 3 2" xfId="4951"/>
    <cellStyle name="40% - 强调文字颜色 3 3 2 3" xfId="4952"/>
    <cellStyle name="注释 2 3 2 4 3" xfId="4953"/>
    <cellStyle name="40% - 强调文字颜色 3 3 2 3 2" xfId="4954"/>
    <cellStyle name="注释 2 3 2 4 3 2" xfId="4955"/>
    <cellStyle name="40% - 强调文字颜色 3 3 2 3 2 2" xfId="4956"/>
    <cellStyle name="常规 3 24 3" xfId="4957"/>
    <cellStyle name="常规 3 19 3" xfId="4958"/>
    <cellStyle name="检查单元格 3 8" xfId="4959"/>
    <cellStyle name="40% - 强调文字颜色 3 3 2 3 2 2 2" xfId="4960"/>
    <cellStyle name="注释 2 3 2 4 4" xfId="4961"/>
    <cellStyle name="40% - 强调文字颜色 3 3 2 3 3" xfId="4962"/>
    <cellStyle name="注释 2 3 2 4 4 2" xfId="4963"/>
    <cellStyle name="40% - 强调文字颜色 3 3 2 3 3 2" xfId="4964"/>
    <cellStyle name="40% - 强调文字颜色 3 3 2 4" xfId="4965"/>
    <cellStyle name="常规 13 10 4" xfId="4966"/>
    <cellStyle name="常规 8 24 3" xfId="4967"/>
    <cellStyle name="常规 8 19 3" xfId="4968"/>
    <cellStyle name="注释 2 3 2 5 3 2 2" xfId="4969"/>
    <cellStyle name="40% - 强调文字颜色 3 3 2 4 2 2 2" xfId="4970"/>
    <cellStyle name="常规 8 4 2 14 2" xfId="4971"/>
    <cellStyle name="差 3 2 2" xfId="4972"/>
    <cellStyle name="差 4 2" xfId="4973"/>
    <cellStyle name="40% - 强调文字颜色 3 3 2 4 3 2" xfId="4974"/>
    <cellStyle name="40% - 强调文字颜色 3 3 2 5" xfId="4975"/>
    <cellStyle name="40% - 强调文字颜色 3 3 2 5 2" xfId="4976"/>
    <cellStyle name="40% - 强调文字颜色 3 3 2 5 2 2" xfId="4977"/>
    <cellStyle name="40% - 强调文字颜色 3 3 2 5 2 2 2" xfId="4978"/>
    <cellStyle name="常规 10 37 3" xfId="4979"/>
    <cellStyle name="常规 10 42 3" xfId="4980"/>
    <cellStyle name="常规 25 5 3" xfId="4981"/>
    <cellStyle name="常规 30 5 3" xfId="4982"/>
    <cellStyle name="标题 2 2 2 6 2 2" xfId="4983"/>
    <cellStyle name="40% - 强调文字颜色 3 3 2 5 3" xfId="4984"/>
    <cellStyle name="40% - 强调文字颜色 3 3 2 5 3 2" xfId="4985"/>
    <cellStyle name="40% - 强调文字颜色 3 3 2 6" xfId="4986"/>
    <cellStyle name="注释 2 3 2 7 3" xfId="4987"/>
    <cellStyle name="40% - 强调文字颜色 3 3 2 6 2" xfId="4988"/>
    <cellStyle name="40% - 强调文字颜色 3 3 2 6 2 2" xfId="4989"/>
    <cellStyle name="常规 7 2 2 13 2 3 2" xfId="4990"/>
    <cellStyle name="40% - 强调文字颜色 3 3 2 7" xfId="4991"/>
    <cellStyle name="40% - 强调文字颜色 3 3 2 7 2" xfId="4992"/>
    <cellStyle name="60% - 强调文字颜色 2 3 2 2 2 2 2" xfId="4993"/>
    <cellStyle name="60% - 强调文字颜色 4 3 8" xfId="4994"/>
    <cellStyle name="适中 2 2 2 2 3 2" xfId="4995"/>
    <cellStyle name="40% - 强调文字颜色 3 3 3" xfId="4996"/>
    <cellStyle name="40% - 强调文字颜色 4 2" xfId="4997"/>
    <cellStyle name="注释 2 3 3 4 3" xfId="4998"/>
    <cellStyle name="40% - 强调文字颜色 3 3 3 3 2" xfId="4999"/>
    <cellStyle name="40% - 强调文字颜色 3 3 3 3 2 2" xfId="5000"/>
    <cellStyle name="60% - 强调文字颜色 5 2 7" xfId="5001"/>
    <cellStyle name="40% - 强调文字颜色 4 2 2" xfId="5002"/>
    <cellStyle name="输出 2 3 3 4" xfId="5003"/>
    <cellStyle name="40% - 强调文字颜色 3 3 3 3 2 2 2" xfId="5004"/>
    <cellStyle name="60% - 强调文字颜色 5 2 7 2" xfId="5005"/>
    <cellStyle name="40% - 强调文字颜色 4 2 2 2" xfId="5006"/>
    <cellStyle name="40% - 强调文字颜色 4 3" xfId="5007"/>
    <cellStyle name="40% - 强调文字颜色 3 3 3 3 3" xfId="5008"/>
    <cellStyle name="链接单元格 3 2 2 2 4" xfId="5009"/>
    <cellStyle name="40% - 强调文字颜色 3 3 3 3 3 2" xfId="5010"/>
    <cellStyle name="60% - 强调文字颜色 5 3 7" xfId="5011"/>
    <cellStyle name="40% - 强调文字颜色 4 3 2" xfId="5012"/>
    <cellStyle name="40% - 强调文字颜色 5 2" xfId="5013"/>
    <cellStyle name="差 2 3 2 2 3" xfId="5014"/>
    <cellStyle name="40% - 强调文字颜色 3 3 3 4 2" xfId="5015"/>
    <cellStyle name="40% - 强调文字颜色 3 3 3 4 2 2" xfId="5016"/>
    <cellStyle name="60% - 强调文字颜色 6 2 7" xfId="5017"/>
    <cellStyle name="40% - 强调文字颜色 5 2 2" xfId="5018"/>
    <cellStyle name="输出 3 3 3 4" xfId="5019"/>
    <cellStyle name="40% - 强调文字颜色 3 3 3 4 2 2 2" xfId="5020"/>
    <cellStyle name="常规 2 10 3" xfId="5021"/>
    <cellStyle name="60% - 强调文字颜色 6 2 7 2" xfId="5022"/>
    <cellStyle name="常规 7 2 2 2 2 12" xfId="5023"/>
    <cellStyle name="常规 23 58" xfId="5024"/>
    <cellStyle name="好 2 3 2 2" xfId="5025"/>
    <cellStyle name="40% - 强调文字颜色 5 2 2 2" xfId="5026"/>
    <cellStyle name="40% - 强调文字颜色 5 3" xfId="5027"/>
    <cellStyle name="40% - 强调文字颜色 3 3 3 4 3" xfId="5028"/>
    <cellStyle name="链接单元格 3 2 3 2 4" xfId="5029"/>
    <cellStyle name="40% - 强调文字颜色 3 3 3 4 3 2" xfId="5030"/>
    <cellStyle name="60% - 强调文字颜色 6 3 7" xfId="5031"/>
    <cellStyle name="40% - 强调文字颜色 5 3 2" xfId="5032"/>
    <cellStyle name="40% - 强调文字颜色 6 2" xfId="5033"/>
    <cellStyle name="40% - 强调文字颜色 3 3 3 5 2" xfId="5034"/>
    <cellStyle name="40% - 强调文字颜色 6 2 2" xfId="5035"/>
    <cellStyle name="40% - 强调文字颜色 3 3 3 5 2 2" xfId="5036"/>
    <cellStyle name="40% - 强调文字颜色 3 3 3 6" xfId="5037"/>
    <cellStyle name="标题 1 2 2 6 2 2" xfId="5038"/>
    <cellStyle name="常规 14 34" xfId="5039"/>
    <cellStyle name="常规 14 29" xfId="5040"/>
    <cellStyle name="40% - 强调文字颜色 3 3 3 6 2" xfId="5041"/>
    <cellStyle name="40% - 强调文字颜色 3 3 4" xfId="5042"/>
    <cellStyle name="40% - 强调文字颜色 3 3 4 2" xfId="5043"/>
    <cellStyle name="40% - 强调文字颜色 3 3 4 2 2" xfId="5044"/>
    <cellStyle name="常规 7 2 4 2 18 4 3" xfId="5045"/>
    <cellStyle name="常规 7 2 4 2 23 4 3" xfId="5046"/>
    <cellStyle name="40% - 强调文字颜色 3 3 4 2 2 2" xfId="5047"/>
    <cellStyle name="60% - 强调文字颜色 3 3 3 5" xfId="5048"/>
    <cellStyle name="40% - 强调文字颜色 3 3 4 3" xfId="5049"/>
    <cellStyle name="注释 2 3 4 4 3" xfId="5050"/>
    <cellStyle name="40% - 强调文字颜色 3 3 4 3 2" xfId="5051"/>
    <cellStyle name="常规 7 2 4 2 26 2 3 2" xfId="5052"/>
    <cellStyle name="常规 7 2 4 2 31 2 3 2" xfId="5053"/>
    <cellStyle name="40% - 强调文字颜色 3 3 5" xfId="5054"/>
    <cellStyle name="40% - 强调文字颜色 3 3 5 2" xfId="5055"/>
    <cellStyle name="60% - 强调文字颜色 5 2 2 4" xfId="5056"/>
    <cellStyle name="40% - 强调文字颜色 3 3 5 2 2" xfId="5057"/>
    <cellStyle name="60% - 强调文字颜色 5 2 2 4 2" xfId="5058"/>
    <cellStyle name="链接单元格 3 7 3" xfId="5059"/>
    <cellStyle name="40% - 强调文字颜色 3 3 5 2 2 2" xfId="5060"/>
    <cellStyle name="60% - 强调文字颜色 4 3 3 5" xfId="5061"/>
    <cellStyle name="40% - 强调文字颜色 3 3 5 3" xfId="5062"/>
    <cellStyle name="60% - 强调文字颜色 5 2 3 4" xfId="5063"/>
    <cellStyle name="注释 2 3 5 4 3" xfId="5064"/>
    <cellStyle name="40% - 强调文字颜色 3 3 5 3 2" xfId="5065"/>
    <cellStyle name="40% - 强调文字颜色 3 3 6 2" xfId="5066"/>
    <cellStyle name="60% - 强调文字颜色 5 3 2 4" xfId="5067"/>
    <cellStyle name="注释 2 3 6 3 3" xfId="5068"/>
    <cellStyle name="40% - 强调文字颜色 3 3 6 2 2" xfId="5069"/>
    <cellStyle name="40% - 强调文字颜色 3 3 6 2 2 2" xfId="5070"/>
    <cellStyle name="60% - 强调文字颜色 5 3 3 5" xfId="5071"/>
    <cellStyle name="60% - 强调文字颜色 5 3 2 4 2" xfId="5072"/>
    <cellStyle name="40% - 强调文字颜色 3 3 6 3" xfId="5073"/>
    <cellStyle name="60% - 强调文字颜色 5 3 3 4" xfId="5074"/>
    <cellStyle name="检查单元格 3 2 2 4" xfId="5075"/>
    <cellStyle name="40% - 强调文字颜色 3 3 6 3 2" xfId="5076"/>
    <cellStyle name="注释 3 17 2 3" xfId="5077"/>
    <cellStyle name="注释 3 22 2 3" xfId="5078"/>
    <cellStyle name="常规 7 2 17 5" xfId="5079"/>
    <cellStyle name="常规 7 2 22 5" xfId="5080"/>
    <cellStyle name="常规 7 2 6 4 3" xfId="5081"/>
    <cellStyle name="注释 2 3 2 3 2 2 2" xfId="5082"/>
    <cellStyle name="60% - 强调文字颜色 1 3 2 5 2" xfId="5083"/>
    <cellStyle name="40% - 强调文字颜色 3 4" xfId="5084"/>
    <cellStyle name="标题 4 3 2 2 3 2" xfId="5085"/>
    <cellStyle name="常规 4 2 7 2" xfId="5086"/>
    <cellStyle name="40% - 强调文字颜色 3 5" xfId="5087"/>
    <cellStyle name="强调文字颜色 2 3 4 3 2" xfId="5088"/>
    <cellStyle name="注释 3 17 2 4" xfId="5089"/>
    <cellStyle name="注释 3 22 2 4" xfId="5090"/>
    <cellStyle name="60% - 强调文字颜色 1 3 2 5 3" xfId="5091"/>
    <cellStyle name="标题 4 3 2 2 3 2 2" xfId="5092"/>
    <cellStyle name="40% - 强调文字颜色 3 5 2" xfId="5093"/>
    <cellStyle name="标题 4 3 2 2 3 3" xfId="5094"/>
    <cellStyle name="常规 3 2 2 2 2 3 2" xfId="5095"/>
    <cellStyle name="常规 7 16 2" xfId="5096"/>
    <cellStyle name="常规 7 21 2" xfId="5097"/>
    <cellStyle name="40% - 强调文字颜色 3 6" xfId="5098"/>
    <cellStyle name="注释 3 2 2 3 3" xfId="5099"/>
    <cellStyle name="40% - 强调文字颜色 4 2 2 2 2" xfId="5100"/>
    <cellStyle name="常规 14 26" xfId="5101"/>
    <cellStyle name="常规 14 31" xfId="5102"/>
    <cellStyle name="注释 3 2 2 3 3 2" xfId="5103"/>
    <cellStyle name="40% - 强调文字颜色 4 2 2 2 2 2" xfId="5104"/>
    <cellStyle name="常规 7 19 2 2 3 3 2" xfId="5105"/>
    <cellStyle name="常规 10" xfId="5106"/>
    <cellStyle name="常规 3 9 2 2 7" xfId="5107"/>
    <cellStyle name="常规 14 26 2" xfId="5108"/>
    <cellStyle name="常规 14 31 2" xfId="5109"/>
    <cellStyle name="40% - 强调文字颜色 4 2 2 2 2 2 2" xfId="5110"/>
    <cellStyle name="常规 7 19 2 2 3 3 2 2" xfId="5111"/>
    <cellStyle name="常规 6 2 4 3" xfId="5112"/>
    <cellStyle name="常规 10 2" xfId="5113"/>
    <cellStyle name="常规 14 26 2 2" xfId="5114"/>
    <cellStyle name="常规 14 31 2 2" xfId="5115"/>
    <cellStyle name="40% - 强调文字颜色 4 2 2 2 2 2 2 2" xfId="5116"/>
    <cellStyle name="常规 10 2 2" xfId="5117"/>
    <cellStyle name="常规 14 27 2" xfId="5118"/>
    <cellStyle name="常规 14 32 2" xfId="5119"/>
    <cellStyle name="40% - 强调文字颜色 4 2 2 2 2 3 2" xfId="5120"/>
    <cellStyle name="注释 3 2 2 3 4" xfId="5121"/>
    <cellStyle name="40% - 强调文字颜色 4 2 2 2 3" xfId="5122"/>
    <cellStyle name="注释 3 2 2 3 4 2" xfId="5123"/>
    <cellStyle name="40% - 强调文字颜色 4 2 2 2 3 2" xfId="5124"/>
    <cellStyle name="常规 8 4 2 11 4" xfId="5125"/>
    <cellStyle name="60% - 强调文字颜色 4 2 2 2 2 3" xfId="5126"/>
    <cellStyle name="注释 3 2 2 3 4 2 2" xfId="5127"/>
    <cellStyle name="40% - 强调文字颜色 4 2 2 2 3 2 2" xfId="5128"/>
    <cellStyle name="60% - 强调文字颜色 6 2 2 2 2 3" xfId="5129"/>
    <cellStyle name="40% - 强调文字颜色 4 2 2 2 3 2 2 2" xfId="5130"/>
    <cellStyle name="注释 3 2 2 3 4 3" xfId="5131"/>
    <cellStyle name="40% - 强调文字颜色 4 2 2 2 3 3" xfId="5132"/>
    <cellStyle name="常规 8 4 2 12 4" xfId="5133"/>
    <cellStyle name="60% - 强调文字颜色 4 2 2 2 3 3" xfId="5134"/>
    <cellStyle name="40% - 强调文字颜色 4 2 2 2 3 3 2" xfId="5135"/>
    <cellStyle name="注释 3 2 2 3 5" xfId="5136"/>
    <cellStyle name="40% - 强调文字颜色 4 2 2 2 4" xfId="5137"/>
    <cellStyle name="40% - 强调文字颜色 4 2 2 2 4 2" xfId="5138"/>
    <cellStyle name="40% - 强调文字颜色 4 2 2 2 4 2 2" xfId="5139"/>
    <cellStyle name="40% - 强调文字颜色 4 2 2 2 4 2 2 2" xfId="5140"/>
    <cellStyle name="40% - 强调文字颜色 4 2 2 2 4 3" xfId="5141"/>
    <cellStyle name="40% - 强调文字颜色 4 2 2 2 4 3 2" xfId="5142"/>
    <cellStyle name="标题 1 2 2 2" xfId="5143"/>
    <cellStyle name="40% - 强调文字颜色 4 2 2 2 5" xfId="5144"/>
    <cellStyle name="标题 1 2 2 2 2" xfId="5145"/>
    <cellStyle name="40% - 强调文字颜色 4 2 2 2 5 2" xfId="5146"/>
    <cellStyle name="标题 1 2 2 2 2 2" xfId="5147"/>
    <cellStyle name="40% - 强调文字颜色 4 2 2 2 5 2 2" xfId="5148"/>
    <cellStyle name="40% - 强调文字颜色 4 2 2 2 6" xfId="5149"/>
    <cellStyle name="标题 2 3 3 6 2" xfId="5150"/>
    <cellStyle name="标题 1 2 2 3" xfId="5151"/>
    <cellStyle name="标题 1 2 2 3 2" xfId="5152"/>
    <cellStyle name="40% - 强调文字颜色 4 2 2 2 6 2" xfId="5153"/>
    <cellStyle name="40% - 强调文字颜色 5 2 3 4 3 2" xfId="5154"/>
    <cellStyle name="40% - 强调文字颜色 4 2 2 3" xfId="5155"/>
    <cellStyle name="注释 3 2 2 4 3" xfId="5156"/>
    <cellStyle name="40% - 强调文字颜色 4 2 2 3 2" xfId="5157"/>
    <cellStyle name="常规 24 26" xfId="5158"/>
    <cellStyle name="常规 24 31" xfId="5159"/>
    <cellStyle name="注释 3 2 2 4 3 2" xfId="5160"/>
    <cellStyle name="40% - 强调文字颜色 4 2 2 3 2 2" xfId="5161"/>
    <cellStyle name="常规 24 26 2" xfId="5162"/>
    <cellStyle name="常规 24 31 2" xfId="5163"/>
    <cellStyle name="40% - 强调文字颜色 4 2 2 3 2 2 2" xfId="5164"/>
    <cellStyle name="常规 13 30 2 2 2" xfId="5165"/>
    <cellStyle name="常规 13 25 2 2 2" xfId="5166"/>
    <cellStyle name="注释 3 2 2 4 4" xfId="5167"/>
    <cellStyle name="40% - 强调文字颜色 4 2 2 3 3" xfId="5168"/>
    <cellStyle name="注释 3 2 2 4 4 2" xfId="5169"/>
    <cellStyle name="40% - 强调文字颜色 4 2 2 3 3 2" xfId="5170"/>
    <cellStyle name="40% - 强调文字颜色 4 2 2 4" xfId="5171"/>
    <cellStyle name="注释 3 2 2 5 3" xfId="5172"/>
    <cellStyle name="40% - 强调文字颜色 4 2 2 4 2" xfId="5173"/>
    <cellStyle name="常规 29 26" xfId="5174"/>
    <cellStyle name="常规 29 31" xfId="5175"/>
    <cellStyle name="常规 34 26" xfId="5176"/>
    <cellStyle name="常规 34 31" xfId="5177"/>
    <cellStyle name="注释 3 2 2 5 3 2" xfId="5178"/>
    <cellStyle name="40% - 强调文字颜色 4 2 2 4 2 2" xfId="5179"/>
    <cellStyle name="常规 29 26 2" xfId="5180"/>
    <cellStyle name="常规 29 31 2" xfId="5181"/>
    <cellStyle name="常规 34 26 2" xfId="5182"/>
    <cellStyle name="常规 34 31 2" xfId="5183"/>
    <cellStyle name="注释 3 2 2 5 3 2 2" xfId="5184"/>
    <cellStyle name="40% - 强调文字颜色 4 2 2 4 2 2 2" xfId="5185"/>
    <cellStyle name="注释 3 2 2 5 4" xfId="5186"/>
    <cellStyle name="40% - 强调文字颜色 4 2 2 4 3" xfId="5187"/>
    <cellStyle name="40% - 强调文字颜色 4 2 2 4 3 2" xfId="5188"/>
    <cellStyle name="40% - 强调文字颜色 4 2 2 5 2" xfId="5189"/>
    <cellStyle name="40% - 强调文字颜色 4 2 2 5 2 2" xfId="5190"/>
    <cellStyle name="40% - 强调文字颜色 4 2 2 5 3" xfId="5191"/>
    <cellStyle name="链接单元格 3 2 2 7" xfId="5192"/>
    <cellStyle name="40% - 强调文字颜色 4 2 2 5 3 2" xfId="5193"/>
    <cellStyle name="强调文字颜色 6 3 3 6 2" xfId="5194"/>
    <cellStyle name="40% - 强调文字颜色 4 2 2 6" xfId="5195"/>
    <cellStyle name="常规 7 20 2 38 2 3" xfId="5196"/>
    <cellStyle name="常规 7 20 2 43 2 3" xfId="5197"/>
    <cellStyle name="注释 3 2 2 7 3" xfId="5198"/>
    <cellStyle name="40% - 强调文字颜色 4 2 2 6 2" xfId="5199"/>
    <cellStyle name="40% - 强调文字颜色 4 2 2 6 2 2" xfId="5200"/>
    <cellStyle name="注释 2 10 4" xfId="5201"/>
    <cellStyle name="强调文字颜色 3 2 6 5" xfId="5202"/>
    <cellStyle name="常规 7 20 2 38 2 3 2" xfId="5203"/>
    <cellStyle name="常规 7 20 2 43 2 3 2" xfId="5204"/>
    <cellStyle name="40% - 强调文字颜色 4 2 2 7" xfId="5205"/>
    <cellStyle name="40% - 强调文字颜色 4 2 2 7 2" xfId="5206"/>
    <cellStyle name="60% - 强调文字颜色 5 2 8" xfId="5207"/>
    <cellStyle name="适中 2 2 2 3 2 2" xfId="5208"/>
    <cellStyle name="40% - 强调文字颜色 4 2 3" xfId="5209"/>
    <cellStyle name="40% - 强调文字颜色 4 2 3 2 2" xfId="5210"/>
    <cellStyle name="40% - 强调文字颜色 4 2 3 2 2 2" xfId="5211"/>
    <cellStyle name="40% - 强调文字颜色 4 2 3 2 2 2 2" xfId="5212"/>
    <cellStyle name="40% - 强调文字颜色 4 2 3 2 3" xfId="5213"/>
    <cellStyle name="40% - 强调文字颜色 4 2 3 2 3 2" xfId="5214"/>
    <cellStyle name="注释 3 2 3 4 3" xfId="5215"/>
    <cellStyle name="40% - 强调文字颜色 4 2 3 3 2" xfId="5216"/>
    <cellStyle name="常规 13 12" xfId="5217"/>
    <cellStyle name="40% - 强调文字颜色 4 2 3 3 2 2" xfId="5218"/>
    <cellStyle name="常规 13 30 3 2 2" xfId="5219"/>
    <cellStyle name="常规 13 25 3 2 2" xfId="5220"/>
    <cellStyle name="常规 8 44 2 2 2" xfId="5221"/>
    <cellStyle name="常规 8 39 2 2 2" xfId="5222"/>
    <cellStyle name="40% - 强调文字颜色 4 2 3 3 3" xfId="5223"/>
    <cellStyle name="40% - 强调文字颜色 4 2 3 4 2" xfId="5224"/>
    <cellStyle name="常规 2 2 2 6 2" xfId="5225"/>
    <cellStyle name="常规 8 4 7 3" xfId="5226"/>
    <cellStyle name="千位分隔 2 2 4 2 2" xfId="5227"/>
    <cellStyle name="解释性文本 2 2 5 4 2" xfId="5228"/>
    <cellStyle name="强调文字颜色 3 2" xfId="5229"/>
    <cellStyle name="差 3 2 2 2 3" xfId="5230"/>
    <cellStyle name="常规 23 12" xfId="5231"/>
    <cellStyle name="40% - 强调文字颜色 4 2 3 4 2 2" xfId="5232"/>
    <cellStyle name="强调文字颜色 3 2 2" xfId="5233"/>
    <cellStyle name="差 3 2 2 2 3 2" xfId="5234"/>
    <cellStyle name="常规 23 12 2" xfId="5235"/>
    <cellStyle name="强调文字颜色 6 3 8" xfId="5236"/>
    <cellStyle name="40% - 强调文字颜色 4 2 3 4 2 2 2" xfId="5237"/>
    <cellStyle name="40% - 强调文字颜色 4 2 3 4 3" xfId="5238"/>
    <cellStyle name="常规 2 10" xfId="5239"/>
    <cellStyle name="强调文字颜色 3 3" xfId="5240"/>
    <cellStyle name="差 3 2 2 2 4" xfId="5241"/>
    <cellStyle name="常规 7 2 2 2 2 11" xfId="5242"/>
    <cellStyle name="常规 23 62" xfId="5243"/>
    <cellStyle name="常规 23 57" xfId="5244"/>
    <cellStyle name="40% - 强调文字颜色 4 2 3 4 3 2" xfId="5245"/>
    <cellStyle name="40% - 强调文字颜色 4 2 3 5 2" xfId="5246"/>
    <cellStyle name="常规 2 2 2 7 2" xfId="5247"/>
    <cellStyle name="常规 23 2 3 2 3" xfId="5248"/>
    <cellStyle name="常规 18 2 3 2 3" xfId="5249"/>
    <cellStyle name="常规 8 4 8 3" xfId="5250"/>
    <cellStyle name="强调文字颜色 4 2" xfId="5251"/>
    <cellStyle name="差 3 2 2 3 3" xfId="5252"/>
    <cellStyle name="40% - 强调文字颜色 4 2 3 5 2 2" xfId="5253"/>
    <cellStyle name="强调文字颜色 4 2 2" xfId="5254"/>
    <cellStyle name="差 3 2 2 3 3 2" xfId="5255"/>
    <cellStyle name="40% - 强调文字颜色 4 2 3 6 2" xfId="5256"/>
    <cellStyle name="常规 7 20 2 39 2 3" xfId="5257"/>
    <cellStyle name="常规 7 20 2 44 2 3" xfId="5258"/>
    <cellStyle name="40% - 强调文字颜色 5 3 2 2 2 3" xfId="5259"/>
    <cellStyle name="强调文字颜色 5 2" xfId="5260"/>
    <cellStyle name="强调文字颜色 4 3 3 2 3" xfId="5261"/>
    <cellStyle name="差 3 2 2 4 3" xfId="5262"/>
    <cellStyle name="适中 2 2 2 3 2 3" xfId="5263"/>
    <cellStyle name="40% - 强调文字颜色 4 2 4" xfId="5264"/>
    <cellStyle name="适中 2 2 2 3 2 3 2" xfId="5265"/>
    <cellStyle name="40% - 强调文字颜色 4 2 4 2" xfId="5266"/>
    <cellStyle name="40% - 强调文字颜色 4 2 4 2 2" xfId="5267"/>
    <cellStyle name="输出 2 3 5" xfId="5268"/>
    <cellStyle name="40% - 强调文字颜色 4 2 4 2 2 2" xfId="5269"/>
    <cellStyle name="常规 2 2 3" xfId="5270"/>
    <cellStyle name="强调文字颜色 4 3 2 4 2 2 2" xfId="5271"/>
    <cellStyle name="40% - 强调文字颜色 4 2 4 3" xfId="5272"/>
    <cellStyle name="注释 3 2 4 4 3" xfId="5273"/>
    <cellStyle name="40% - 强调文字颜色 4 2 4 3 2" xfId="5274"/>
    <cellStyle name="适中 2 2 2 3 2 4" xfId="5275"/>
    <cellStyle name="40% - 强调文字颜色 4 2 5" xfId="5276"/>
    <cellStyle name="40% - 强调文字颜色 4 2 5 2" xfId="5277"/>
    <cellStyle name="40% - 强调文字颜色 4 2 5 2 2" xfId="5278"/>
    <cellStyle name="40% - 强调文字颜色 4 2 5 2 2 2" xfId="5279"/>
    <cellStyle name="强调文字颜色 4 3 2 4 2 3 2" xfId="5280"/>
    <cellStyle name="40% - 强调文字颜色 4 2 5 3" xfId="5281"/>
    <cellStyle name="解释性文本 2 6 2 2 2" xfId="5282"/>
    <cellStyle name="注释 3 2 5 4 3" xfId="5283"/>
    <cellStyle name="40% - 强调文字颜色 4 2 5 3 2" xfId="5284"/>
    <cellStyle name="解释性文本 2 2 8" xfId="5285"/>
    <cellStyle name="60% - 强调文字颜色 1 2 2 3 2" xfId="5286"/>
    <cellStyle name="40% - 强调文字颜色 4 2 6" xfId="5287"/>
    <cellStyle name="解释性文本 2 2 8 2" xfId="5288"/>
    <cellStyle name="60% - 强调文字颜色 1 2 2 3 2 2" xfId="5289"/>
    <cellStyle name="常规 35 27" xfId="5290"/>
    <cellStyle name="常规 35 32" xfId="5291"/>
    <cellStyle name="40% - 强调文字颜色 4 2 6 2" xfId="5292"/>
    <cellStyle name="注释 3 2 6 3 3" xfId="5293"/>
    <cellStyle name="常规 35 27 2" xfId="5294"/>
    <cellStyle name="常规 35 32 2" xfId="5295"/>
    <cellStyle name="40% - 强调文字颜色 4 2 6 2 2" xfId="5296"/>
    <cellStyle name="常规 35 27 2 2" xfId="5297"/>
    <cellStyle name="常规 35 32 2 2" xfId="5298"/>
    <cellStyle name="40% - 强调文字颜色 4 2 6 2 2 2" xfId="5299"/>
    <cellStyle name="40% - 强调文字颜色 4 2 6 3" xfId="5300"/>
    <cellStyle name="解释性文本 2 6 2 3 2" xfId="5301"/>
    <cellStyle name="常规 35 28" xfId="5302"/>
    <cellStyle name="常规 35 33" xfId="5303"/>
    <cellStyle name="常规 35 28 2" xfId="5304"/>
    <cellStyle name="常规 35 33 2" xfId="5305"/>
    <cellStyle name="40% - 强调文字颜色 4 2 6 3 2" xfId="5306"/>
    <cellStyle name="链接单元格 3 2 2 2 4 2" xfId="5307"/>
    <cellStyle name="60% - 强调文字颜色 5 3 7 2" xfId="5308"/>
    <cellStyle name="链接单元格 3 2 2 8" xfId="5309"/>
    <cellStyle name="40% - 强调文字颜色 4 3 2 2" xfId="5310"/>
    <cellStyle name="40% - 强调文字颜色 4 3 2 2 2" xfId="5311"/>
    <cellStyle name="40% - 强调文字颜色 4 3 2 2 2 2" xfId="5312"/>
    <cellStyle name="常规 13 5 3" xfId="5313"/>
    <cellStyle name="好 4 3 5 3" xfId="5314"/>
    <cellStyle name="40% - 强调文字颜色 4 3 2 2 2 2 2" xfId="5315"/>
    <cellStyle name="常规 13 5 3 2" xfId="5316"/>
    <cellStyle name="好 4 3 5 3 2" xfId="5317"/>
    <cellStyle name="40% - 强调文字颜色 4 3 2 2 2 2 2 2" xfId="5318"/>
    <cellStyle name="常规 13 6 3" xfId="5319"/>
    <cellStyle name="40% - 强调文字颜色 4 3 2 2 2 3 2" xfId="5320"/>
    <cellStyle name="40% - 强调文字颜色 4 3 2 2 3" xfId="5321"/>
    <cellStyle name="40% - 强调文字颜色 4 3 2 2 3 2" xfId="5322"/>
    <cellStyle name="警告文本 2 2 5 3 2" xfId="5323"/>
    <cellStyle name="60% - 强调文字颜色 5 2 2 2 2 3" xfId="5324"/>
    <cellStyle name="40% - 强调文字颜色 6 3 2 2 5" xfId="5325"/>
    <cellStyle name="常规 14 5 3" xfId="5326"/>
    <cellStyle name="40% - 强调文字颜色 4 3 2 2 3 2 2" xfId="5327"/>
    <cellStyle name="40% - 强调文字颜色 6 3 2 2 5 2" xfId="5328"/>
    <cellStyle name="常规 14 5 3 2" xfId="5329"/>
    <cellStyle name="强调文字颜色 4 2 3 5 4" xfId="5330"/>
    <cellStyle name="常规 9 19" xfId="5331"/>
    <cellStyle name="常规 9 24" xfId="5332"/>
    <cellStyle name="40% - 强调文字颜色 4 3 2 2 3 2 2 2" xfId="5333"/>
    <cellStyle name="40% - 强调文字颜色 4 3 2 2 3 3" xfId="5334"/>
    <cellStyle name="警告文本 2 2 5 4 2" xfId="5335"/>
    <cellStyle name="60% - 强调文字颜色 5 2 2 2 3 3" xfId="5336"/>
    <cellStyle name="常规 14 6 3" xfId="5337"/>
    <cellStyle name="40% - 强调文字颜色 4 3 2 2 3 3 2" xfId="5338"/>
    <cellStyle name="40% - 强调文字颜色 4 3 2 2 4" xfId="5339"/>
    <cellStyle name="40% - 强调文字颜色 4 3 2 2 4 2" xfId="5340"/>
    <cellStyle name="强调文字颜色 5 3 4 3 2" xfId="5341"/>
    <cellStyle name="60% - 强调文字颜色 4 3 2 5 3" xfId="5342"/>
    <cellStyle name="常规 20 5 3" xfId="5343"/>
    <cellStyle name="常规 15 5 3" xfId="5344"/>
    <cellStyle name="40% - 强调文字颜色 4 3 2 2 4 2 2" xfId="5345"/>
    <cellStyle name="常规 20 5 3 2" xfId="5346"/>
    <cellStyle name="常规 3 10" xfId="5347"/>
    <cellStyle name="强调文字颜色 4 3 3 5 4" xfId="5348"/>
    <cellStyle name="40% - 强调文字颜色 4 3 2 2 4 2 2 2" xfId="5349"/>
    <cellStyle name="40% - 强调文字颜色 4 3 2 2 4 3" xfId="5350"/>
    <cellStyle name="常规 20 6 3" xfId="5351"/>
    <cellStyle name="常规 15 6 3" xfId="5352"/>
    <cellStyle name="40% - 强调文字颜色 4 3 2 2 4 3 2" xfId="5353"/>
    <cellStyle name="标题 2 2 2 2" xfId="5354"/>
    <cellStyle name="40% - 强调文字颜色 4 3 2 2 5" xfId="5355"/>
    <cellStyle name="40% - 强调文字颜色 5 2 2 2 3 2" xfId="5356"/>
    <cellStyle name="解释性文本 3 2 4 2 3 2" xfId="5357"/>
    <cellStyle name="注释 2 47 2 2" xfId="5358"/>
    <cellStyle name="注释 2 52 2 2" xfId="5359"/>
    <cellStyle name="强调文字颜色 3 3 3 3 2" xfId="5360"/>
    <cellStyle name="差 2 2 2 5 2" xfId="5361"/>
    <cellStyle name="标题 2 2 2 2 2" xfId="5362"/>
    <cellStyle name="40% - 强调文字颜色 4 3 2 2 5 2" xfId="5363"/>
    <cellStyle name="输入 3 2 4" xfId="5364"/>
    <cellStyle name="40% - 强调文字颜色 5 2 2 2 3 2 2" xfId="5365"/>
    <cellStyle name="注释 2 47 2 2 2" xfId="5366"/>
    <cellStyle name="注释 2 52 2 2 2" xfId="5367"/>
    <cellStyle name="强调文字颜色 3 3 3 3 2 2" xfId="5368"/>
    <cellStyle name="差 2 2 2 5 2 2" xfId="5369"/>
    <cellStyle name="常规 16 5 3" xfId="5370"/>
    <cellStyle name="常规 21 5 3" xfId="5371"/>
    <cellStyle name="标题 2 2 2 2 2 2" xfId="5372"/>
    <cellStyle name="40% - 强调文字颜色 4 3 2 2 5 2 2" xfId="5373"/>
    <cellStyle name="输入 3 2 4 2" xfId="5374"/>
    <cellStyle name="适中 3 2 3" xfId="5375"/>
    <cellStyle name="40% - 强调文字颜色 5 2 2 2 3 2 2 2" xfId="5376"/>
    <cellStyle name="标题 2 2 2 3" xfId="5377"/>
    <cellStyle name="40% - 强调文字颜色 4 3 2 2 6" xfId="5378"/>
    <cellStyle name="40% - 强调文字颜色 5 2 2 2 3 3" xfId="5379"/>
    <cellStyle name="计算 2 3 4 2 3 2" xfId="5380"/>
    <cellStyle name="注释 2 47 2 3" xfId="5381"/>
    <cellStyle name="注释 2 52 2 3" xfId="5382"/>
    <cellStyle name="强调文字颜色 3 3 3 3 3" xfId="5383"/>
    <cellStyle name="差 2 2 2 5 3" xfId="5384"/>
    <cellStyle name="标题 2 2 2 3 2" xfId="5385"/>
    <cellStyle name="40% - 强调文字颜色 4 3 2 2 6 2" xfId="5386"/>
    <cellStyle name="输入 3 3 4" xfId="5387"/>
    <cellStyle name="40% - 强调文字颜色 5 2 2 2 3 3 2" xfId="5388"/>
    <cellStyle name="40% - 强调文字颜色 4 3 2 3" xfId="5389"/>
    <cellStyle name="40% - 强调文字颜色 4 3 2 3 2" xfId="5390"/>
    <cellStyle name="常规 7 19 49 5" xfId="5391"/>
    <cellStyle name="常规 7 19 54 5" xfId="5392"/>
    <cellStyle name="40% - 强调文字颜色 4 3 2 3 2 2" xfId="5393"/>
    <cellStyle name="常规 14 31 4" xfId="5394"/>
    <cellStyle name="常规 14 26 4" xfId="5395"/>
    <cellStyle name="常规 9 50 3" xfId="5396"/>
    <cellStyle name="常规 9 45 3" xfId="5397"/>
    <cellStyle name="40% - 强调文字颜色 4 3 2 3 2 2 2" xfId="5398"/>
    <cellStyle name="常规 10 4" xfId="5399"/>
    <cellStyle name="常规 13 31 2 2 2" xfId="5400"/>
    <cellStyle name="常规 13 26 2 2 2" xfId="5401"/>
    <cellStyle name="40% - 强调文字颜色 4 3 2 3 3" xfId="5402"/>
    <cellStyle name="常规 2 2 2 2 2 2 2 3 2 2 3" xfId="5403"/>
    <cellStyle name="常规 7 19 55 5" xfId="5404"/>
    <cellStyle name="40% - 强调文字颜色 4 3 2 3 3 2" xfId="5405"/>
    <cellStyle name="40% - 强调文字颜色 4 3 2 4" xfId="5406"/>
    <cellStyle name="40% - 强调文字颜色 4 3 2 4 2" xfId="5407"/>
    <cellStyle name="输入 3 5" xfId="5408"/>
    <cellStyle name="40% - 强调文字颜色 4 3 2 4 2 2" xfId="5409"/>
    <cellStyle name="输入 3 5 2" xfId="5410"/>
    <cellStyle name="常规 7 19 15 3" xfId="5411"/>
    <cellStyle name="常规 7 19 20 3" xfId="5412"/>
    <cellStyle name="40% - 强调文字颜色 4 3 2 4 2 2 2" xfId="5413"/>
    <cellStyle name="强调文字颜色 3 2 2 3 2 2" xfId="5414"/>
    <cellStyle name="40% - 强调文字颜色 4 3 2 4 3" xfId="5415"/>
    <cellStyle name="强调文字颜色 3 2 2 3 2 2 2" xfId="5416"/>
    <cellStyle name="40% - 强调文字颜色 4 3 2 4 3 2" xfId="5417"/>
    <cellStyle name="40% - 强调文字颜色 4 3 2 5" xfId="5418"/>
    <cellStyle name="40% - 强调文字颜色 4 3 2 5 2" xfId="5419"/>
    <cellStyle name="常规 3 9 5" xfId="5420"/>
    <cellStyle name="40% - 强调文字颜色 4 3 2 5 2 2" xfId="5421"/>
    <cellStyle name="常规 3 9 5 2" xfId="5422"/>
    <cellStyle name="40% - 强调文字颜色 4 3 2 5 2 2 2" xfId="5423"/>
    <cellStyle name="标题 2 3 2 6 2 2" xfId="5424"/>
    <cellStyle name="强调文字颜色 3 2 2 3 3 2" xfId="5425"/>
    <cellStyle name="40% - 强调文字颜色 4 3 2 5 3" xfId="5426"/>
    <cellStyle name="40% - 强调文字颜色 4 3 2 5 3 2" xfId="5427"/>
    <cellStyle name="40% - 强调文字颜色 4 3 2 6" xfId="5428"/>
    <cellStyle name="40% - 强调文字颜色 4 3 2 6 2" xfId="5429"/>
    <cellStyle name="40% - 强调文字颜色 4 3 2 7 2" xfId="5430"/>
    <cellStyle name="链接单元格 3 2 2 2 5" xfId="5431"/>
    <cellStyle name="60% - 强调文字颜色 2 3 2 2 3 2 2" xfId="5432"/>
    <cellStyle name="60% - 强调文字颜色 5 3 8" xfId="5433"/>
    <cellStyle name="适中 2 2 2 3 3 2" xfId="5434"/>
    <cellStyle name="40% - 强调文字颜色 4 3 3" xfId="5435"/>
    <cellStyle name="40% - 强调文字颜色 4 3 3 2" xfId="5436"/>
    <cellStyle name="40% - 强调文字颜色 4 3 3 2 2" xfId="5437"/>
    <cellStyle name="40% - 强调文字颜色 4 3 3 2 2 2" xfId="5438"/>
    <cellStyle name="40% - 强调文字颜色 4 3 3 2 2 2 2" xfId="5439"/>
    <cellStyle name="40% - 强调文字颜色 4 3 3 2 3" xfId="5440"/>
    <cellStyle name="40% - 强调文字颜色 4 3 3 2 3 2" xfId="5441"/>
    <cellStyle name="40% - 强调文字颜色 4 3 3 3" xfId="5442"/>
    <cellStyle name="40% - 强调文字颜色 4 3 3 3 2" xfId="5443"/>
    <cellStyle name="常规 10 8 3" xfId="5444"/>
    <cellStyle name="40% - 强调文字颜色 4 3 3 3 2 2" xfId="5445"/>
    <cellStyle name="常规 3 26 3" xfId="5446"/>
    <cellStyle name="常规 3 31 3" xfId="5447"/>
    <cellStyle name="40% - 强调文字颜色 4 3 3 3 2 2 2" xfId="5448"/>
    <cellStyle name="常规 13 31 3 2 2" xfId="5449"/>
    <cellStyle name="常规 13 26 3 2 2" xfId="5450"/>
    <cellStyle name="常规 8 50 2 2 2" xfId="5451"/>
    <cellStyle name="常规 8 45 2 2 2" xfId="5452"/>
    <cellStyle name="40% - 强调文字颜色 4 3 3 3 3" xfId="5453"/>
    <cellStyle name="常规 10 9 3" xfId="5454"/>
    <cellStyle name="40% - 强调文字颜色 4 3 3 3 3 2" xfId="5455"/>
    <cellStyle name="40% - 强调文字颜色 4 3 3 4" xfId="5456"/>
    <cellStyle name="40% - 强调文字颜色 4 3 3 4 2" xfId="5457"/>
    <cellStyle name="常规 7 2 4 33 4" xfId="5458"/>
    <cellStyle name="常规 7 2 4 28 4" xfId="5459"/>
    <cellStyle name="常规 2 3 2 6 2" xfId="5460"/>
    <cellStyle name="差 3 3 2 2 3" xfId="5461"/>
    <cellStyle name="常规 11 8 3" xfId="5462"/>
    <cellStyle name="40% - 强调文字颜色 4 3 3 4 2 2" xfId="5463"/>
    <cellStyle name="常规 8 4 2 16" xfId="5464"/>
    <cellStyle name="常规 8 4 2 21" xfId="5465"/>
    <cellStyle name="差 3 4" xfId="5466"/>
    <cellStyle name="强调文字颜色 3 2 2 4 2 2" xfId="5467"/>
    <cellStyle name="40% - 强调文字颜色 4 3 3 4 3" xfId="5468"/>
    <cellStyle name="强调文字颜色 3 2 2 4 2 2 2" xfId="5469"/>
    <cellStyle name="常规 11 9 3" xfId="5470"/>
    <cellStyle name="40% - 强调文字颜色 4 3 3 4 3 2" xfId="5471"/>
    <cellStyle name="40% - 强调文字颜色 4 3 3 5" xfId="5472"/>
    <cellStyle name="40% - 强调文字颜色 4 3 3 5 2" xfId="5473"/>
    <cellStyle name="常规 12 8 3" xfId="5474"/>
    <cellStyle name="40% - 强调文字颜色 4 3 3 5 2 2" xfId="5475"/>
    <cellStyle name="40% - 强调文字颜色 4 3 3 6" xfId="5476"/>
    <cellStyle name="40% - 强调文字颜色 4 3 3 6 2" xfId="5477"/>
    <cellStyle name="40% - 强调文字颜色 4 3 4" xfId="5478"/>
    <cellStyle name="40% - 强调文字颜色 4 3 4 2" xfId="5479"/>
    <cellStyle name="40% - 强调文字颜色 4 3 4 2 2" xfId="5480"/>
    <cellStyle name="40% - 强调文字颜色 4 3 4 3" xfId="5481"/>
    <cellStyle name="40% - 强调文字颜色 4 3 4 3 2" xfId="5482"/>
    <cellStyle name="40% - 强调文字颜色 4 3 5" xfId="5483"/>
    <cellStyle name="40% - 强调文字颜色 4 3 5 2" xfId="5484"/>
    <cellStyle name="40% - 强调文字颜色 4 3 5 2 2" xfId="5485"/>
    <cellStyle name="常规 7 2 2 2 2 28 4" xfId="5486"/>
    <cellStyle name="常规 7 2 2 2 2 33 4" xfId="5487"/>
    <cellStyle name="40% - 强调文字颜色 4 3 5 2 2 2" xfId="5488"/>
    <cellStyle name="40% - 强调文字颜色 4 3 5 3" xfId="5489"/>
    <cellStyle name="解释性文本 2 3 8" xfId="5490"/>
    <cellStyle name="60% - 强调文字颜色 1 2 2 4 2" xfId="5491"/>
    <cellStyle name="40% - 强调文字颜色 4 3 6" xfId="5492"/>
    <cellStyle name="60% - 强调文字颜色 1 2 2 4 2 2" xfId="5493"/>
    <cellStyle name="40% - 强调文字颜色 4 3 6 2" xfId="5494"/>
    <cellStyle name="40% - 强调文字颜色 4 3 6 3" xfId="5495"/>
    <cellStyle name="40% - 强调文字颜色 4 3 6 3 2" xfId="5496"/>
    <cellStyle name="常规 7 2 18 5" xfId="5497"/>
    <cellStyle name="常规 7 2 23 5" xfId="5498"/>
    <cellStyle name="注释 2 3 2 3 2 3 2" xfId="5499"/>
    <cellStyle name="60% - 强调文字颜色 1 3 2 6 2" xfId="5500"/>
    <cellStyle name="40% - 强调文字颜色 4 4" xfId="5501"/>
    <cellStyle name="标题 4 3 2 2 4 2" xfId="5502"/>
    <cellStyle name="常规 4 2 8 2" xfId="5503"/>
    <cellStyle name="40% - 强调文字颜色 4 5" xfId="5504"/>
    <cellStyle name="链接单元格 3 2 2 4 4" xfId="5505"/>
    <cellStyle name="标题 4 3 2 2 4 2 2" xfId="5506"/>
    <cellStyle name="40% - 强调文字颜色 4 5 2" xfId="5507"/>
    <cellStyle name="标题 4 3 2 2 4 3" xfId="5508"/>
    <cellStyle name="常规 7 4 2 2 2" xfId="5509"/>
    <cellStyle name="警告文本 3 2 3 2 4" xfId="5510"/>
    <cellStyle name="常规 3 2 2 2 2 4 2" xfId="5511"/>
    <cellStyle name="常规 7 17 2" xfId="5512"/>
    <cellStyle name="常规 7 22 2" xfId="5513"/>
    <cellStyle name="常规 4 2 3 2 2 2 2" xfId="5514"/>
    <cellStyle name="40% - 强调文字颜色 4 6" xfId="5515"/>
    <cellStyle name="常规 7 17 2 2" xfId="5516"/>
    <cellStyle name="常规 7 22 2 2" xfId="5517"/>
    <cellStyle name="40% - 强调文字颜色 4 6 2" xfId="5518"/>
    <cellStyle name="输出 3 3 3 4 2" xfId="5519"/>
    <cellStyle name="常规 22 2 3 3" xfId="5520"/>
    <cellStyle name="常规 17 2 3 3" xfId="5521"/>
    <cellStyle name="解释性文本 3 2 4 2 2" xfId="5522"/>
    <cellStyle name="常规 36 26 3" xfId="5523"/>
    <cellStyle name="常规 36 31 3" xfId="5524"/>
    <cellStyle name="强调文字颜色 3 3 3 2" xfId="5525"/>
    <cellStyle name="差 2 2 2 4" xfId="5526"/>
    <cellStyle name="常规 7 2 2 2 2 12 2" xfId="5527"/>
    <cellStyle name="常规 23 58 2" xfId="5528"/>
    <cellStyle name="常规 7 2 2 4 2 3" xfId="5529"/>
    <cellStyle name="好 2 3 2 2 2" xfId="5530"/>
    <cellStyle name="40% - 强调文字颜色 5 2 2 2 2" xfId="5531"/>
    <cellStyle name="常规 22 2 3 3 2" xfId="5532"/>
    <cellStyle name="常规 17 2 3 3 2" xfId="5533"/>
    <cellStyle name="解释性文本 3 2 4 2 2 2" xfId="5534"/>
    <cellStyle name="强调文字颜色 3 3 3 2 2" xfId="5535"/>
    <cellStyle name="差 2 2 2 4 2" xfId="5536"/>
    <cellStyle name="常规 7 2 2 2 2 12 2 2" xfId="5537"/>
    <cellStyle name="常规 23 58 2 2" xfId="5538"/>
    <cellStyle name="常规 7 2 2 4 2 3 2" xfId="5539"/>
    <cellStyle name="好 2 3 2 2 2 2" xfId="5540"/>
    <cellStyle name="常规 25 47" xfId="5541"/>
    <cellStyle name="常规 30 47" xfId="5542"/>
    <cellStyle name="40% - 强调文字颜色 5 2 2 2 2 2" xfId="5543"/>
    <cellStyle name="强调文字颜色 3 3 3 2 2 2" xfId="5544"/>
    <cellStyle name="差 2 2 2 4 2 2" xfId="5545"/>
    <cellStyle name="常规 25 47 2" xfId="5546"/>
    <cellStyle name="常规 30 47 2" xfId="5547"/>
    <cellStyle name="40% - 强调文字颜色 5 2 2 2 2 2 2" xfId="5548"/>
    <cellStyle name="强调文字颜色 3 3 3 2 2 2 2" xfId="5549"/>
    <cellStyle name="差 2 2 2 4 2 2 2" xfId="5550"/>
    <cellStyle name="40% - 强调文字颜色 5 2 2 2 2 2 2 2" xfId="5551"/>
    <cellStyle name="40% - 强调文字颜色 5 2 2 2 2 3 2" xfId="5552"/>
    <cellStyle name="强调文字颜色 3 3 3 2 3 2" xfId="5553"/>
    <cellStyle name="差 2 2 2 4 3 2" xfId="5554"/>
    <cellStyle name="常规 31 14 2 2" xfId="5555"/>
    <cellStyle name="常规 26 14 2 2" xfId="5556"/>
    <cellStyle name="解释性文本 2 3 2 2 3 2" xfId="5557"/>
    <cellStyle name="标题 2 2 2" xfId="5558"/>
    <cellStyle name="常规 7 2 2 2 2 12 3" xfId="5559"/>
    <cellStyle name="常规 23 58 3" xfId="5560"/>
    <cellStyle name="常规 7 2 2 4 2 4" xfId="5561"/>
    <cellStyle name="好 2 3 2 2 3" xfId="5562"/>
    <cellStyle name="40% - 强调文字颜色 5 2 2 2 3" xfId="5563"/>
    <cellStyle name="常规 22 2 3 4" xfId="5564"/>
    <cellStyle name="常规 17 2 3 4" xfId="5565"/>
    <cellStyle name="解释性文本 3 2 4 2 3" xfId="5566"/>
    <cellStyle name="注释 2 47 2" xfId="5567"/>
    <cellStyle name="注释 2 52 2" xfId="5568"/>
    <cellStyle name="强调文字颜色 3 3 3 3" xfId="5569"/>
    <cellStyle name="差 2 2 2 5" xfId="5570"/>
    <cellStyle name="常规 23 32 2 2" xfId="5571"/>
    <cellStyle name="常规 23 27 2 2" xfId="5572"/>
    <cellStyle name="常规 7 2 4 2 17 2 3 2" xfId="5573"/>
    <cellStyle name="常规 7 2 4 2 22 2 3 2" xfId="5574"/>
    <cellStyle name="标题 2 2 3" xfId="5575"/>
    <cellStyle name="40% - 强调文字颜色 5 2 2 2 4" xfId="5576"/>
    <cellStyle name="解释性文本 3 2 4 2 4" xfId="5577"/>
    <cellStyle name="注释 2 47 3" xfId="5578"/>
    <cellStyle name="注释 2 52 3" xfId="5579"/>
    <cellStyle name="强调文字颜色 3 3 3 4" xfId="5580"/>
    <cellStyle name="差 2 2 2 6" xfId="5581"/>
    <cellStyle name="标题 2 2 3 2" xfId="5582"/>
    <cellStyle name="40% - 强调文字颜色 5 2 2 2 4 2" xfId="5583"/>
    <cellStyle name="注释 2 47 3 2" xfId="5584"/>
    <cellStyle name="注释 2 52 3 2" xfId="5585"/>
    <cellStyle name="强调文字颜色 3 3 3 4 2" xfId="5586"/>
    <cellStyle name="差 2 2 2 6 2" xfId="5587"/>
    <cellStyle name="标题 2 2 3 2 2" xfId="5588"/>
    <cellStyle name="强调文字颜色 2 3 2 4 2 4" xfId="5589"/>
    <cellStyle name="常规 39 2 6 2" xfId="5590"/>
    <cellStyle name="60% - 强调文字颜色 1 2 6" xfId="5591"/>
    <cellStyle name="40% - 强调文字颜色 5 2 2 2 4 2 2" xfId="5592"/>
    <cellStyle name="标题 2 2 3 2 2 2" xfId="5593"/>
    <cellStyle name="60% - 强调文字颜色 1 2 6 2" xfId="5594"/>
    <cellStyle name="40% - 强调文字颜色 5 2 2 2 4 2 2 2" xfId="5595"/>
    <cellStyle name="标题 2 2 3 3" xfId="5596"/>
    <cellStyle name="40% - 强调文字颜色 5 2 2 2 4 3" xfId="5597"/>
    <cellStyle name="标题 2 2 3 3 2" xfId="5598"/>
    <cellStyle name="常规 39 2 7 2" xfId="5599"/>
    <cellStyle name="60% - 强调文字颜色 1 3 6" xfId="5600"/>
    <cellStyle name="常规 8 2 2 2 36" xfId="5601"/>
    <cellStyle name="常规 8 2 2 2 41" xfId="5602"/>
    <cellStyle name="40% - 强调文字颜色 5 2 2 2 4 3 2" xfId="5603"/>
    <cellStyle name="常规 20 50 2 2" xfId="5604"/>
    <cellStyle name="常规 20 45 2 2" xfId="5605"/>
    <cellStyle name="强调文字颜色 4 2 3 3 2" xfId="5606"/>
    <cellStyle name="输入 2 2 2 7 2" xfId="5607"/>
    <cellStyle name="解释性文本 3 3 3 2 3 2" xfId="5608"/>
    <cellStyle name="标题 2 2 4" xfId="5609"/>
    <cellStyle name="40% - 强调文字颜色 5 2 2 2 5" xfId="5610"/>
    <cellStyle name="强调文字颜色 4 2 3 3 2 2" xfId="5611"/>
    <cellStyle name="标题 2 2 4 2" xfId="5612"/>
    <cellStyle name="40% - 强调文字颜色 5 2 2 2 5 2" xfId="5613"/>
    <cellStyle name="强调文字颜色 4 2 3 3 2 2 2" xfId="5614"/>
    <cellStyle name="标题 2 2 4 2 2" xfId="5615"/>
    <cellStyle name="强调文字颜色 2 3 2 5 2 4" xfId="5616"/>
    <cellStyle name="60% - 强调文字颜色 2 2 6" xfId="5617"/>
    <cellStyle name="40% - 强调文字颜色 5 2 2 2 5 2 2" xfId="5618"/>
    <cellStyle name="常规 12 58 2 2" xfId="5619"/>
    <cellStyle name="强调文字颜色 4 2 3 3 3" xfId="5620"/>
    <cellStyle name="标题 2 2 5" xfId="5621"/>
    <cellStyle name="40% - 强调文字颜色 5 2 2 2 6" xfId="5622"/>
    <cellStyle name="强调文字颜色 4 2 3 3 3 2" xfId="5623"/>
    <cellStyle name="标题 2 2 5 2" xfId="5624"/>
    <cellStyle name="40% - 强调文字颜色 5 2 2 2 6 2" xfId="5625"/>
    <cellStyle name="输出 3 3 3 5" xfId="5626"/>
    <cellStyle name="60% - 强调文字颜色 4 3 2 2 5 2" xfId="5627"/>
    <cellStyle name="常规 7 2 2 2 2 13" xfId="5628"/>
    <cellStyle name="常规 23 59" xfId="5629"/>
    <cellStyle name="好 2 3 2 3" xfId="5630"/>
    <cellStyle name="常规 7 2 46 2 2" xfId="5631"/>
    <cellStyle name="常规 7 2 51 2 2" xfId="5632"/>
    <cellStyle name="40% - 强调文字颜色 5 2 2 3" xfId="5633"/>
    <cellStyle name="常规 7 2 2 2 2 13 2" xfId="5634"/>
    <cellStyle name="常规 23 59 2" xfId="5635"/>
    <cellStyle name="好 2 3 2 3 2" xfId="5636"/>
    <cellStyle name="常规 7 2 46 2 2 2" xfId="5637"/>
    <cellStyle name="常规 7 2 51 2 2 2" xfId="5638"/>
    <cellStyle name="40% - 强调文字颜色 5 2 2 3 2" xfId="5639"/>
    <cellStyle name="常规 22 2 4 3" xfId="5640"/>
    <cellStyle name="常规 17 2 4 3" xfId="5641"/>
    <cellStyle name="解释性文本 3 2 4 3 2" xfId="5642"/>
    <cellStyle name="常规 36 27 3" xfId="5643"/>
    <cellStyle name="常规 36 32 3" xfId="5644"/>
    <cellStyle name="强调文字颜色 3 3 4 2" xfId="5645"/>
    <cellStyle name="差 2 2 3 4" xfId="5646"/>
    <cellStyle name="强调文字颜色 3 3 4 2 2" xfId="5647"/>
    <cellStyle name="60% - 强调文字颜色 2 3 2 4 3" xfId="5648"/>
    <cellStyle name="常规 35 47" xfId="5649"/>
    <cellStyle name="40% - 强调文字颜色 5 2 2 3 2 2" xfId="5650"/>
    <cellStyle name="常规 35 47 2" xfId="5651"/>
    <cellStyle name="40% - 强调文字颜色 5 2 2 3 2 2 2" xfId="5652"/>
    <cellStyle name="标题 4 2 2 3 2" xfId="5653"/>
    <cellStyle name="常规 7 2 46 2 3" xfId="5654"/>
    <cellStyle name="常规 7 2 51 2 3" xfId="5655"/>
    <cellStyle name="40% - 强调文字颜色 5 2 2 4" xfId="5656"/>
    <cellStyle name="常规 7 2 46 2 3 2" xfId="5657"/>
    <cellStyle name="常规 7 2 51 2 3 2" xfId="5658"/>
    <cellStyle name="40% - 强调文字颜色 5 2 2 4 2" xfId="5659"/>
    <cellStyle name="常规 17 2 5 3" xfId="5660"/>
    <cellStyle name="常规 22 2 5 3" xfId="5661"/>
    <cellStyle name="标题 4 2 2 3 2 2" xfId="5662"/>
    <cellStyle name="解释性文本 3 2 4 4 2" xfId="5663"/>
    <cellStyle name="常规 36 28 3" xfId="5664"/>
    <cellStyle name="常规 36 33 3" xfId="5665"/>
    <cellStyle name="千位分隔 3 2 3 2 2" xfId="5666"/>
    <cellStyle name="强调文字颜色 3 3 5 2" xfId="5667"/>
    <cellStyle name="差 2 2 4 4" xfId="5668"/>
    <cellStyle name="60% - 强调文字颜色 2 3 3 4 3" xfId="5669"/>
    <cellStyle name="强调文字颜色 3 3 5 2 2" xfId="5670"/>
    <cellStyle name="60% - 强调文字颜色 4 2 6 3" xfId="5671"/>
    <cellStyle name="40% - 强调文字颜色 5 2 2 4 2 2" xfId="5672"/>
    <cellStyle name="40% - 强调文字颜色 5 2 2 4 2 2 2" xfId="5673"/>
    <cellStyle name="标题 4 2 2 3 3" xfId="5674"/>
    <cellStyle name="常规 7 2 46 2 4" xfId="5675"/>
    <cellStyle name="常规 7 2 51 2 4" xfId="5676"/>
    <cellStyle name="40% - 强调文字颜色 5 2 2 5" xfId="5677"/>
    <cellStyle name="40% - 强调文字颜色 5 2 2 5 2" xfId="5678"/>
    <cellStyle name="常规 24 2 2 2 3" xfId="5679"/>
    <cellStyle name="常规 19 2 2 2 3" xfId="5680"/>
    <cellStyle name="常规 36 29 3" xfId="5681"/>
    <cellStyle name="常规 36 34 3" xfId="5682"/>
    <cellStyle name="强调文字颜色 3 3 6 2" xfId="5683"/>
    <cellStyle name="差 2 2 5 4" xfId="5684"/>
    <cellStyle name="常规 24 2 2 2 3 2" xfId="5685"/>
    <cellStyle name="常规 19 2 2 2 3 2" xfId="5686"/>
    <cellStyle name="强调文字颜色 3 3 6 2 2" xfId="5687"/>
    <cellStyle name="60% - 强调文字颜色 4 3 6 3" xfId="5688"/>
    <cellStyle name="检查单元格 2 2 5 3" xfId="5689"/>
    <cellStyle name="40% - 强调文字颜色 5 2 2 5 2 2" xfId="5690"/>
    <cellStyle name="检查单元格 2 2 5 3 2" xfId="5691"/>
    <cellStyle name="40% - 强调文字颜色 5 2 2 5 2 2 2" xfId="5692"/>
    <cellStyle name="注释 2 45 2 3 2" xfId="5693"/>
    <cellStyle name="注释 2 50 2 3 2" xfId="5694"/>
    <cellStyle name="40% - 强调文字颜色 5 2 2 5 3" xfId="5695"/>
    <cellStyle name="40% - 强调文字颜色 5 2 2 6" xfId="5696"/>
    <cellStyle name="百分比 4 2 2 2" xfId="5697"/>
    <cellStyle name="40% - 强调文字颜色 5 2 2 6 2" xfId="5698"/>
    <cellStyle name="汇总 2 2 5 2 3 2" xfId="5699"/>
    <cellStyle name="60% - 强调文字颜色 6 3 2 2 4" xfId="5700"/>
    <cellStyle name="检查单元格 2 3 5 3" xfId="5701"/>
    <cellStyle name="40% - 强调文字颜色 5 2 2 6 2 2" xfId="5702"/>
    <cellStyle name="40% - 强调文字颜色 5 2 2 7" xfId="5703"/>
    <cellStyle name="40% - 强调文字颜色 5 2 2 7 2" xfId="5704"/>
    <cellStyle name="60% - 强调文字颜色 6 2 8" xfId="5705"/>
    <cellStyle name="适中 2 2 2 4 2 2" xfId="5706"/>
    <cellStyle name="40% - 强调文字颜色 5 2 3" xfId="5707"/>
    <cellStyle name="警告文本 3 10" xfId="5708"/>
    <cellStyle name="适中 2 2 2 4 2 2 2" xfId="5709"/>
    <cellStyle name="40% - 强调文字颜色 5 2 3 2" xfId="5710"/>
    <cellStyle name="40% - 强调文字颜色 5 2 3 2 2" xfId="5711"/>
    <cellStyle name="常规 3 2 2 4 2" xfId="5712"/>
    <cellStyle name="输出 3 3 4 4 2" xfId="5713"/>
    <cellStyle name="好 4" xfId="5714"/>
    <cellStyle name="常规 22 3 3 3" xfId="5715"/>
    <cellStyle name="常规 17 3 3 3" xfId="5716"/>
    <cellStyle name="输入 3 3 2 2 3" xfId="5717"/>
    <cellStyle name="解释性文本 3 2 5 2 2" xfId="5718"/>
    <cellStyle name="差 2 3 2 4" xfId="5719"/>
    <cellStyle name="常规 7 2 2 5 2 3 2" xfId="5720"/>
    <cellStyle name="常规 14 33" xfId="5721"/>
    <cellStyle name="常规 14 28" xfId="5722"/>
    <cellStyle name="好 2 3 3 2 2 2" xfId="5723"/>
    <cellStyle name="40% - 强调文字颜色 5 2 3 2 2 2" xfId="5724"/>
    <cellStyle name="常规 14 33 2" xfId="5725"/>
    <cellStyle name="常规 14 28 2" xfId="5726"/>
    <cellStyle name="40% - 强调文字颜色 5 2 3 2 2 2 2" xfId="5727"/>
    <cellStyle name="常规 31 20 2 2" xfId="5728"/>
    <cellStyle name="常规 31 15 2 2" xfId="5729"/>
    <cellStyle name="常规 26 20 2 2" xfId="5730"/>
    <cellStyle name="常规 26 15 2 2" xfId="5731"/>
    <cellStyle name="常规 7 2 27" xfId="5732"/>
    <cellStyle name="常规 7 2 32" xfId="5733"/>
    <cellStyle name="计算 2 2 6 4" xfId="5734"/>
    <cellStyle name="标题 3 2 2" xfId="5735"/>
    <cellStyle name="常规 7 19 28 2 3 2" xfId="5736"/>
    <cellStyle name="常规 7 19 33 2 3 2" xfId="5737"/>
    <cellStyle name="40% - 强调文字颜色 5 2 3 2 3" xfId="5738"/>
    <cellStyle name="常规 7 2 27 2" xfId="5739"/>
    <cellStyle name="常规 7 2 32 2" xfId="5740"/>
    <cellStyle name="标题 3 2 2 2" xfId="5741"/>
    <cellStyle name="40% - 强调文字颜色 5 2 3 2 3 2" xfId="5742"/>
    <cellStyle name="常规 7 2 46 3 2" xfId="5743"/>
    <cellStyle name="常规 7 2 51 3 2" xfId="5744"/>
    <cellStyle name="40% - 强调文字颜色 5 2 3 3" xfId="5745"/>
    <cellStyle name="40% - 强调文字颜色 5 2 3 3 2" xfId="5746"/>
    <cellStyle name="常规 22 3 4 3" xfId="5747"/>
    <cellStyle name="常规 17 3 4 3" xfId="5748"/>
    <cellStyle name="常规 3 2 2 5 2" xfId="5749"/>
    <cellStyle name="解释性文本 3 2 5 3 2" xfId="5750"/>
    <cellStyle name="差 2 3 3 4" xfId="5751"/>
    <cellStyle name="常规 24 33" xfId="5752"/>
    <cellStyle name="常规 24 28" xfId="5753"/>
    <cellStyle name="40% - 强调文字颜色 5 2 3 3 2 2" xfId="5754"/>
    <cellStyle name="常规 24 33 2" xfId="5755"/>
    <cellStyle name="常规 24 28 2" xfId="5756"/>
    <cellStyle name="40% - 强调文字颜色 5 2 3 3 2 2 2" xfId="5757"/>
    <cellStyle name="40% - 强调文字颜色 5 2 3 4 2" xfId="5758"/>
    <cellStyle name="常规 3 2 2 6 2" xfId="5759"/>
    <cellStyle name="标题 4 2 2 4 2 2" xfId="5760"/>
    <cellStyle name="解释性文本 3 2 5 4 2" xfId="5761"/>
    <cellStyle name="千位分隔 3 2 4 2 2" xfId="5762"/>
    <cellStyle name="差 2 3 4 4" xfId="5763"/>
    <cellStyle name="输出 2 3 2 5" xfId="5764"/>
    <cellStyle name="60% - 强调文字颜色 5 2 6 3" xfId="5765"/>
    <cellStyle name="常规 34 33" xfId="5766"/>
    <cellStyle name="常规 34 28" xfId="5767"/>
    <cellStyle name="常规 29 33" xfId="5768"/>
    <cellStyle name="常规 29 28" xfId="5769"/>
    <cellStyle name="40% - 强调文字颜色 5 2 3 4 2 2" xfId="5770"/>
    <cellStyle name="常规 34 33 2" xfId="5771"/>
    <cellStyle name="常规 34 28 2" xfId="5772"/>
    <cellStyle name="常规 29 33 2" xfId="5773"/>
    <cellStyle name="常规 29 28 2" xfId="5774"/>
    <cellStyle name="40% - 强调文字颜色 5 2 3 4 2 2 2" xfId="5775"/>
    <cellStyle name="常规 3 2 2 7" xfId="5776"/>
    <cellStyle name="标题 4 2 2 4 3" xfId="5777"/>
    <cellStyle name="40% - 强调文字颜色 5 2 3 5" xfId="5778"/>
    <cellStyle name="40% - 强调文字颜色 5 2 3 5 2" xfId="5779"/>
    <cellStyle name="60% - 强调文字颜色 5 3 6 3" xfId="5780"/>
    <cellStyle name="检查单元格 3 2 5 3" xfId="5781"/>
    <cellStyle name="40% - 强调文字颜色 5 2 3 5 2 2" xfId="5782"/>
    <cellStyle name="40% - 强调文字颜色 5 2 3 6" xfId="5783"/>
    <cellStyle name="40% - 强调文字颜色 5 2 3 6 2" xfId="5784"/>
    <cellStyle name="适中 2 2 2 4 2 3" xfId="5785"/>
    <cellStyle name="40% - 强调文字颜色 5 2 4" xfId="5786"/>
    <cellStyle name="适中 2 2 2 4 2 3 2" xfId="5787"/>
    <cellStyle name="40% - 强调文字颜色 5 2 4 2" xfId="5788"/>
    <cellStyle name="40% - 强调文字颜色 5 2 4 2 2" xfId="5789"/>
    <cellStyle name="40% - 强调文字颜色 5 2 4 2 2 2" xfId="5790"/>
    <cellStyle name="强调文字颜色 4 3 2 5 2 2 2" xfId="5791"/>
    <cellStyle name="常规 7 2 46 4 2" xfId="5792"/>
    <cellStyle name="常规 7 2 51 4 2" xfId="5793"/>
    <cellStyle name="40% - 强调文字颜色 5 2 4 3" xfId="5794"/>
    <cellStyle name="常规 7 2 46 4 2 2" xfId="5795"/>
    <cellStyle name="常规 7 2 51 4 2 2" xfId="5796"/>
    <cellStyle name="40% - 强调文字颜色 5 2 4 3 2" xfId="5797"/>
    <cellStyle name="常规 7 2 4 2 26 4 2 2" xfId="5798"/>
    <cellStyle name="常规 7 2 4 2 31 4 2 2" xfId="5799"/>
    <cellStyle name="适中 2 2 2 4 2 4" xfId="5800"/>
    <cellStyle name="40% - 强调文字颜色 5 2 5" xfId="5801"/>
    <cellStyle name="60% - 强调文字颜色 1 2 2 2 5" xfId="5802"/>
    <cellStyle name="40% - 强调文字颜色 5 2 5 2" xfId="5803"/>
    <cellStyle name="60% - 强调文字颜色 1 2 2 2 5 2" xfId="5804"/>
    <cellStyle name="40% - 强调文字颜色 5 2 5 2 2" xfId="5805"/>
    <cellStyle name="常规 2 2 5" xfId="5806"/>
    <cellStyle name="输出 2 3 7" xfId="5807"/>
    <cellStyle name="常规 7 2 2 7 2 3 2" xfId="5808"/>
    <cellStyle name="40% - 强调文字颜色 5 2 5 2 2 2" xfId="5809"/>
    <cellStyle name="60% - 强调文字颜色 1 2 2 2 6" xfId="5810"/>
    <cellStyle name="强调文字颜色 4 3 2 5 2 3 2" xfId="5811"/>
    <cellStyle name="40% - 强调文字颜色 5 2 5 3" xfId="5812"/>
    <cellStyle name="解释性文本 3 2 8" xfId="5813"/>
    <cellStyle name="60% - 强调文字颜色 1 2 3 3 2" xfId="5814"/>
    <cellStyle name="40% - 强调文字颜色 5 2 6" xfId="5815"/>
    <cellStyle name="60% - 强调文字颜色 6 3 7 2" xfId="5816"/>
    <cellStyle name="常规 7 20 2 39" xfId="5817"/>
    <cellStyle name="常规 7 20 2 44" xfId="5818"/>
    <cellStyle name="40% - 强调文字颜色 5 3 2 2" xfId="5819"/>
    <cellStyle name="常规 7 20 2 39 2" xfId="5820"/>
    <cellStyle name="常规 7 20 2 44 2" xfId="5821"/>
    <cellStyle name="40% - 强调文字颜色 5 3 2 2 2" xfId="5822"/>
    <cellStyle name="常规 23 2 3 3" xfId="5823"/>
    <cellStyle name="常规 18 2 3 3" xfId="5824"/>
    <cellStyle name="常规 8 4 9" xfId="5825"/>
    <cellStyle name="解释性文本 3 3 4 2 2" xfId="5826"/>
    <cellStyle name="强调文字颜色 4 3 3 2" xfId="5827"/>
    <cellStyle name="常规 8 4 2 14 2 4" xfId="5828"/>
    <cellStyle name="差 3 2 2 4" xfId="5829"/>
    <cellStyle name="常规 7 20 2 39 2 2" xfId="5830"/>
    <cellStyle name="常规 7 20 2 44 2 2" xfId="5831"/>
    <cellStyle name="40% - 强调文字颜色 5 3 2 2 2 2" xfId="5832"/>
    <cellStyle name="常规 23 2 3 3 2" xfId="5833"/>
    <cellStyle name="常规 18 2 3 3 2" xfId="5834"/>
    <cellStyle name="常规 8 4 9 2" xfId="5835"/>
    <cellStyle name="解释性文本 3 3 4 2 2 2" xfId="5836"/>
    <cellStyle name="强调文字颜色 4 3 3 2 2" xfId="5837"/>
    <cellStyle name="差 3 2 2 4 2" xfId="5838"/>
    <cellStyle name="强调文字颜色 4 2 5 5" xfId="5839"/>
    <cellStyle name="40% - 强调文字颜色 5 3 2 2 2 2 2" xfId="5840"/>
    <cellStyle name="常规 7 20 36 3" xfId="5841"/>
    <cellStyle name="常规 7 20 41 3" xfId="5842"/>
    <cellStyle name="常规 7 20 2 39 2 2 2" xfId="5843"/>
    <cellStyle name="常规 7 20 2 44 2 2 2" xfId="5844"/>
    <cellStyle name="强调文字颜色 4 3 3 2 2 2" xfId="5845"/>
    <cellStyle name="链接单元格 2 2 2 3 2 3" xfId="5846"/>
    <cellStyle name="差 3 2 2 4 2 2" xfId="5847"/>
    <cellStyle name="常规 8 2 19 3" xfId="5848"/>
    <cellStyle name="常规 8 2 24 3" xfId="5849"/>
    <cellStyle name="40% - 强调文字颜色 5 3 2 2 2 2 2 2" xfId="5850"/>
    <cellStyle name="常规 7 20 36 3 2" xfId="5851"/>
    <cellStyle name="常规 7 20 41 3 2" xfId="5852"/>
    <cellStyle name="常规 20 2 7" xfId="5853"/>
    <cellStyle name="常规 15 2 7" xfId="5854"/>
    <cellStyle name="强调文字颜色 3 3 2 2 2 4 2" xfId="5855"/>
    <cellStyle name="强调文字颜色 4 3 3 2 2 2 2" xfId="5856"/>
    <cellStyle name="链接单元格 2 2 2 3 2 3 2" xfId="5857"/>
    <cellStyle name="差 3 2 2 4 2 2 2" xfId="5858"/>
    <cellStyle name="常规 21 35" xfId="5859"/>
    <cellStyle name="常规 21 40" xfId="5860"/>
    <cellStyle name="强调文字颜色 4 2 6 5" xfId="5861"/>
    <cellStyle name="40% - 强调文字颜色 5 3 2 2 2 3 2" xfId="5862"/>
    <cellStyle name="常规 7 20 37 3" xfId="5863"/>
    <cellStyle name="常规 7 20 42 3" xfId="5864"/>
    <cellStyle name="常规 7 20 2 39 2 3 2" xfId="5865"/>
    <cellStyle name="常规 7 20 2 44 2 3 2" xfId="5866"/>
    <cellStyle name="强调文字颜色 5 2 2" xfId="5867"/>
    <cellStyle name="强调文字颜色 4 3 3 2 3 2" xfId="5868"/>
    <cellStyle name="差 3 2 2 4 3 2" xfId="5869"/>
    <cellStyle name="常规 7 20 2 39 3" xfId="5870"/>
    <cellStyle name="常规 7 20 2 44 3" xfId="5871"/>
    <cellStyle name="40% - 强调文字颜色 5 3 2 2 3" xfId="5872"/>
    <cellStyle name="常规 23 2 3 4" xfId="5873"/>
    <cellStyle name="常规 18 2 3 4" xfId="5874"/>
    <cellStyle name="解释性文本 3 3 4 2 3" xfId="5875"/>
    <cellStyle name="强调文字颜色 4 3 3 3" xfId="5876"/>
    <cellStyle name="差 3 2 2 5" xfId="5877"/>
    <cellStyle name="常规 7 20 2 39 5" xfId="5878"/>
    <cellStyle name="常规 7 20 2 44 5" xfId="5879"/>
    <cellStyle name="40% - 强调文字颜色 5 3 2 2 5" xfId="5880"/>
    <cellStyle name="强调文字颜色 4 3 3 5" xfId="5881"/>
    <cellStyle name="差 3 2 2 7" xfId="5882"/>
    <cellStyle name="常规 7 20 2 39 3 2" xfId="5883"/>
    <cellStyle name="常规 7 20 2 44 3 2" xfId="5884"/>
    <cellStyle name="40% - 强调文字颜色 5 3 2 2 3 2" xfId="5885"/>
    <cellStyle name="解释性文本 3 3 4 2 3 2" xfId="5886"/>
    <cellStyle name="强调文字颜色 4 3 3 3 2" xfId="5887"/>
    <cellStyle name="差 3 2 2 5 2" xfId="5888"/>
    <cellStyle name="40% - 强调文字颜色 5 3 2 2 5 2" xfId="5889"/>
    <cellStyle name="强调文字颜色 4 3 5 5" xfId="5890"/>
    <cellStyle name="40% - 强调文字颜色 5 3 2 2 3 2 2" xfId="5891"/>
    <cellStyle name="强调文字颜色 4 3 3 3 2 2" xfId="5892"/>
    <cellStyle name="链接单元格 2 2 2 4 2 3" xfId="5893"/>
    <cellStyle name="差 3 2 2 5 2 2" xfId="5894"/>
    <cellStyle name="40% - 强调文字颜色 5 3 2 2 5 2 2" xfId="5895"/>
    <cellStyle name="40% - 强调文字颜色 5 3 2 2 3 2 2 2" xfId="5896"/>
    <cellStyle name="常规 10 16" xfId="5897"/>
    <cellStyle name="常规 10 21" xfId="5898"/>
    <cellStyle name="40% - 强调文字颜色 5 3 2 2 6" xfId="5899"/>
    <cellStyle name="40% - 强调文字颜色 5 3 2 2 3 3" xfId="5900"/>
    <cellStyle name="强调文字颜色 6 2" xfId="5901"/>
    <cellStyle name="强调文字颜色 4 3 3 3 3" xfId="5902"/>
    <cellStyle name="差 3 2 2 5 3" xfId="5903"/>
    <cellStyle name="40% - 强调文字颜色 5 3 2 2 6 2" xfId="5904"/>
    <cellStyle name="强调文字颜色 4 3 6 5" xfId="5905"/>
    <cellStyle name="40% - 强调文字颜色 5 3 2 2 3 3 2" xfId="5906"/>
    <cellStyle name="常规 7 20 2 39 4" xfId="5907"/>
    <cellStyle name="常规 7 20 2 44 4" xfId="5908"/>
    <cellStyle name="40% - 强调文字颜色 5 3 2 2 4" xfId="5909"/>
    <cellStyle name="解释性文本 3 3 4 2 4" xfId="5910"/>
    <cellStyle name="强调文字颜色 4 3 3 4" xfId="5911"/>
    <cellStyle name="差 3 2 2 6" xfId="5912"/>
    <cellStyle name="常规 7 20 2 39 4 2" xfId="5913"/>
    <cellStyle name="常规 7 20 2 44 4 2" xfId="5914"/>
    <cellStyle name="40% - 强调文字颜色 5 3 2 2 4 2" xfId="5915"/>
    <cellStyle name="强调文字颜色 4 3 3 4 2" xfId="5916"/>
    <cellStyle name="差 3 2 2 6 2" xfId="5917"/>
    <cellStyle name="40% - 强调文字颜色 5 3 2 2 4 2 2" xfId="5918"/>
    <cellStyle name="40% - 强调文字颜色 5 3 2 2 4 3" xfId="5919"/>
    <cellStyle name="40% - 强调文字颜色 5 3 2 2 4 3 2" xfId="5920"/>
    <cellStyle name="常规 7 20 2 45" xfId="5921"/>
    <cellStyle name="常规 7 2 47 2 2" xfId="5922"/>
    <cellStyle name="常规 7 2 52 2 2" xfId="5923"/>
    <cellStyle name="40% - 强调文字颜色 5 3 2 3" xfId="5924"/>
    <cellStyle name="常规 7 20 2 45 2" xfId="5925"/>
    <cellStyle name="常规 7 2 47 2 2 2" xfId="5926"/>
    <cellStyle name="常规 7 2 52 2 2 2" xfId="5927"/>
    <cellStyle name="40% - 强调文字颜色 5 3 2 3 2" xfId="5928"/>
    <cellStyle name="常规 23 2 4 3" xfId="5929"/>
    <cellStyle name="常规 18 2 4 3" xfId="5930"/>
    <cellStyle name="解释性文本 3 3 4 3 2" xfId="5931"/>
    <cellStyle name="强调文字颜色 4 3 4 2" xfId="5932"/>
    <cellStyle name="差 3 2 3 4" xfId="5933"/>
    <cellStyle name="强调文字颜色 4 3 4 2 2" xfId="5934"/>
    <cellStyle name="60% - 强调文字颜色 3 3 2 4 3" xfId="5935"/>
    <cellStyle name="常规 7 2 2 2 25" xfId="5936"/>
    <cellStyle name="常规 7 2 2 2 30" xfId="5937"/>
    <cellStyle name="常规 7 20 2 45 2 2" xfId="5938"/>
    <cellStyle name="40% - 强调文字颜色 5 3 2 3 2 2" xfId="5939"/>
    <cellStyle name="强调文字颜色 5 2 5 5" xfId="5940"/>
    <cellStyle name="常规 7 2 2 2 25 2" xfId="5941"/>
    <cellStyle name="常规 7 2 2 2 30 2" xfId="5942"/>
    <cellStyle name="40% - 强调文字颜色 5 3 2 3 2 2 2" xfId="5943"/>
    <cellStyle name="标题 4 2 3 3 2" xfId="5944"/>
    <cellStyle name="常规 7 20 2 46" xfId="5945"/>
    <cellStyle name="常规 7 2 47 2 3" xfId="5946"/>
    <cellStyle name="常规 7 2 52 2 3" xfId="5947"/>
    <cellStyle name="40% - 强调文字颜色 5 3 2 4" xfId="5948"/>
    <cellStyle name="常规 7 20 2 46 2" xfId="5949"/>
    <cellStyle name="常规 7 2 47 2 3 2" xfId="5950"/>
    <cellStyle name="常规 7 2 52 2 3 2" xfId="5951"/>
    <cellStyle name="40% - 强调文字颜色 5 3 2 4 2" xfId="5952"/>
    <cellStyle name="常规 18 2 5 3" xfId="5953"/>
    <cellStyle name="常规 23 2 5 3" xfId="5954"/>
    <cellStyle name="标题 4 2 3 3 2 2" xfId="5955"/>
    <cellStyle name="解释性文本 3 3 4 4 2" xfId="5956"/>
    <cellStyle name="强调文字颜色 4 3 5 2" xfId="5957"/>
    <cellStyle name="差 3 2 4 4" xfId="5958"/>
    <cellStyle name="强调文字颜色 4 3 5 2 2" xfId="5959"/>
    <cellStyle name="60% - 强调文字颜色 3 3 3 4 3" xfId="5960"/>
    <cellStyle name="40% - 强调文字颜色 5 3 2 4 2 2" xfId="5961"/>
    <cellStyle name="强调文字颜色 6 2 5 5" xfId="5962"/>
    <cellStyle name="常规 7 2 4 2 7 2 3" xfId="5963"/>
    <cellStyle name="40% - 强调文字颜色 5 3 2 4 2 2 2" xfId="5964"/>
    <cellStyle name="强调文字颜色 3 3 2 3 2 2 2" xfId="5965"/>
    <cellStyle name="40% - 强调文字颜色 5 3 2 4 3 2" xfId="5966"/>
    <cellStyle name="常规 7 20 2 47 2" xfId="5967"/>
    <cellStyle name="40% - 强调文字颜色 5 3 2 5 2" xfId="5968"/>
    <cellStyle name="常规 24 3 2 2 3" xfId="5969"/>
    <cellStyle name="常规 19 3 2 2 3" xfId="5970"/>
    <cellStyle name="强调文字颜色 4 3 6 2" xfId="5971"/>
    <cellStyle name="差 3 2 5 4" xfId="5972"/>
    <cellStyle name="常规 7 20 2 47 2 2" xfId="5973"/>
    <cellStyle name="40% - 强调文字颜色 5 3 2 5 2 2" xfId="5974"/>
    <cellStyle name="40% - 强调文字颜色 5 3 2 5 2 2 2" xfId="5975"/>
    <cellStyle name="注释 2 46 2 3 2" xfId="5976"/>
    <cellStyle name="注释 2 51 2 3 2" xfId="5977"/>
    <cellStyle name="强调文字颜色 3 3 2 3 3 2" xfId="5978"/>
    <cellStyle name="常规 7 20 2 47 3" xfId="5979"/>
    <cellStyle name="40% - 强调文字颜色 5 3 2 5 3" xfId="5980"/>
    <cellStyle name="40% - 强调文字颜色 5 3 2 5 3 2" xfId="5981"/>
    <cellStyle name="常规 7 20 2 48" xfId="5982"/>
    <cellStyle name="40% - 强调文字颜色 5 3 2 6" xfId="5983"/>
    <cellStyle name="40% - 强调文字颜色 5 3 2 6 2" xfId="5984"/>
    <cellStyle name="常规 7 2 2 15 2 3 2" xfId="5985"/>
    <cellStyle name="常规 7 2 2 20 2 3 2" xfId="5986"/>
    <cellStyle name="40% - 强调文字颜色 5 3 2 7" xfId="5987"/>
    <cellStyle name="40% - 强调文字颜色 5 3 2 7 2" xfId="5988"/>
    <cellStyle name="60% - 强调文字颜色 2 3 2 2 4 2 2" xfId="5989"/>
    <cellStyle name="60% - 强调文字颜色 6 3 8" xfId="5990"/>
    <cellStyle name="适中 2 2 2 4 3 2" xfId="5991"/>
    <cellStyle name="40% - 强调文字颜色 5 3 3" xfId="5992"/>
    <cellStyle name="40% - 强调文字颜色 5 3 3 2" xfId="5993"/>
    <cellStyle name="40% - 强调文字颜色 5 3 3 2 2" xfId="5994"/>
    <cellStyle name="常规 23 3 3 3" xfId="5995"/>
    <cellStyle name="常规 18 3 3 3" xfId="5996"/>
    <cellStyle name="常规 3 3 2 4 2" xfId="5997"/>
    <cellStyle name="解释性文本 3 3 5 2 2" xfId="5998"/>
    <cellStyle name="常规 8 4 2 15 2 4" xfId="5999"/>
    <cellStyle name="常规 8 4 2 20 2 4" xfId="6000"/>
    <cellStyle name="差 3 3 2 4" xfId="6001"/>
    <cellStyle name="40% - 强调文字颜色 5 3 3 2 2 2" xfId="6002"/>
    <cellStyle name="常规 7 19 29 2 3 2" xfId="6003"/>
    <cellStyle name="常规 7 19 34 2 3 2" xfId="6004"/>
    <cellStyle name="40% - 强调文字颜色 5 3 3 2 3" xfId="6005"/>
    <cellStyle name="40% - 强调文字颜色 5 3 3 2 3 2" xfId="6006"/>
    <cellStyle name="常规 7 2 47 3 2" xfId="6007"/>
    <cellStyle name="常规 7 2 52 3 2" xfId="6008"/>
    <cellStyle name="40% - 强调文字颜色 5 3 3 3" xfId="6009"/>
    <cellStyle name="40% - 强调文字颜色 5 3 3 3 2" xfId="6010"/>
    <cellStyle name="常规 23 3 4 3" xfId="6011"/>
    <cellStyle name="常规 18 3 4 3" xfId="6012"/>
    <cellStyle name="常规 3 3 2 5 2" xfId="6013"/>
    <cellStyle name="解释性文本 3 3 5 3 2" xfId="6014"/>
    <cellStyle name="差 3 3 3 4" xfId="6015"/>
    <cellStyle name="40% - 强调文字颜色 5 3 3 3 2 2" xfId="6016"/>
    <cellStyle name="常规 9 47 3" xfId="6017"/>
    <cellStyle name="常规 9 52 3" xfId="6018"/>
    <cellStyle name="40% - 强调文字颜色 5 3 3 3 2 2 2" xfId="6019"/>
    <cellStyle name="常规 14 28 4" xfId="6020"/>
    <cellStyle name="常规 14 33 4" xfId="6021"/>
    <cellStyle name="40% - 强调文字颜色 5 3 3 3 3 2" xfId="6022"/>
    <cellStyle name="常规 3 3 2 6" xfId="6023"/>
    <cellStyle name="标题 4 2 3 4 2" xfId="6024"/>
    <cellStyle name="40% - 强调文字颜色 5 3 3 4" xfId="6025"/>
    <cellStyle name="40% - 强调文字颜色 5 3 3 4 2" xfId="6026"/>
    <cellStyle name="常规 3 3 2 6 2" xfId="6027"/>
    <cellStyle name="标题 4 2 3 4 2 2" xfId="6028"/>
    <cellStyle name="差 3 3 4 4" xfId="6029"/>
    <cellStyle name="40% - 强调文字颜色 5 3 3 4 2 2" xfId="6030"/>
    <cellStyle name="40% - 强调文字颜色 5 3 3 4 2 2 2" xfId="6031"/>
    <cellStyle name="强调文字颜色 3 3 2 4 2 2" xfId="6032"/>
    <cellStyle name="40% - 强调文字颜色 5 3 3 4 3" xfId="6033"/>
    <cellStyle name="强调文字颜色 3 3 2 4 2 2 2" xfId="6034"/>
    <cellStyle name="40% - 强调文字颜色 5 3 3 4 3 2" xfId="6035"/>
    <cellStyle name="常规 8 2 2 10 4 2" xfId="6036"/>
    <cellStyle name="常规 3 3 2 7" xfId="6037"/>
    <cellStyle name="标题 4 2 3 4 3" xfId="6038"/>
    <cellStyle name="40% - 强调文字颜色 5 3 3 5" xfId="6039"/>
    <cellStyle name="40% - 强调文字颜色 5 3 3 5 2" xfId="6040"/>
    <cellStyle name="40% - 强调文字颜色 5 3 3 5 2 2" xfId="6041"/>
    <cellStyle name="40% - 强调文字颜色 5 3 3 6" xfId="6042"/>
    <cellStyle name="40% - 强调文字颜色 5 3 3 6 2" xfId="6043"/>
    <cellStyle name="40% - 强调文字颜色 5 3 4" xfId="6044"/>
    <cellStyle name="40% - 强调文字颜色 5 3 4 2" xfId="6045"/>
    <cellStyle name="40% - 强调文字颜色 5 3 4 2 2" xfId="6046"/>
    <cellStyle name="40% - 强调文字颜色 5 3 4 2 2 2" xfId="6047"/>
    <cellStyle name="60% - 强调文字颜色 5 3" xfId="6048"/>
    <cellStyle name="常规 7 2 47 4 2" xfId="6049"/>
    <cellStyle name="常规 7 2 52 4 2" xfId="6050"/>
    <cellStyle name="40% - 强调文字颜色 5 3 4 3" xfId="6051"/>
    <cellStyle name="常规 7 2 47 4 2 2" xfId="6052"/>
    <cellStyle name="常规 7 2 52 4 2 2" xfId="6053"/>
    <cellStyle name="40% - 强调文字颜色 5 3 4 3 2" xfId="6054"/>
    <cellStyle name="40% - 强调文字颜色 5 3 5" xfId="6055"/>
    <cellStyle name="40% - 强调文字颜色 5 3 5 2" xfId="6056"/>
    <cellStyle name="40% - 强调文字颜色 5 3 5 2 2" xfId="6057"/>
    <cellStyle name="40% - 强调文字颜色 5 3 5 3" xfId="6058"/>
    <cellStyle name="强调文字颜色 2 2 3 5 4" xfId="6059"/>
    <cellStyle name="60% - 强调文字颜色 1 2 2 3" xfId="6060"/>
    <cellStyle name="40% - 强调文字颜色 5 3 5 3 2" xfId="6061"/>
    <cellStyle name="解释性文本 3 3 8" xfId="6062"/>
    <cellStyle name="60% - 强调文字颜色 1 2 3 4 2" xfId="6063"/>
    <cellStyle name="40% - 强调文字颜色 5 3 6" xfId="6064"/>
    <cellStyle name="40% - 强调文字颜色 5 4" xfId="6065"/>
    <cellStyle name="40% - 强调文字颜色 5 5 2" xfId="6066"/>
    <cellStyle name="常规 7 2 4 8 3 2" xfId="6067"/>
    <cellStyle name="60% - 强调文字颜色 2 3 2 2" xfId="6068"/>
    <cellStyle name="常规 7 4 2 3 2" xfId="6069"/>
    <cellStyle name="好 2 7" xfId="6070"/>
    <cellStyle name="常规 3 2 2 2 2 5 2" xfId="6071"/>
    <cellStyle name="常规 7 18 2" xfId="6072"/>
    <cellStyle name="常规 7 23 2" xfId="6073"/>
    <cellStyle name="常规 4 2 3 2 2 3 2" xfId="6074"/>
    <cellStyle name="40% - 强调文字颜色 5 6" xfId="6075"/>
    <cellStyle name="60% - 强调文字颜色 2 3 2 2 2" xfId="6076"/>
    <cellStyle name="常规 7 18 2 2" xfId="6077"/>
    <cellStyle name="常规 7 23 2 2" xfId="6078"/>
    <cellStyle name="40% - 强调文字颜色 5 6 2" xfId="6079"/>
    <cellStyle name="常规 12 39" xfId="6080"/>
    <cellStyle name="常规 12 44" xfId="6081"/>
    <cellStyle name="常规 4 3 4" xfId="6082"/>
    <cellStyle name="40% - 强调文字颜色 6 2 2 2" xfId="6083"/>
    <cellStyle name="60% - 强调文字颜色 1 3 3 2 3" xfId="6084"/>
    <cellStyle name="常规 12 39 2" xfId="6085"/>
    <cellStyle name="常规 12 44 2" xfId="6086"/>
    <cellStyle name="常规 4 3 4 2" xfId="6087"/>
    <cellStyle name="40% - 强调文字颜色 6 2 2 2 2" xfId="6088"/>
    <cellStyle name="常规 12 39 2 2" xfId="6089"/>
    <cellStyle name="常规 12 44 2 2" xfId="6090"/>
    <cellStyle name="常规 4 3 4 2 2" xfId="6091"/>
    <cellStyle name="40% - 强调文字颜色 6 2 2 2 2 2" xfId="6092"/>
    <cellStyle name="40% - 强调文字颜色 6 2 2 2 2 2 2" xfId="6093"/>
    <cellStyle name="标题 1 3 3 5" xfId="6094"/>
    <cellStyle name="计算 3 4 4" xfId="6095"/>
    <cellStyle name="40% - 强调文字颜色 6 2 2 2 2 2 2 2" xfId="6096"/>
    <cellStyle name="常规 12 39 3" xfId="6097"/>
    <cellStyle name="常规 12 44 3" xfId="6098"/>
    <cellStyle name="常规 4 3 4 3" xfId="6099"/>
    <cellStyle name="常规 7 58 2" xfId="6100"/>
    <cellStyle name="常规 7 63 2" xfId="6101"/>
    <cellStyle name="40% - 强调文字颜色 6 2 2 2 3" xfId="6102"/>
    <cellStyle name="常规 20 31" xfId="6103"/>
    <cellStyle name="常规 20 26" xfId="6104"/>
    <cellStyle name="强调文字颜色 6 2 2 7" xfId="6105"/>
    <cellStyle name="标题 1 2 2 4 2" xfId="6106"/>
    <cellStyle name="常规 7 58 2 2 2" xfId="6107"/>
    <cellStyle name="常规 7 63 2 2 2" xfId="6108"/>
    <cellStyle name="40% - 强调文字颜色 6 2 2 2 3 2 2" xfId="6109"/>
    <cellStyle name="标题 2 3 3 5" xfId="6110"/>
    <cellStyle name="常规 8 4 2 2 4" xfId="6111"/>
    <cellStyle name="40% - 强调文字颜色 6 2 2 2 3 2 2 2" xfId="6112"/>
    <cellStyle name="常规 20 31 2" xfId="6113"/>
    <cellStyle name="常规 20 26 2" xfId="6114"/>
    <cellStyle name="强调文字颜色 6 2 2 7 2" xfId="6115"/>
    <cellStyle name="标题 1 2 2 4 2 2" xfId="6116"/>
    <cellStyle name="标题 1 2 3 4" xfId="6117"/>
    <cellStyle name="40% - 强调文字颜色 6 3 5 2 2" xfId="6118"/>
    <cellStyle name="常规 7 58 3 2" xfId="6119"/>
    <cellStyle name="常规 7 63 3 2" xfId="6120"/>
    <cellStyle name="40% - 强调文字颜色 6 2 2 2 4 2" xfId="6121"/>
    <cellStyle name="常规 30 31" xfId="6122"/>
    <cellStyle name="常规 30 26" xfId="6123"/>
    <cellStyle name="常规 25 31" xfId="6124"/>
    <cellStyle name="常规 25 26" xfId="6125"/>
    <cellStyle name="强调文字颜色 6 3 2 7" xfId="6126"/>
    <cellStyle name="标题 1 2 3 4 2" xfId="6127"/>
    <cellStyle name="40% - 强调文字颜色 6 3 5 2 2 2" xfId="6128"/>
    <cellStyle name="40% - 强调文字颜色 6 2 2 2 4 2 2" xfId="6129"/>
    <cellStyle name="标题 3 3 3 5" xfId="6130"/>
    <cellStyle name="40% - 强调文字颜色 6 2 2 2 4 2 2 2" xfId="6131"/>
    <cellStyle name="常规 30 31 2" xfId="6132"/>
    <cellStyle name="常规 30 26 2" xfId="6133"/>
    <cellStyle name="常规 25 31 2" xfId="6134"/>
    <cellStyle name="常规 25 26 2" xfId="6135"/>
    <cellStyle name="强调文字颜色 6 3 2 7 2" xfId="6136"/>
    <cellStyle name="标题 1 2 3 4 2 2" xfId="6137"/>
    <cellStyle name="40% - 强调文字颜色 6 3 5 3" xfId="6138"/>
    <cellStyle name="常规 7 58 4" xfId="6139"/>
    <cellStyle name="常规 7 63 4" xfId="6140"/>
    <cellStyle name="40% - 强调文字颜色 6 2 2 2 5" xfId="6141"/>
    <cellStyle name="40% - 强调文字颜色 6 3 5 3 2" xfId="6142"/>
    <cellStyle name="常规 7 58 4 2" xfId="6143"/>
    <cellStyle name="常规 7 63 4 2" xfId="6144"/>
    <cellStyle name="40% - 强调文字颜色 6 2 2 2 5 2" xfId="6145"/>
    <cellStyle name="常规 7 20 2 9 4" xfId="6146"/>
    <cellStyle name="40% - 强调文字颜色 6 2 2 2 5 2 2" xfId="6147"/>
    <cellStyle name="60% - 强调文字颜色 6 2 2 2 2 2" xfId="6148"/>
    <cellStyle name="常规 7 58 5" xfId="6149"/>
    <cellStyle name="常规 7 63 5" xfId="6150"/>
    <cellStyle name="40% - 强调文字颜色 6 2 2 2 6" xfId="6151"/>
    <cellStyle name="计算 2 6 3" xfId="6152"/>
    <cellStyle name="60% - 强调文字颜色 6 2 2 2 2 2 2" xfId="6153"/>
    <cellStyle name="常规 37 18" xfId="6154"/>
    <cellStyle name="常规 37 23" xfId="6155"/>
    <cellStyle name="40% - 强调文字颜色 6 2 2 2 6 2" xfId="6156"/>
    <cellStyle name="标题 5 4 2 2" xfId="6157"/>
    <cellStyle name="常规 12 45" xfId="6158"/>
    <cellStyle name="常规 12 50" xfId="6159"/>
    <cellStyle name="常规 4 3 5" xfId="6160"/>
    <cellStyle name="40% - 强调文字颜色 6 2 2 3" xfId="6161"/>
    <cellStyle name="标题 5 4 2 2 2" xfId="6162"/>
    <cellStyle name="常规 21 2 5 2 2" xfId="6163"/>
    <cellStyle name="常规 16 2 5 2 2" xfId="6164"/>
    <cellStyle name="常规 7 2 7 2 4" xfId="6165"/>
    <cellStyle name="60% - 强调文字颜色 1 3 3 3 3" xfId="6166"/>
    <cellStyle name="常规 26 28 2 2" xfId="6167"/>
    <cellStyle name="常规 26 33 2 2" xfId="6168"/>
    <cellStyle name="常规 31 28 2 2" xfId="6169"/>
    <cellStyle name="常规 31 33 2 2" xfId="6170"/>
    <cellStyle name="常规 12 45 2" xfId="6171"/>
    <cellStyle name="常规 12 50 2" xfId="6172"/>
    <cellStyle name="常规 4 3 5 2" xfId="6173"/>
    <cellStyle name="40% - 强调文字颜色 6 2 2 3 2" xfId="6174"/>
    <cellStyle name="常规 12 45 2 2" xfId="6175"/>
    <cellStyle name="常规 12 50 2 2" xfId="6176"/>
    <cellStyle name="常规 4 3 5 2 2" xfId="6177"/>
    <cellStyle name="40% - 强调文字颜色 6 2 2 3 2 2" xfId="6178"/>
    <cellStyle name="标题 4 3 2 3 2" xfId="6179"/>
    <cellStyle name="强调文字颜色 1 2 5 2 2" xfId="6180"/>
    <cellStyle name="常规 12 46" xfId="6181"/>
    <cellStyle name="常规 12 51" xfId="6182"/>
    <cellStyle name="常规 4 3 6" xfId="6183"/>
    <cellStyle name="40% - 强调文字颜色 6 2 2 4" xfId="6184"/>
    <cellStyle name="常规 5 8 2" xfId="6185"/>
    <cellStyle name="常规 23 42" xfId="6186"/>
    <cellStyle name="常规 23 37" xfId="6187"/>
    <cellStyle name="常规 25 14 3" xfId="6188"/>
    <cellStyle name="常规 30 14 3" xfId="6189"/>
    <cellStyle name="标题 4 3 2 3 2 2" xfId="6190"/>
    <cellStyle name="强调文字颜色 1 2 5 2 2 2" xfId="6191"/>
    <cellStyle name="常规 12 46 2" xfId="6192"/>
    <cellStyle name="常规 12 51 2" xfId="6193"/>
    <cellStyle name="常规 4 3 6 2" xfId="6194"/>
    <cellStyle name="40% - 强调文字颜色 6 2 2 4 2" xfId="6195"/>
    <cellStyle name="强调文字颜色 2 3 5 2 2" xfId="6196"/>
    <cellStyle name="60% - 强调文字颜色 1 3 3 4 3" xfId="6197"/>
    <cellStyle name="常规 36 10 3" xfId="6198"/>
    <cellStyle name="常规 12 46 2 2" xfId="6199"/>
    <cellStyle name="常规 12 51 2 2" xfId="6200"/>
    <cellStyle name="40% - 强调文字颜色 6 2 2 4 2 2" xfId="6201"/>
    <cellStyle name="标题 4 3 2 3 3" xfId="6202"/>
    <cellStyle name="强调文字颜色 1 2 5 2 3" xfId="6203"/>
    <cellStyle name="常规 12 47" xfId="6204"/>
    <cellStyle name="常规 12 52" xfId="6205"/>
    <cellStyle name="常规 4 3 7" xfId="6206"/>
    <cellStyle name="常规 8 15 2 2" xfId="6207"/>
    <cellStyle name="常规 8 20 2 2" xfId="6208"/>
    <cellStyle name="40% - 强调文字颜色 6 2 2 5" xfId="6209"/>
    <cellStyle name="强调文字颜色 1 2 5 2 3 2" xfId="6210"/>
    <cellStyle name="常规 12 47 2" xfId="6211"/>
    <cellStyle name="常规 12 52 2" xfId="6212"/>
    <cellStyle name="常规 4 3 7 2" xfId="6213"/>
    <cellStyle name="常规 8 15 2 2 2" xfId="6214"/>
    <cellStyle name="常规 8 20 2 2 2" xfId="6215"/>
    <cellStyle name="40% - 强调文字颜色 6 2 2 5 2" xfId="6216"/>
    <cellStyle name="常规 12 47 2 2" xfId="6217"/>
    <cellStyle name="常规 12 52 2 2" xfId="6218"/>
    <cellStyle name="40% - 强调文字颜色 6 2 2 5 2 2" xfId="6219"/>
    <cellStyle name="常规 12 47 3" xfId="6220"/>
    <cellStyle name="常规 12 52 3" xfId="6221"/>
    <cellStyle name="常规 7 66 2" xfId="6222"/>
    <cellStyle name="常规 7 71 2" xfId="6223"/>
    <cellStyle name="40% - 强调文字颜色 6 2 2 5 3" xfId="6224"/>
    <cellStyle name="强调文字颜色 2 3 5 4" xfId="6225"/>
    <cellStyle name="标题 5 2 2 3 2 2" xfId="6226"/>
    <cellStyle name="强调文字颜色 1 2 5 2 4" xfId="6227"/>
    <cellStyle name="常规 12 48" xfId="6228"/>
    <cellStyle name="常规 12 53" xfId="6229"/>
    <cellStyle name="常规 4 3 8" xfId="6230"/>
    <cellStyle name="常规 8 15 2 3" xfId="6231"/>
    <cellStyle name="常规 8 20 2 3" xfId="6232"/>
    <cellStyle name="40% - 强调文字颜色 6 2 2 6" xfId="6233"/>
    <cellStyle name="强调文字颜色 2 3 5 4 2" xfId="6234"/>
    <cellStyle name="标题 5 2 2 3 2 2 2" xfId="6235"/>
    <cellStyle name="常规 12 48 2" xfId="6236"/>
    <cellStyle name="常规 12 53 2" xfId="6237"/>
    <cellStyle name="常规 8 15 2 3 2" xfId="6238"/>
    <cellStyle name="常规 8 20 2 3 2" xfId="6239"/>
    <cellStyle name="40% - 强调文字颜色 6 2 2 6 2" xfId="6240"/>
    <cellStyle name="常规 32 3 5 2" xfId="6241"/>
    <cellStyle name="常规 27 3 5 2" xfId="6242"/>
    <cellStyle name="汇总 3 2 5 2 3 2" xfId="6243"/>
    <cellStyle name="60% - 强调文字颜色 6 2 2 2 6" xfId="6244"/>
    <cellStyle name="常规 12 48 2 2" xfId="6245"/>
    <cellStyle name="常规 12 53 2 2" xfId="6246"/>
    <cellStyle name="40% - 强调文字颜色 6 2 2 6 2 2" xfId="6247"/>
    <cellStyle name="常规 12 49 2" xfId="6248"/>
    <cellStyle name="常规 12 54 2" xfId="6249"/>
    <cellStyle name="40% - 强调文字颜色 6 2 2 7 2" xfId="6250"/>
    <cellStyle name="适中 2 2 2 5 2 2" xfId="6251"/>
    <cellStyle name="40% - 强调文字颜色 6 2 3" xfId="6252"/>
    <cellStyle name="常规 4 4 4" xfId="6253"/>
    <cellStyle name="40% - 强调文字颜色 6 2 3 2" xfId="6254"/>
    <cellStyle name="常规 4 4 4 2" xfId="6255"/>
    <cellStyle name="40% - 强调文字颜色 6 2 3 2 2" xfId="6256"/>
    <cellStyle name="常规 7 2 2 2 2 12 2 4" xfId="6257"/>
    <cellStyle name="常规 4 4 4 2 2" xfId="6258"/>
    <cellStyle name="40% - 强调文字颜色 6 2 3 2 2 2" xfId="6259"/>
    <cellStyle name="常规 4 2 2 4 2 2" xfId="6260"/>
    <cellStyle name="强调文字颜色 3 3 3 2 4" xfId="6261"/>
    <cellStyle name="差 2 2 2 4 4" xfId="6262"/>
    <cellStyle name="强调文字颜色 5 2 7 3" xfId="6263"/>
    <cellStyle name="40% - 强调文字颜色 6 2 3 2 2 2 2" xfId="6264"/>
    <cellStyle name="常规 4 4 4 3" xfId="6265"/>
    <cellStyle name="40% - 强调文字颜色 6 2 3 2 3" xfId="6266"/>
    <cellStyle name="标题 2 2 2 4" xfId="6267"/>
    <cellStyle name="常规 4 4 4 3 2" xfId="6268"/>
    <cellStyle name="40% - 强调文字颜色 6 2 3 2 3 2" xfId="6269"/>
    <cellStyle name="标题 5 4 3 2" xfId="6270"/>
    <cellStyle name="常规 4 4 5" xfId="6271"/>
    <cellStyle name="40% - 强调文字颜色 6 2 3 3" xfId="6272"/>
    <cellStyle name="常规 4 4 5 2" xfId="6273"/>
    <cellStyle name="常规 10 3 2 2 3" xfId="6274"/>
    <cellStyle name="40% - 强调文字颜色 6 2 3 3 2" xfId="6275"/>
    <cellStyle name="常规 7 2 2 2 2 13 2 4" xfId="6276"/>
    <cellStyle name="常规 4 4 5 2 2" xfId="6277"/>
    <cellStyle name="40% - 强调文字颜色 6 2 3 3 2 2" xfId="6278"/>
    <cellStyle name="常规 21 22" xfId="6279"/>
    <cellStyle name="常规 21 17" xfId="6280"/>
    <cellStyle name="强调文字颜色 6 2 7 3" xfId="6281"/>
    <cellStyle name="40% - 强调文字颜色 6 2 3 3 2 2 2" xfId="6282"/>
    <cellStyle name="常规 6 8" xfId="6283"/>
    <cellStyle name="常规 3 34 2 2" xfId="6284"/>
    <cellStyle name="常规 3 29 2 2" xfId="6285"/>
    <cellStyle name="常规 4 2 2 6" xfId="6286"/>
    <cellStyle name="标题 4 3 2 4 2" xfId="6287"/>
    <cellStyle name="强调文字颜色 1 2 5 3 2" xfId="6288"/>
    <cellStyle name="常规 4 4 6" xfId="6289"/>
    <cellStyle name="40% - 强调文字颜色 6 2 3 4" xfId="6290"/>
    <cellStyle name="常规 6 8 2" xfId="6291"/>
    <cellStyle name="常规 33 42" xfId="6292"/>
    <cellStyle name="常规 33 37" xfId="6293"/>
    <cellStyle name="常规 3 34 2 2 2" xfId="6294"/>
    <cellStyle name="常规 3 29 2 2 2" xfId="6295"/>
    <cellStyle name="常规 4 2 2 6 2" xfId="6296"/>
    <cellStyle name="常规 7 20 2 18" xfId="6297"/>
    <cellStyle name="常规 7 20 2 23" xfId="6298"/>
    <cellStyle name="标题 4 3 2 4 2 2" xfId="6299"/>
    <cellStyle name="常规 4 4 6 2" xfId="6300"/>
    <cellStyle name="40% - 强调文字颜色 6 2 3 4 2" xfId="6301"/>
    <cellStyle name="常规 7 2 2 2 2 14 2 4" xfId="6302"/>
    <cellStyle name="40% - 强调文字颜色 6 2 3 4 2 2" xfId="6303"/>
    <cellStyle name="常规 6 9" xfId="6304"/>
    <cellStyle name="常规 3 34 2 3" xfId="6305"/>
    <cellStyle name="常规 3 29 2 3" xfId="6306"/>
    <cellStyle name="常规 4 2 2 7" xfId="6307"/>
    <cellStyle name="标题 4 3 2 4 3" xfId="6308"/>
    <cellStyle name="常规 4 4 7" xfId="6309"/>
    <cellStyle name="常规 8 15 3 2" xfId="6310"/>
    <cellStyle name="常规 8 20 3 2" xfId="6311"/>
    <cellStyle name="40% - 强调文字颜色 6 2 3 5" xfId="6312"/>
    <cellStyle name="40% - 强调文字颜色 6 2 3 5 2" xfId="6313"/>
    <cellStyle name="常规 4 4 7 2" xfId="6314"/>
    <cellStyle name="60% - 强调文字颜色 5 2 2 7" xfId="6315"/>
    <cellStyle name="常规 7 2 2 2 2 15 2 4" xfId="6316"/>
    <cellStyle name="常规 7 2 2 2 2 20 2 4" xfId="6317"/>
    <cellStyle name="40% - 强调文字颜色 6 2 3 5 2 2" xfId="6318"/>
    <cellStyle name="常规 37 19 2 2" xfId="6319"/>
    <cellStyle name="常规 37 24 2 2" xfId="6320"/>
    <cellStyle name="强调文字颜色 2 3 6 4" xfId="6321"/>
    <cellStyle name="标题 5 2 2 3 3 2" xfId="6322"/>
    <cellStyle name="常规 4 4 8" xfId="6323"/>
    <cellStyle name="40% - 强调文字颜色 6 2 3 6" xfId="6324"/>
    <cellStyle name="40% - 强调文字颜色 6 2 3 6 2" xfId="6325"/>
    <cellStyle name="40% - 强调文字颜色 6 2 4" xfId="6326"/>
    <cellStyle name="常规 4 5 4" xfId="6327"/>
    <cellStyle name="40% - 强调文字颜色 6 2 4 2" xfId="6328"/>
    <cellStyle name="常规 4 5 4 2" xfId="6329"/>
    <cellStyle name="40% - 强调文字颜色 6 2 4 2 2" xfId="6330"/>
    <cellStyle name="常规 4 5 4 2 2" xfId="6331"/>
    <cellStyle name="常规 14 35" xfId="6332"/>
    <cellStyle name="常规 14 40" xfId="6333"/>
    <cellStyle name="40% - 强调文字颜色 6 2 4 2 2 2" xfId="6334"/>
    <cellStyle name="常规 4 5 5" xfId="6335"/>
    <cellStyle name="40% - 强调文字颜色 6 2 4 3" xfId="6336"/>
    <cellStyle name="常规 4 5 5 2" xfId="6337"/>
    <cellStyle name="40% - 强调文字颜色 6 2 4 3 2" xfId="6338"/>
    <cellStyle name="常规 4 6 4 2 2" xfId="6339"/>
    <cellStyle name="40% - 强调文字颜色 6 2 5 2 2 2" xfId="6340"/>
    <cellStyle name="60% - 强调文字颜色 1 3 2 2 6" xfId="6341"/>
    <cellStyle name="常规 4 6 5" xfId="6342"/>
    <cellStyle name="40% - 强调文字颜色 6 2 5 3" xfId="6343"/>
    <cellStyle name="常规 4 6 5 2" xfId="6344"/>
    <cellStyle name="40% - 强调文字颜色 6 2 5 3 2" xfId="6345"/>
    <cellStyle name="常规 4 7 4 2" xfId="6346"/>
    <cellStyle name="常规 8 4 36" xfId="6347"/>
    <cellStyle name="常规 8 4 41" xfId="6348"/>
    <cellStyle name="40% - 强调文字颜色 6 2 6 2 2" xfId="6349"/>
    <cellStyle name="百分比 4 3" xfId="6350"/>
    <cellStyle name="常规 4 7 4 2 2" xfId="6351"/>
    <cellStyle name="常规 2 2 7" xfId="6352"/>
    <cellStyle name="常规 8 4 36 2" xfId="6353"/>
    <cellStyle name="常规 8 4 41 2" xfId="6354"/>
    <cellStyle name="40% - 强调文字颜色 6 2 6 2 2 2" xfId="6355"/>
    <cellStyle name="40% - 强调文字颜色 6 3" xfId="6356"/>
    <cellStyle name="40% - 强调文字颜色 6 3 2" xfId="6357"/>
    <cellStyle name="常规 22 39" xfId="6358"/>
    <cellStyle name="常规 22 44" xfId="6359"/>
    <cellStyle name="常规 5 3 4" xfId="6360"/>
    <cellStyle name="40% - 强调文字颜色 6 3 2 2" xfId="6361"/>
    <cellStyle name="常规 22 39 2" xfId="6362"/>
    <cellStyle name="常规 22 44 2" xfId="6363"/>
    <cellStyle name="常规 5 3 4 2" xfId="6364"/>
    <cellStyle name="40% - 强调文字颜色 6 3 2 2 2" xfId="6365"/>
    <cellStyle name="常规 22 39 2 2" xfId="6366"/>
    <cellStyle name="常规 22 44 2 2" xfId="6367"/>
    <cellStyle name="常规 5 3 4 2 2" xfId="6368"/>
    <cellStyle name="40% - 强调文字颜色 6 3 2 2 2 2" xfId="6369"/>
    <cellStyle name="40% - 强调文字颜色 6 3 2 2 2 2 2" xfId="6370"/>
    <cellStyle name="常规 22 39 3" xfId="6371"/>
    <cellStyle name="常规 22 44 3" xfId="6372"/>
    <cellStyle name="常规 5 3 4 3" xfId="6373"/>
    <cellStyle name="40% - 强调文字颜色 6 3 2 2 3" xfId="6374"/>
    <cellStyle name="强调文字颜色 4 2 3 3 4" xfId="6375"/>
    <cellStyle name="标题 2 2 6" xfId="6376"/>
    <cellStyle name="40% - 强调文字颜色 6 3 2 2 3 2" xfId="6377"/>
    <cellStyle name="强调文字颜色 4 2 3 3 4 2" xfId="6378"/>
    <cellStyle name="标题 2 2 6 2" xfId="6379"/>
    <cellStyle name="40% - 强调文字颜色 6 3 2 2 3 2 2" xfId="6380"/>
    <cellStyle name="60% - 强调文字颜色 5 2 2 2 2 2" xfId="6381"/>
    <cellStyle name="汇总 3 7 2 2" xfId="6382"/>
    <cellStyle name="40% - 强调文字颜色 6 3 2 2 4" xfId="6383"/>
    <cellStyle name="常规 14 5 2 2" xfId="6384"/>
    <cellStyle name="强调文字颜色 4 2 3 4 4" xfId="6385"/>
    <cellStyle name="常规 7 20 29 2 4" xfId="6386"/>
    <cellStyle name="常规 7 20 34 2 4" xfId="6387"/>
    <cellStyle name="标题 2 3 6" xfId="6388"/>
    <cellStyle name="40% - 强调文字颜色 6 3 2 2 4 2" xfId="6389"/>
    <cellStyle name="60% - 强调文字颜色 5 2 2 2 2 2 2" xfId="6390"/>
    <cellStyle name="常规 14 5 2 2 2" xfId="6391"/>
    <cellStyle name="注释 2 9 3" xfId="6392"/>
    <cellStyle name="强调文字颜色 4 2 3 4 4 2" xfId="6393"/>
    <cellStyle name="标题 2 3 6 2" xfId="6394"/>
    <cellStyle name="40% - 强调文字颜色 6 3 2 2 4 2 2" xfId="6395"/>
    <cellStyle name="60% - 强调文字颜色 6 2 3 2 2 2" xfId="6396"/>
    <cellStyle name="40% - 强调文字颜色 6 3 2 2 6" xfId="6397"/>
    <cellStyle name="40% - 强调文字颜色 6 3 2 2 6 2" xfId="6398"/>
    <cellStyle name="标题 5 5 2 2 2" xfId="6399"/>
    <cellStyle name="常规 22 45 2" xfId="6400"/>
    <cellStyle name="常规 22 50 2" xfId="6401"/>
    <cellStyle name="常规 5 3 5 2" xfId="6402"/>
    <cellStyle name="40% - 强调文字颜色 6 3 2 3 2" xfId="6403"/>
    <cellStyle name="常规 22 45 2 2" xfId="6404"/>
    <cellStyle name="常规 22 50 2 2" xfId="6405"/>
    <cellStyle name="40% - 强调文字颜色 6 3 2 3 2 2" xfId="6406"/>
    <cellStyle name="40% - 强调文字颜色 6 3 2 3 2 2 2" xfId="6407"/>
    <cellStyle name="常规 7 55 5" xfId="6408"/>
    <cellStyle name="常规 7 60 5" xfId="6409"/>
    <cellStyle name="标题 4 3 3 3 2" xfId="6410"/>
    <cellStyle name="强调文字颜色 1 2 6 2 2" xfId="6411"/>
    <cellStyle name="常规 22 46" xfId="6412"/>
    <cellStyle name="常规 22 51" xfId="6413"/>
    <cellStyle name="常规 5 3 6" xfId="6414"/>
    <cellStyle name="40% - 强调文字颜色 6 3 2 4" xfId="6415"/>
    <cellStyle name="常规 35 14 3" xfId="6416"/>
    <cellStyle name="常规 36 2 2 2 2 3" xfId="6417"/>
    <cellStyle name="常规 41 2 2 2 2 3" xfId="6418"/>
    <cellStyle name="常规 12 18" xfId="6419"/>
    <cellStyle name="常规 12 23" xfId="6420"/>
    <cellStyle name="标题 4 3 3 3 2 2" xfId="6421"/>
    <cellStyle name="强调文字颜色 1 2 6 2 2 2" xfId="6422"/>
    <cellStyle name="常规 22 46 2" xfId="6423"/>
    <cellStyle name="常规 22 51 2" xfId="6424"/>
    <cellStyle name="常规 5 3 6 2" xfId="6425"/>
    <cellStyle name="40% - 强调文字颜色 6 3 2 4 2" xfId="6426"/>
    <cellStyle name="常规 22 46 2 2" xfId="6427"/>
    <cellStyle name="常规 22 51 2 2" xfId="6428"/>
    <cellStyle name="40% - 强调文字颜色 6 3 2 4 2 2" xfId="6429"/>
    <cellStyle name="40% - 强调文字颜色 6 3 2 4 2 2 2" xfId="6430"/>
    <cellStyle name="标题 4 2 6" xfId="6431"/>
    <cellStyle name="常规 12 19 2" xfId="6432"/>
    <cellStyle name="常规 12 24 2" xfId="6433"/>
    <cellStyle name="40% - 强调文字颜色 6 3 2 4 3 2" xfId="6434"/>
    <cellStyle name="标题 4 3 3 3 3" xfId="6435"/>
    <cellStyle name="强调文字颜色 1 2 6 2 3" xfId="6436"/>
    <cellStyle name="常规 22 47" xfId="6437"/>
    <cellStyle name="常规 22 52" xfId="6438"/>
    <cellStyle name="常规 5 3 7" xfId="6439"/>
    <cellStyle name="常规 8 16 2 2" xfId="6440"/>
    <cellStyle name="常规 8 21 2 2" xfId="6441"/>
    <cellStyle name="40% - 强调文字颜色 6 3 2 5" xfId="6442"/>
    <cellStyle name="强调文字颜色 1 2 6 2 3 2" xfId="6443"/>
    <cellStyle name="常规 22 47 2" xfId="6444"/>
    <cellStyle name="常规 22 52 2" xfId="6445"/>
    <cellStyle name="常规 8 16 2 2 2" xfId="6446"/>
    <cellStyle name="常规 8 21 2 2 2" xfId="6447"/>
    <cellStyle name="40% - 强调文字颜色 6 3 2 5 2" xfId="6448"/>
    <cellStyle name="常规 30 41 3" xfId="6449"/>
    <cellStyle name="常规 30 36 3" xfId="6450"/>
    <cellStyle name="常规 25 41 3" xfId="6451"/>
    <cellStyle name="常规 25 36 3" xfId="6452"/>
    <cellStyle name="常规 22 47 2 2" xfId="6453"/>
    <cellStyle name="常规 22 52 2 2" xfId="6454"/>
    <cellStyle name="40% - 强调文字颜色 6 3 2 5 2 2" xfId="6455"/>
    <cellStyle name="常规 22 47 3" xfId="6456"/>
    <cellStyle name="常规 22 52 3" xfId="6457"/>
    <cellStyle name="40% - 强调文字颜色 6 3 2 5 3" xfId="6458"/>
    <cellStyle name="标题 5 2 6" xfId="6459"/>
    <cellStyle name="常规 30 42 3" xfId="6460"/>
    <cellStyle name="常规 30 37 3" xfId="6461"/>
    <cellStyle name="常规 25 42 3" xfId="6462"/>
    <cellStyle name="常规 25 37 3" xfId="6463"/>
    <cellStyle name="强调文字颜色 3 3 2 2 3 2 4" xfId="6464"/>
    <cellStyle name="40% - 强调文字颜色 6 3 2 5 3 2" xfId="6465"/>
    <cellStyle name="输入 3 2 2 4 5" xfId="6466"/>
    <cellStyle name="标题 5 2 2 4 2 2" xfId="6467"/>
    <cellStyle name="强调文字颜色 1 2 6 2 4" xfId="6468"/>
    <cellStyle name="常规 22 48" xfId="6469"/>
    <cellStyle name="常规 22 53" xfId="6470"/>
    <cellStyle name="常规 8 16 2 3" xfId="6471"/>
    <cellStyle name="常规 8 21 2 3" xfId="6472"/>
    <cellStyle name="40% - 强调文字颜色 6 3 2 6" xfId="6473"/>
    <cellStyle name="常规 3 30 4" xfId="6474"/>
    <cellStyle name="常规 3 25 4" xfId="6475"/>
    <cellStyle name="常规 7 2 4 32" xfId="6476"/>
    <cellStyle name="常规 7 2 4 27" xfId="6477"/>
    <cellStyle name="标题 5 2 2 4 2 2 2" xfId="6478"/>
    <cellStyle name="常规 22 48 2" xfId="6479"/>
    <cellStyle name="常规 22 53 2" xfId="6480"/>
    <cellStyle name="常规 8 16 2 3 2" xfId="6481"/>
    <cellStyle name="常规 8 21 2 3 2" xfId="6482"/>
    <cellStyle name="40% - 强调文字颜色 6 3 2 6 2" xfId="6483"/>
    <cellStyle name="常规 22 48 2 2" xfId="6484"/>
    <cellStyle name="常规 22 53 2 2" xfId="6485"/>
    <cellStyle name="40% - 强调文字颜色 6 3 2 6 2 2" xfId="6486"/>
    <cellStyle name="常规 22 49 2" xfId="6487"/>
    <cellStyle name="常规 22 54 2" xfId="6488"/>
    <cellStyle name="常规 7 2 2 2 2 6 2 4" xfId="6489"/>
    <cellStyle name="40% - 强调文字颜色 6 3 2 7 2" xfId="6490"/>
    <cellStyle name="适中 2 2 2 5 3 2" xfId="6491"/>
    <cellStyle name="40% - 强调文字颜色 6 3 3" xfId="6492"/>
    <cellStyle name="常规 5 4 4" xfId="6493"/>
    <cellStyle name="40% - 强调文字颜色 6 3 3 2" xfId="6494"/>
    <cellStyle name="常规 5 4 4 2" xfId="6495"/>
    <cellStyle name="40% - 强调文字颜色 6 3 3 2 2" xfId="6496"/>
    <cellStyle name="常规 5 4 4 2 2" xfId="6497"/>
    <cellStyle name="40% - 强调文字颜色 6 3 3 2 2 2" xfId="6498"/>
    <cellStyle name="常规 4 3 2 4 2 2" xfId="6499"/>
    <cellStyle name="强调文字颜色 5 3" xfId="6500"/>
    <cellStyle name="强调文字颜色 4 3 3 2 4" xfId="6501"/>
    <cellStyle name="差 3 2 2 4 4" xfId="6502"/>
    <cellStyle name="40% - 强调文字颜色 6 3 3 2 2 2 2" xfId="6503"/>
    <cellStyle name="警告文本 2 2 4" xfId="6504"/>
    <cellStyle name="常规 5 4 4 3" xfId="6505"/>
    <cellStyle name="40% - 强调文字颜色 6 3 3 2 3" xfId="6506"/>
    <cellStyle name="40% - 强调文字颜色 6 3 3 2 3 2" xfId="6507"/>
    <cellStyle name="标题 5 5 3 2" xfId="6508"/>
    <cellStyle name="常规 5 4 5" xfId="6509"/>
    <cellStyle name="40% - 强调文字颜色 6 3 3 3" xfId="6510"/>
    <cellStyle name="常规 5 4 5 2" xfId="6511"/>
    <cellStyle name="40% - 强调文字颜色 6 3 3 3 2" xfId="6512"/>
    <cellStyle name="40% - 强调文字颜色 6 3 3 3 2 2" xfId="6513"/>
    <cellStyle name="40% - 强调文字颜色 6 3 3 3 2 2 2" xfId="6514"/>
    <cellStyle name="40% - 强调文字颜色 6 3 3 3 3 2" xfId="6515"/>
    <cellStyle name="常规 3 40 2 2" xfId="6516"/>
    <cellStyle name="常规 3 35 2 2" xfId="6517"/>
    <cellStyle name="常规 4 3 2 6" xfId="6518"/>
    <cellStyle name="常规 7 56 5" xfId="6519"/>
    <cellStyle name="常规 7 61 5" xfId="6520"/>
    <cellStyle name="标题 4 3 3 4 2" xfId="6521"/>
    <cellStyle name="强调文字颜色 1 2 6 3 2" xfId="6522"/>
    <cellStyle name="常规 5 4 6" xfId="6523"/>
    <cellStyle name="40% - 强调文字颜色 6 3 3 4" xfId="6524"/>
    <cellStyle name="常规 3 40 2 2 2" xfId="6525"/>
    <cellStyle name="常规 3 35 2 2 2" xfId="6526"/>
    <cellStyle name="常规 4 3 2 6 2" xfId="6527"/>
    <cellStyle name="常规 22 18" xfId="6528"/>
    <cellStyle name="常规 22 23" xfId="6529"/>
    <cellStyle name="标题 4 3 3 4 2 2" xfId="6530"/>
    <cellStyle name="常规 5 4 6 2" xfId="6531"/>
    <cellStyle name="40% - 强调文字颜色 6 3 3 4 2" xfId="6532"/>
    <cellStyle name="40% - 强调文字颜色 6 3 3 4 2 2" xfId="6533"/>
    <cellStyle name="40% - 强调文字颜色 6 3 3 4 2 2 2" xfId="6534"/>
    <cellStyle name="常规 21 19" xfId="6535"/>
    <cellStyle name="常规 21 24" xfId="6536"/>
    <cellStyle name="40% - 强调文字颜色 6 3 3 4 3" xfId="6537"/>
    <cellStyle name="40% - 强调文字颜色 6 3 3 4 3 2" xfId="6538"/>
    <cellStyle name="常规 3 40 2 3" xfId="6539"/>
    <cellStyle name="常规 3 35 2 3" xfId="6540"/>
    <cellStyle name="常规 4 3 2 7" xfId="6541"/>
    <cellStyle name="标题 4 3 3 4 3" xfId="6542"/>
    <cellStyle name="常规 5 4 7" xfId="6543"/>
    <cellStyle name="常规 8 16 3 2" xfId="6544"/>
    <cellStyle name="常规 8 21 3 2" xfId="6545"/>
    <cellStyle name="40% - 强调文字颜色 6 3 3 5" xfId="6546"/>
    <cellStyle name="40% - 强调文字颜色 6 3 3 5 2" xfId="6547"/>
    <cellStyle name="60% - 强调文字颜色 6 2 2 7" xfId="6548"/>
    <cellStyle name="40% - 强调文字颜色 6 3 3 5 2 2" xfId="6549"/>
    <cellStyle name="常规 37 25 2 2" xfId="6550"/>
    <cellStyle name="常规 37 30 2 2" xfId="6551"/>
    <cellStyle name="标题 5 2 2 4 3 2" xfId="6552"/>
    <cellStyle name="40% - 强调文字颜色 6 3 3 6" xfId="6553"/>
    <cellStyle name="40% - 强调文字颜色 6 3 4" xfId="6554"/>
    <cellStyle name="常规 5 5 4" xfId="6555"/>
    <cellStyle name="40% - 强调文字颜色 6 3 4 2" xfId="6556"/>
    <cellStyle name="常规 5 5 4 2" xfId="6557"/>
    <cellStyle name="40% - 强调文字颜色 6 3 4 2 2" xfId="6558"/>
    <cellStyle name="40% - 强调文字颜色 6 3 4 2 2 2" xfId="6559"/>
    <cellStyle name="常规 5 5 5" xfId="6560"/>
    <cellStyle name="40% - 强调文字颜色 6 3 4 3" xfId="6561"/>
    <cellStyle name="40% - 强调文字颜色 6 3 4 3 2" xfId="6562"/>
    <cellStyle name="40% - 强调文字颜色 6 3 6" xfId="6563"/>
    <cellStyle name="40% - 强调文字颜色 6 3 6 2" xfId="6564"/>
    <cellStyle name="标题 1 3 3 4" xfId="6565"/>
    <cellStyle name="40% - 强调文字颜色 6 3 6 2 2" xfId="6566"/>
    <cellStyle name="适中 2 6 2 2 2" xfId="6567"/>
    <cellStyle name="常规 7 2 25 5" xfId="6568"/>
    <cellStyle name="常规 7 2 30 5" xfId="6569"/>
    <cellStyle name="60% - 强调文字颜色 4 2 2" xfId="6570"/>
    <cellStyle name="40% - 强调文字颜色 6 4" xfId="6571"/>
    <cellStyle name="60% - 强调文字颜色 4 2 3" xfId="6572"/>
    <cellStyle name="常规 12 10 2" xfId="6573"/>
    <cellStyle name="40% - 强调文字颜色 6 5" xfId="6574"/>
    <cellStyle name="60% - 强调文字颜色 4 2 3 2" xfId="6575"/>
    <cellStyle name="常规 12 10 2 2" xfId="6576"/>
    <cellStyle name="40% - 强调文字颜色 6 5 2" xfId="6577"/>
    <cellStyle name="60% - 强调文字颜色 2 3 3 2" xfId="6578"/>
    <cellStyle name="常规 7 2 4 8 4 2" xfId="6579"/>
    <cellStyle name="60% - 强调文字颜色 4 2 4" xfId="6580"/>
    <cellStyle name="常规 7 19 2" xfId="6581"/>
    <cellStyle name="常规 7 24 2" xfId="6582"/>
    <cellStyle name="常规 12 10 3" xfId="6583"/>
    <cellStyle name="40% - 强调文字颜色 6 6" xfId="6584"/>
    <cellStyle name="60% - 强调文字颜色 2 3 3 2 2" xfId="6585"/>
    <cellStyle name="60% - 强调文字颜色 4 2 4 2" xfId="6586"/>
    <cellStyle name="常规 7 19 2 2" xfId="6587"/>
    <cellStyle name="常规 7 24 2 2" xfId="6588"/>
    <cellStyle name="40% - 强调文字颜色 6 6 2" xfId="6589"/>
    <cellStyle name="强调文字颜色 2 2 3 5 3" xfId="6590"/>
    <cellStyle name="60% - 强调文字颜色 1 2 2 2" xfId="6591"/>
    <cellStyle name="强调文字颜色 2 2 3 5 3 2" xfId="6592"/>
    <cellStyle name="60% - 强调文字颜色 1 2 2 2 2" xfId="6593"/>
    <cellStyle name="常规 30 32" xfId="6594"/>
    <cellStyle name="常规 30 27" xfId="6595"/>
    <cellStyle name="常规 25 32" xfId="6596"/>
    <cellStyle name="常规 25 27" xfId="6597"/>
    <cellStyle name="强调文字颜色 6 3 2 8" xfId="6598"/>
    <cellStyle name="标题 1 2 3 4 3" xfId="6599"/>
    <cellStyle name="60% - 强调文字颜色 1 2 2 2 2 2" xfId="6600"/>
    <cellStyle name="常规 30 32 2" xfId="6601"/>
    <cellStyle name="常规 30 27 2" xfId="6602"/>
    <cellStyle name="常规 25 32 2" xfId="6603"/>
    <cellStyle name="常规 25 27 2" xfId="6604"/>
    <cellStyle name="强调文字颜色 6 3 2 8 2" xfId="6605"/>
    <cellStyle name="常规 7 2 4 2 37 2 3" xfId="6606"/>
    <cellStyle name="常规 7 2 4 2 42 2 3" xfId="6607"/>
    <cellStyle name="标题 1 2 3 4 3 2" xfId="6608"/>
    <cellStyle name="输入 2 2 5 2 3" xfId="6609"/>
    <cellStyle name="60% - 强调文字颜色 1 2 2 2 2 2 2" xfId="6610"/>
    <cellStyle name="常规 14 6 2 2 2" xfId="6611"/>
    <cellStyle name="标题 3 3 6 2" xfId="6612"/>
    <cellStyle name="60% - 强调文字颜色 1 2 2 2 2 3" xfId="6613"/>
    <cellStyle name="60% - 强调文字颜色 1 2 2 2 3" xfId="6614"/>
    <cellStyle name="60% - 强调文字颜色 1 2 2 2 3 2" xfId="6615"/>
    <cellStyle name="60% - 强调文字颜色 1 2 2 2 3 2 2" xfId="6616"/>
    <cellStyle name="常规 14 6 2 3 2" xfId="6617"/>
    <cellStyle name="计算 3 2 3 2 2 2" xfId="6618"/>
    <cellStyle name="常规 37 4 2 2" xfId="6619"/>
    <cellStyle name="计算 2 2 2 2 2 4" xfId="6620"/>
    <cellStyle name="标题 3 3 7 2" xfId="6621"/>
    <cellStyle name="60% - 强调文字颜色 1 2 2 2 3 3" xfId="6622"/>
    <cellStyle name="强调文字颜色 4 2 2 4 2 3 2" xfId="6623"/>
    <cellStyle name="标题 1 3 4 3 2" xfId="6624"/>
    <cellStyle name="60% - 强调文字颜色 1 2 2 2 4" xfId="6625"/>
    <cellStyle name="60% - 强调文字颜色 1 2 2 2 4 2" xfId="6626"/>
    <cellStyle name="60% - 强调文字颜色 1 2 2 2 4 2 2" xfId="6627"/>
    <cellStyle name="60% - 强调文字颜色 1 2 2 2 4 3" xfId="6628"/>
    <cellStyle name="常规 7 2 2 31 2 2" xfId="6629"/>
    <cellStyle name="常规 7 2 2 26 2 2" xfId="6630"/>
    <cellStyle name="常规 32 2 3 3 2" xfId="6631"/>
    <cellStyle name="常规 27 2 3 3 2" xfId="6632"/>
    <cellStyle name="注释 2 3 2 2 2 2" xfId="6633"/>
    <cellStyle name="60% - 强调文字颜色 1 2 2 5" xfId="6634"/>
    <cellStyle name="注释 2 3 2 2 2 2 2" xfId="6635"/>
    <cellStyle name="60% - 强调文字颜色 1 2 2 5 2" xfId="6636"/>
    <cellStyle name="60% - 强调文字颜色 1 2 2 5 2 2" xfId="6637"/>
    <cellStyle name="强调文字颜色 2 2 4 3 2" xfId="6638"/>
    <cellStyle name="60% - 强调文字颜色 1 2 2 5 3" xfId="6639"/>
    <cellStyle name="注释 2 3 2 2 2 3" xfId="6640"/>
    <cellStyle name="60% - 强调文字颜色 1 2 2 6" xfId="6641"/>
    <cellStyle name="注释 2 3 2 2 2 3 2" xfId="6642"/>
    <cellStyle name="60% - 强调文字颜色 1 2 2 6 2" xfId="6643"/>
    <cellStyle name="注释 2 3 2 2 2 4" xfId="6644"/>
    <cellStyle name="常规 4 7 2 4 2 2" xfId="6645"/>
    <cellStyle name="60% - 强调文字颜色 1 2 2 7" xfId="6646"/>
    <cellStyle name="常规 23 5 5" xfId="6647"/>
    <cellStyle name="常规 7 2 28 4 2 2" xfId="6648"/>
    <cellStyle name="常规 7 2 33 4 2 2" xfId="6649"/>
    <cellStyle name="标题 3 2 3 4 2 2" xfId="6650"/>
    <cellStyle name="60% - 强调文字颜色 1 2 3" xfId="6651"/>
    <cellStyle name="60% - 强调文字颜色 1 2 3 2" xfId="6652"/>
    <cellStyle name="60% - 强调文字颜色 1 2 3 2 2" xfId="6653"/>
    <cellStyle name="60% - 强调文字颜色 1 2 3 2 3" xfId="6654"/>
    <cellStyle name="60% - 强调文字颜色 1 2 3 3" xfId="6655"/>
    <cellStyle name="60% - 强调文字颜色 1 2 3 4" xfId="6656"/>
    <cellStyle name="注释 2 3 2 2 3 2" xfId="6657"/>
    <cellStyle name="60% - 强调文字颜色 1 2 3 5" xfId="6658"/>
    <cellStyle name="60% - 强调文字颜色 1 2 3 5 2" xfId="6659"/>
    <cellStyle name="60% - 强调文字颜色 1 2 3 6" xfId="6660"/>
    <cellStyle name="强调文字颜色 2 3 2 4 2 2" xfId="6661"/>
    <cellStyle name="常规 7 2 4 5 4 2" xfId="6662"/>
    <cellStyle name="60% - 强调文字颜色 1 2 4" xfId="6663"/>
    <cellStyle name="强调文字颜色 2 3 2 4 2 2 2" xfId="6664"/>
    <cellStyle name="60% - 强调文字颜色 1 2 4 2" xfId="6665"/>
    <cellStyle name="60% - 强调文字颜色 1 2 4 3" xfId="6666"/>
    <cellStyle name="警告文本 2 3 7 2" xfId="6667"/>
    <cellStyle name="强调文字颜色 2 3 2 4 2 3" xfId="6668"/>
    <cellStyle name="60% - 强调文字颜色 1 2 5" xfId="6669"/>
    <cellStyle name="强调文字颜色 2 3 2 4 2 3 2" xfId="6670"/>
    <cellStyle name="60% - 强调文字颜色 1 2 5 2" xfId="6671"/>
    <cellStyle name="60% - 强调文字颜色 1 2 5 2 2" xfId="6672"/>
    <cellStyle name="标题 3 2 2 2 6" xfId="6673"/>
    <cellStyle name="标题 2 2 3 2 2 2 2" xfId="6674"/>
    <cellStyle name="60% - 强调文字颜色 1 2 6 2 2" xfId="6675"/>
    <cellStyle name="标题 2 2 3 2 3" xfId="6676"/>
    <cellStyle name="60% - 强调文字颜色 1 2 7" xfId="6677"/>
    <cellStyle name="标题 2 2 3 2 3 2" xfId="6678"/>
    <cellStyle name="60% - 强调文字颜色 1 2 7 2" xfId="6679"/>
    <cellStyle name="60% - 强调文字颜色 1 2 8" xfId="6680"/>
    <cellStyle name="注释 3 4 3 3 2" xfId="6681"/>
    <cellStyle name="60% - 强调文字颜色 1 3" xfId="6682"/>
    <cellStyle name="60% - 强调文字颜色 1 3 2" xfId="6683"/>
    <cellStyle name="60% - 强调文字颜色 1 3 2 2" xfId="6684"/>
    <cellStyle name="常规 7 2 14 5" xfId="6685"/>
    <cellStyle name="60% - 强调文字颜色 1 3 2 2 2" xfId="6686"/>
    <cellStyle name="标题 2 2 3 4 3" xfId="6687"/>
    <cellStyle name="60% - 强调文字颜色 1 3 2 2 2 2" xfId="6688"/>
    <cellStyle name="标题 2 2 3 4 3 2" xfId="6689"/>
    <cellStyle name="60% - 强调文字颜色 1 3 2 2 2 2 2" xfId="6690"/>
    <cellStyle name="60% - 强调文字颜色 1 3 2 2 2 3" xfId="6691"/>
    <cellStyle name="60% - 强调文字颜色 1 3 2 2 3" xfId="6692"/>
    <cellStyle name="60% - 强调文字颜色 1 3 2 2 3 2" xfId="6693"/>
    <cellStyle name="60% - 强调文字颜色 1 3 2 2 3 2 2" xfId="6694"/>
    <cellStyle name="60% - 强调文字颜色 1 3 2 2 4" xfId="6695"/>
    <cellStyle name="60% - 强调文字颜色 1 3 2 2 4 2" xfId="6696"/>
    <cellStyle name="常规 8 2 56" xfId="6697"/>
    <cellStyle name="常规 8 2 61" xfId="6698"/>
    <cellStyle name="60% - 强调文字颜色 1 3 2 2 4 2 2" xfId="6699"/>
    <cellStyle name="常规 11 2 3 4" xfId="6700"/>
    <cellStyle name="60% - 强调文字颜色 1 3 2 4 2 2" xfId="6701"/>
    <cellStyle name="注释 2 3 2 3 2 2" xfId="6702"/>
    <cellStyle name="60% - 强调文字颜色 1 3 2 5" xfId="6703"/>
    <cellStyle name="注释 3 17 2 3 2" xfId="6704"/>
    <cellStyle name="注释 3 22 2 3 2" xfId="6705"/>
    <cellStyle name="60% - 强调文字颜色 1 3 2 5 2 2" xfId="6706"/>
    <cellStyle name="注释 2 3 2 3 2 3" xfId="6707"/>
    <cellStyle name="60% - 强调文字颜色 1 3 2 6" xfId="6708"/>
    <cellStyle name="常规 8 11 4 2 2" xfId="6709"/>
    <cellStyle name="千位分隔[0] 2 2 2 2 2 2" xfId="6710"/>
    <cellStyle name="注释 2 3 2 3 2 4" xfId="6711"/>
    <cellStyle name="常规 4 7 2 5 2 2" xfId="6712"/>
    <cellStyle name="60% - 强调文字颜色 1 3 2 7" xfId="6713"/>
    <cellStyle name="60% - 强调文字颜色 1 3 3" xfId="6714"/>
    <cellStyle name="60% - 强调文字颜色 1 3 3 2" xfId="6715"/>
    <cellStyle name="常规 7 2 59 5" xfId="6716"/>
    <cellStyle name="60% - 强调文字颜色 1 3 3 2 2" xfId="6717"/>
    <cellStyle name="标题 2 3 3 4 3" xfId="6718"/>
    <cellStyle name="60% - 强调文字颜色 1 3 3 2 2 2" xfId="6719"/>
    <cellStyle name="常规 12 2 3 4" xfId="6720"/>
    <cellStyle name="好 4 2 2 3 4" xfId="6721"/>
    <cellStyle name="60% - 强调文字颜色 1 3 3 4 2 2" xfId="6722"/>
    <cellStyle name="强调文字颜色 2 3 2 4 3 2" xfId="6723"/>
    <cellStyle name="常规 7 2 4 6 2 2 2" xfId="6724"/>
    <cellStyle name="60% - 强调文字颜色 1 3 4" xfId="6725"/>
    <cellStyle name="60% - 强调文字颜色 1 3 4 2" xfId="6726"/>
    <cellStyle name="60% - 强调文字颜色 1 3 4 2 2" xfId="6727"/>
    <cellStyle name="60% - 强调文字颜色 1 3 5" xfId="6728"/>
    <cellStyle name="60% - 强调文字颜色 1 3 5 2" xfId="6729"/>
    <cellStyle name="标题 2 2 2 7" xfId="6730"/>
    <cellStyle name="60% - 强调文字颜色 1 3 5 2 2" xfId="6731"/>
    <cellStyle name="标题 2 2 2 7 2" xfId="6732"/>
    <cellStyle name="标题 2 2 3 3 2 2" xfId="6733"/>
    <cellStyle name="60% - 强调文字颜色 1 3 6 2" xfId="6734"/>
    <cellStyle name="标题 3 3 2 2 6" xfId="6735"/>
    <cellStyle name="常规 7 2 2 2 2 5 3" xfId="6736"/>
    <cellStyle name="标题 2 2 3 3 2 2 2" xfId="6737"/>
    <cellStyle name="60% - 强调文字颜色 1 3 6 2 2" xfId="6738"/>
    <cellStyle name="标题 2 2 3 3 3" xfId="6739"/>
    <cellStyle name="60% - 强调文字颜色 1 3 7" xfId="6740"/>
    <cellStyle name="标题 2 2 3 3 3 2" xfId="6741"/>
    <cellStyle name="60% - 强调文字颜色 1 3 7 2" xfId="6742"/>
    <cellStyle name="60% - 强调文字颜色 1 3 8" xfId="6743"/>
    <cellStyle name="60% - 强调文字颜色 1 4" xfId="6744"/>
    <cellStyle name="60% - 强调文字颜色 2 2" xfId="6745"/>
    <cellStyle name="强调文字颜色 2 3 3 5 3 2" xfId="6746"/>
    <cellStyle name="60% - 强调文字颜色 2 2 2 2 2" xfId="6747"/>
    <cellStyle name="注释 2 9 4" xfId="6748"/>
    <cellStyle name="标题 2 3 6 3" xfId="6749"/>
    <cellStyle name="60% - 强调文字颜色 2 2 2 2 2 2" xfId="6750"/>
    <cellStyle name="注释 2 9 4 2" xfId="6751"/>
    <cellStyle name="标题 2 3 6 3 2" xfId="6752"/>
    <cellStyle name="60% - 强调文字颜色 2 2 2 2 2 2 2" xfId="6753"/>
    <cellStyle name="60% - 强调文字颜色 2 2 2 2 2 3" xfId="6754"/>
    <cellStyle name="60% - 强调文字颜色 2 2 2 2 3" xfId="6755"/>
    <cellStyle name="60% - 强调文字颜色 2 2 2 2 3 2" xfId="6756"/>
    <cellStyle name="60% - 强调文字颜色 2 2 2 2 3 2 2" xfId="6757"/>
    <cellStyle name="注释 2 7 4 2" xfId="6758"/>
    <cellStyle name="强调文字颜色 4 2 3 4 2 3 2" xfId="6759"/>
    <cellStyle name="标题 2 3 4 3 2" xfId="6760"/>
    <cellStyle name="60% - 强调文字颜色 2 2 2 2 4" xfId="6761"/>
    <cellStyle name="适中 3 2 2 5" xfId="6762"/>
    <cellStyle name="60% - 强调文字颜色 2 2 2 2 4 2" xfId="6763"/>
    <cellStyle name="适中 3 2 2 5 2" xfId="6764"/>
    <cellStyle name="60% - 强调文字颜色 2 2 2 2 4 2 2" xfId="6765"/>
    <cellStyle name="60% - 强调文字颜色 2 2 2 2 5" xfId="6766"/>
    <cellStyle name="适中 3 2 3 5" xfId="6767"/>
    <cellStyle name="60% - 强调文字颜色 2 2 2 2 5 2" xfId="6768"/>
    <cellStyle name="60% - 强调文字颜色 2 2 2 2 6" xfId="6769"/>
    <cellStyle name="常规 10 17 2" xfId="6770"/>
    <cellStyle name="常规 10 22 2" xfId="6771"/>
    <cellStyle name="强调文字颜色 2 3 3 5 4" xfId="6772"/>
    <cellStyle name="60% - 强调文字颜色 2 2 2 3" xfId="6773"/>
    <cellStyle name="60% - 强调文字颜色 2 2 2 3 2" xfId="6774"/>
    <cellStyle name="60% - 强调文字颜色 2 2 2 3 2 2" xfId="6775"/>
    <cellStyle name="60% - 强调文字颜色 2 2 2 4" xfId="6776"/>
    <cellStyle name="60% - 强调文字颜色 2 2 2 4 2" xfId="6777"/>
    <cellStyle name="60% - 强调文字颜色 2 2 2 4 2 2" xfId="6778"/>
    <cellStyle name="强调文字颜色 3 2 4 2 2" xfId="6779"/>
    <cellStyle name="60% - 强调文字颜色 2 2 2 4 3" xfId="6780"/>
    <cellStyle name="常规 13 33 2" xfId="6781"/>
    <cellStyle name="常规 13 28 2" xfId="6782"/>
    <cellStyle name="注释 2 3 3 2 2 2" xfId="6783"/>
    <cellStyle name="60% - 强调文字颜色 2 2 2 5" xfId="6784"/>
    <cellStyle name="常规 13 33 2 2" xfId="6785"/>
    <cellStyle name="常规 13 28 2 2" xfId="6786"/>
    <cellStyle name="60% - 强调文字颜色 2 2 2 5 2" xfId="6787"/>
    <cellStyle name="常规 13 33 2 2 2" xfId="6788"/>
    <cellStyle name="常规 13 28 2 2 2" xfId="6789"/>
    <cellStyle name="60% - 强调文字颜色 2 2 2 5 2 2" xfId="6790"/>
    <cellStyle name="常规 13 33 3" xfId="6791"/>
    <cellStyle name="常规 13 28 3" xfId="6792"/>
    <cellStyle name="常规 8 52 2" xfId="6793"/>
    <cellStyle name="常规 8 47 2" xfId="6794"/>
    <cellStyle name="60% - 强调文字颜色 2 2 2 6" xfId="6795"/>
    <cellStyle name="常规 13 33 3 2" xfId="6796"/>
    <cellStyle name="常规 13 28 3 2" xfId="6797"/>
    <cellStyle name="常规 8 52 2 2" xfId="6798"/>
    <cellStyle name="常规 8 47 2 2" xfId="6799"/>
    <cellStyle name="60% - 强调文字颜色 2 2 2 6 2" xfId="6800"/>
    <cellStyle name="常规 13 33 4" xfId="6801"/>
    <cellStyle name="常规 13 28 4" xfId="6802"/>
    <cellStyle name="注释 3 3 4 2 2 2" xfId="6803"/>
    <cellStyle name="常规 8 52 3" xfId="6804"/>
    <cellStyle name="常规 8 47 3" xfId="6805"/>
    <cellStyle name="常规 8 4 2 37 2" xfId="6806"/>
    <cellStyle name="常规 8 4 2 42 2" xfId="6807"/>
    <cellStyle name="60% - 强调文字颜色 2 2 2 7" xfId="6808"/>
    <cellStyle name="强调文字颜色 1 2 2 3 3 2" xfId="6809"/>
    <cellStyle name="常规 4 7 3 4 2 2" xfId="6810"/>
    <cellStyle name="常规 7 2 4 7 4" xfId="6811"/>
    <cellStyle name="强调文字颜色 2 3 2 6 2" xfId="6812"/>
    <cellStyle name="60% - 强调文字颜色 2 2 3" xfId="6813"/>
    <cellStyle name="强调文字颜色 2 3 2 6 2 2" xfId="6814"/>
    <cellStyle name="60% - 强调文字颜色 2 2 3 2" xfId="6815"/>
    <cellStyle name="常规 7 2 4 7 4 2" xfId="6816"/>
    <cellStyle name="60% - 强调文字颜色 3 2 4" xfId="6817"/>
    <cellStyle name="60% - 强调文字颜色 3 2 4 2" xfId="6818"/>
    <cellStyle name="常规 8 2 59" xfId="6819"/>
    <cellStyle name="60% - 强调文字颜色 2 2 3 2 2" xfId="6820"/>
    <cellStyle name="常规 14 6 2 2 3" xfId="6821"/>
    <cellStyle name="标题 3 3 6 3" xfId="6822"/>
    <cellStyle name="60% - 强调文字颜色 3 2 4 2 2" xfId="6823"/>
    <cellStyle name="常规 8 2 59 2" xfId="6824"/>
    <cellStyle name="60% - 强调文字颜色 2 2 3 2 2 2" xfId="6825"/>
    <cellStyle name="60% - 强调文字颜色 2 2 3 2 3" xfId="6826"/>
    <cellStyle name="60% - 强调文字颜色 3 2 4 3" xfId="6827"/>
    <cellStyle name="60% - 强调文字颜色 2 2 3 3" xfId="6828"/>
    <cellStyle name="60% - 强调文字颜色 3 2 5" xfId="6829"/>
    <cellStyle name="60% - 强调文字颜色 2 2 3 3 2" xfId="6830"/>
    <cellStyle name="60% - 强调文字颜色 3 2 5 2" xfId="6831"/>
    <cellStyle name="60% - 强调文字颜色 2 2 3 3 2 2" xfId="6832"/>
    <cellStyle name="60% - 强调文字颜色 3 2 5 2 2" xfId="6833"/>
    <cellStyle name="标题 6 3 2 2 2" xfId="6834"/>
    <cellStyle name="60% - 强调文字颜色 2 2 3 3 3" xfId="6835"/>
    <cellStyle name="60% - 强调文字颜色 3 2 5 3" xfId="6836"/>
    <cellStyle name="标题 2 2 5 2 2" xfId="6837"/>
    <cellStyle name="60% - 强调文字颜色 2 2 3 4" xfId="6838"/>
    <cellStyle name="60% - 强调文字颜色 3 2 6" xfId="6839"/>
    <cellStyle name="标题 2 2 5 2 2 2" xfId="6840"/>
    <cellStyle name="60% - 强调文字颜色 2 2 3 4 2" xfId="6841"/>
    <cellStyle name="60% - 强调文字颜色 3 2 6 2" xfId="6842"/>
    <cellStyle name="60% - 强调文字颜色 2 2 3 4 2 2" xfId="6843"/>
    <cellStyle name="60% - 强调文字颜色 3 2 6 2 2" xfId="6844"/>
    <cellStyle name="常规 23 20 2 2" xfId="6845"/>
    <cellStyle name="常规 23 15 2 2" xfId="6846"/>
    <cellStyle name="标题 6 3 2 3 2" xfId="6847"/>
    <cellStyle name="解释性文本 2 2 2 4 2 4" xfId="6848"/>
    <cellStyle name="标题 4 2 2 2 2 2 2" xfId="6849"/>
    <cellStyle name="60% - 强调文字颜色 2 2 3 4 3" xfId="6850"/>
    <cellStyle name="千位分隔 3 2 2 2 2 2" xfId="6851"/>
    <cellStyle name="强调文字颜色 3 2 5 2 2" xfId="6852"/>
    <cellStyle name="60% - 强调文字颜色 3 2 6 3" xfId="6853"/>
    <cellStyle name="强调文字颜色 2 3 2 5 2 2" xfId="6854"/>
    <cellStyle name="常规 7 2 4 7 5" xfId="6855"/>
    <cellStyle name="强调文字颜色 2 3 2 6 3" xfId="6856"/>
    <cellStyle name="常规 7 2 4 6 4 2" xfId="6857"/>
    <cellStyle name="60% - 强调文字颜色 2 2 4" xfId="6858"/>
    <cellStyle name="60% - 强调文字颜色 3 3 4" xfId="6859"/>
    <cellStyle name="强调文字颜色 2 3 2 5 2 2 2" xfId="6860"/>
    <cellStyle name="强调文字颜色 2 3 2 6 3 2" xfId="6861"/>
    <cellStyle name="60% - 强调文字颜色 2 2 4 2" xfId="6862"/>
    <cellStyle name="60% - 强调文字颜色 2 2 4 3" xfId="6863"/>
    <cellStyle name="60% - 强调文字颜色 3 3 5" xfId="6864"/>
    <cellStyle name="强调文字颜色 2 3 2 5 2 3" xfId="6865"/>
    <cellStyle name="强调文字颜色 2 3 2 6 4" xfId="6866"/>
    <cellStyle name="60% - 强调文字颜色 2 2 5" xfId="6867"/>
    <cellStyle name="强调文字颜色 2 3 2 5 2 3 2" xfId="6868"/>
    <cellStyle name="60% - 强调文字颜色 2 2 5 2" xfId="6869"/>
    <cellStyle name="60% - 强调文字颜色 2 2 5 2 2" xfId="6870"/>
    <cellStyle name="标题 6 2 2 2 2" xfId="6871"/>
    <cellStyle name="60% - 强调文字颜色 2 2 5 3" xfId="6872"/>
    <cellStyle name="标题 2 2 4 2 2 2" xfId="6873"/>
    <cellStyle name="60% - 强调文字颜色 2 2 6 2" xfId="6874"/>
    <cellStyle name="标题 4 2 2 2 6" xfId="6875"/>
    <cellStyle name="60% - 强调文字颜色 2 2 6 2 2" xfId="6876"/>
    <cellStyle name="标题 6 2 2 3 2" xfId="6877"/>
    <cellStyle name="解释性文本 3 2 2 4 2 2" xfId="6878"/>
    <cellStyle name="60% - 强调文字颜色 2 2 6 3" xfId="6879"/>
    <cellStyle name="常规 7 2 4 8 3" xfId="6880"/>
    <cellStyle name="60% - 强调文字颜色 2 3 2" xfId="6881"/>
    <cellStyle name="60% - 强调文字颜色 2 3 2 2 2 2" xfId="6882"/>
    <cellStyle name="差 2 2 3 2 2" xfId="6883"/>
    <cellStyle name="60% - 强调文字颜色 2 3 2 2 3" xfId="6884"/>
    <cellStyle name="差 2 2 3 2 2 2" xfId="6885"/>
    <cellStyle name="60% - 强调文字颜色 2 3 2 2 3 2" xfId="6886"/>
    <cellStyle name="差 2 2 3 2 3" xfId="6887"/>
    <cellStyle name="60% - 强调文字颜色 2 3 2 2 4" xfId="6888"/>
    <cellStyle name="60% - 强调文字颜色 2 3 2 2 4 2" xfId="6889"/>
    <cellStyle name="60% - 强调文字颜色 2 3 2 2 4 3" xfId="6890"/>
    <cellStyle name="60% - 强调文字颜色 2 3 2 2 5" xfId="6891"/>
    <cellStyle name="60% - 强调文字颜色 2 3 2 2 5 2" xfId="6892"/>
    <cellStyle name="60% - 强调文字颜色 2 3 2 2 6" xfId="6893"/>
    <cellStyle name="60% - 强调文字颜色 2 3 2 4 2 2" xfId="6894"/>
    <cellStyle name="60% - 强调文字颜色 2 3 2 5" xfId="6895"/>
    <cellStyle name="60% - 强调文字颜色 2 3 2 5 2" xfId="6896"/>
    <cellStyle name="60% - 强调文字颜色 2 3 2 5 2 2" xfId="6897"/>
    <cellStyle name="60% - 强调文字颜色 2 3 2 6" xfId="6898"/>
    <cellStyle name="常规 7 19 36 2 4" xfId="6899"/>
    <cellStyle name="常规 7 19 41 2 4" xfId="6900"/>
    <cellStyle name="60% - 强调文字颜色 2 3 2 6 2" xfId="6901"/>
    <cellStyle name="60% - 强调文字颜色 2 3 2 7" xfId="6902"/>
    <cellStyle name="强调文字颜色 1 2 2 4 3 2" xfId="6903"/>
    <cellStyle name="常规 8 12 4 2 2" xfId="6904"/>
    <cellStyle name="常规 7 2 4 8 4" xfId="6905"/>
    <cellStyle name="强调文字颜色 2 3 2 7 2" xfId="6906"/>
    <cellStyle name="60% - 强调文字颜色 2 3 3" xfId="6907"/>
    <cellStyle name="60% - 强调文字颜色 2 3 3 2 2 2" xfId="6908"/>
    <cellStyle name="60% - 强调文字颜色 4 2 4 2 2" xfId="6909"/>
    <cellStyle name="60% - 强调文字颜色 2 3 3 2 3" xfId="6910"/>
    <cellStyle name="差 2 2 4 2 2" xfId="6911"/>
    <cellStyle name="60% - 强调文字颜色 4 2 4 3" xfId="6912"/>
    <cellStyle name="标题 6 4 2 2 2" xfId="6913"/>
    <cellStyle name="常规 22 2 5 2 2" xfId="6914"/>
    <cellStyle name="常规 17 2 5 2 2" xfId="6915"/>
    <cellStyle name="60% - 强调文字颜色 2 3 3 3 3" xfId="6916"/>
    <cellStyle name="常规 36 28 2 2" xfId="6917"/>
    <cellStyle name="常规 36 33 2 2" xfId="6918"/>
    <cellStyle name="差 2 2 4 3 2" xfId="6919"/>
    <cellStyle name="60% - 强调文字颜色 4 2 5 3" xfId="6920"/>
    <cellStyle name="60% - 强调文字颜色 2 3 3 4 2 2" xfId="6921"/>
    <cellStyle name="60% - 强调文字颜色 4 2 6 2 2" xfId="6922"/>
    <cellStyle name="强调文字颜色 2 3 2 5 3 2" xfId="6923"/>
    <cellStyle name="常规 7 2 4 8 5" xfId="6924"/>
    <cellStyle name="60% - 强调文字颜色 2 3 4" xfId="6925"/>
    <cellStyle name="60% - 强调文字颜色 2 3 4 2" xfId="6926"/>
    <cellStyle name="60% - 强调文字颜色 4 3 4" xfId="6927"/>
    <cellStyle name="60% - 强调文字颜色 2 3 5" xfId="6928"/>
    <cellStyle name="60% - 强调文字颜色 2 3 5 2" xfId="6929"/>
    <cellStyle name="标题 3 2 2 7" xfId="6930"/>
    <cellStyle name="强调文字颜色 4 2 3 3 2 3 2" xfId="6931"/>
    <cellStyle name="标题 2 2 4 3 2" xfId="6932"/>
    <cellStyle name="60% - 强调文字颜色 2 3 6" xfId="6933"/>
    <cellStyle name="60% - 强调文字颜色 2 3 6 2" xfId="6934"/>
    <cellStyle name="常规 7 27 2 2" xfId="6935"/>
    <cellStyle name="常规 7 32 2 2" xfId="6936"/>
    <cellStyle name="标题 4 3 2 2 6" xfId="6937"/>
    <cellStyle name="60% - 强调文字颜色 2 3 6 2 2" xfId="6938"/>
    <cellStyle name="60% - 强调文字颜色 2 4" xfId="6939"/>
    <cellStyle name="60% - 强调文字颜色 3 2" xfId="6940"/>
    <cellStyle name="60% - 强调文字颜色 3 2 2" xfId="6941"/>
    <cellStyle name="60% - 强调文字颜色 3 2 2 2" xfId="6942"/>
    <cellStyle name="计算 2 2 3 5" xfId="6943"/>
    <cellStyle name="60% - 强调文字颜色 3 2 2 2 2" xfId="6944"/>
    <cellStyle name="常规 7 2 2 46 3" xfId="6945"/>
    <cellStyle name="常规 7 2 2 51 3" xfId="6946"/>
    <cellStyle name="常规 10 29" xfId="6947"/>
    <cellStyle name="常规 10 34" xfId="6948"/>
    <cellStyle name="60% - 强调文字颜色 3 2 2 2 2 2" xfId="6949"/>
    <cellStyle name="常规 7 2 2 46 3 2" xfId="6950"/>
    <cellStyle name="常规 7 2 2 51 3 2" xfId="6951"/>
    <cellStyle name="常规 10 29 2" xfId="6952"/>
    <cellStyle name="常规 10 34 2" xfId="6953"/>
    <cellStyle name="60% - 强调文字颜色 3 2 2 2 2 3" xfId="6954"/>
    <cellStyle name="常规 18 8 2" xfId="6955"/>
    <cellStyle name="常规 23 8 2" xfId="6956"/>
    <cellStyle name="常规 10 29 3" xfId="6957"/>
    <cellStyle name="常规 10 34 3" xfId="6958"/>
    <cellStyle name="输入 2 2 3 4 2" xfId="6959"/>
    <cellStyle name="60% - 强调文字颜色 3 2 2 2 3" xfId="6960"/>
    <cellStyle name="常规 7 2 4 2 35 4 2" xfId="6961"/>
    <cellStyle name="常规 7 2 4 2 40 4 2" xfId="6962"/>
    <cellStyle name="常规 7 2 2 46 4" xfId="6963"/>
    <cellStyle name="常规 7 2 2 51 4" xfId="6964"/>
    <cellStyle name="常规 10 35" xfId="6965"/>
    <cellStyle name="常规 10 40" xfId="6966"/>
    <cellStyle name="60% - 强调文字颜色 3 2 2 2 3 2" xfId="6967"/>
    <cellStyle name="常规 7 2 4 2 35 4 2 2" xfId="6968"/>
    <cellStyle name="常规 7 2 4 2 40 4 2 2" xfId="6969"/>
    <cellStyle name="常规 7 2 2 46 4 2" xfId="6970"/>
    <cellStyle name="常规 7 2 2 51 4 2" xfId="6971"/>
    <cellStyle name="常规 10 35 2" xfId="6972"/>
    <cellStyle name="常规 10 40 2" xfId="6973"/>
    <cellStyle name="60% - 强调文字颜色 3 2 2 2 4" xfId="6974"/>
    <cellStyle name="常规 7 2 4 2 35 4 3" xfId="6975"/>
    <cellStyle name="常规 7 2 4 2 40 4 3" xfId="6976"/>
    <cellStyle name="常规 7 2 2 46 5" xfId="6977"/>
    <cellStyle name="常规 7 2 2 51 5" xfId="6978"/>
    <cellStyle name="常规 10 36" xfId="6979"/>
    <cellStyle name="常规 10 41" xfId="6980"/>
    <cellStyle name="60% - 强调文字颜色 3 2 2 2 4 2" xfId="6981"/>
    <cellStyle name="常规 10 36 2" xfId="6982"/>
    <cellStyle name="常规 10 41 2" xfId="6983"/>
    <cellStyle name="60% - 强调文字颜色 3 2 2 2 4 2 2" xfId="6984"/>
    <cellStyle name="常规 13 18 2 3" xfId="6985"/>
    <cellStyle name="常规 13 23 2 3" xfId="6986"/>
    <cellStyle name="常规 10 36 2 2" xfId="6987"/>
    <cellStyle name="常规 10 41 2 2" xfId="6988"/>
    <cellStyle name="60% - 强调文字颜色 3 2 2 2 5" xfId="6989"/>
    <cellStyle name="常规 10 37" xfId="6990"/>
    <cellStyle name="常规 10 42" xfId="6991"/>
    <cellStyle name="常规 23 10 3" xfId="6992"/>
    <cellStyle name="60% - 强调文字颜色 3 2 2 2 5 2" xfId="6993"/>
    <cellStyle name="常规 10 37 2" xfId="6994"/>
    <cellStyle name="常规 10 42 2" xfId="6995"/>
    <cellStyle name="60% - 强调文字颜色 3 2 2 3" xfId="6996"/>
    <cellStyle name="计算 2 2 4 5" xfId="6997"/>
    <cellStyle name="60% - 强调文字颜色 3 2 2 3 2" xfId="6998"/>
    <cellStyle name="常规 7 2 4 2 17 3 2" xfId="6999"/>
    <cellStyle name="常规 7 2 4 2 22 3 2" xfId="7000"/>
    <cellStyle name="60% - 强调文字颜色 3 2 2 4" xfId="7001"/>
    <cellStyle name="计算 2 2 5 5" xfId="7002"/>
    <cellStyle name="60% - 强调文字颜色 3 2 2 4 2" xfId="7003"/>
    <cellStyle name="60% - 强调文字颜色 3 2 2 4 2 2" xfId="7004"/>
    <cellStyle name="强调文字颜色 4 2 4 2 2" xfId="7005"/>
    <cellStyle name="60% - 强调文字颜色 3 2 2 4 3" xfId="7006"/>
    <cellStyle name="常规 23 33 2" xfId="7007"/>
    <cellStyle name="常规 23 28 2" xfId="7008"/>
    <cellStyle name="注释 2 3 4 2 2 2" xfId="7009"/>
    <cellStyle name="60% - 强调文字颜色 3 2 2 5" xfId="7010"/>
    <cellStyle name="常规 23 33 2 2" xfId="7011"/>
    <cellStyle name="常规 23 28 2 2" xfId="7012"/>
    <cellStyle name="常规 7 2 28" xfId="7013"/>
    <cellStyle name="常规 7 2 33" xfId="7014"/>
    <cellStyle name="60% - 强调文字颜色 3 2 2 5 2" xfId="7015"/>
    <cellStyle name="标题 3 2 3" xfId="7016"/>
    <cellStyle name="常规 7 2 28 2" xfId="7017"/>
    <cellStyle name="常规 7 2 33 2" xfId="7018"/>
    <cellStyle name="60% - 强调文字颜色 3 2 2 5 2 2" xfId="7019"/>
    <cellStyle name="标题 3 2 3 2" xfId="7020"/>
    <cellStyle name="常规 23 33 3" xfId="7021"/>
    <cellStyle name="常规 23 28 3" xfId="7022"/>
    <cellStyle name="60% - 强调文字颜色 3 2 2 6" xfId="7023"/>
    <cellStyle name="60% - 强调文字颜色 3 2 2 6 2" xfId="7024"/>
    <cellStyle name="标题 3 3 3" xfId="7025"/>
    <cellStyle name="强调文字颜色 2 3 3 6 2" xfId="7026"/>
    <cellStyle name="60% - 强调文字颜色 3 2 3" xfId="7027"/>
    <cellStyle name="60% - 强调文字颜色 3 2 3 2" xfId="7028"/>
    <cellStyle name="常规 8 2 14" xfId="7029"/>
    <cellStyle name="常规 7 2 36 3" xfId="7030"/>
    <cellStyle name="常规 7 2 41 3" xfId="7031"/>
    <cellStyle name="标题 3 2 6 3" xfId="7032"/>
    <cellStyle name="计算 2 3 3 5" xfId="7033"/>
    <cellStyle name="60% - 强调文字颜色 3 2 3 2 2" xfId="7034"/>
    <cellStyle name="常规 8 2 14 2" xfId="7035"/>
    <cellStyle name="60% - 强调文字颜色 3 2 3 2 2 2" xfId="7036"/>
    <cellStyle name="常规 8 2 14 2 2" xfId="7037"/>
    <cellStyle name="输入 2 2 4 4 2" xfId="7038"/>
    <cellStyle name="常规 8 4 2 13 4 2 2" xfId="7039"/>
    <cellStyle name="标题 3 2 2 2 2 2 2" xfId="7040"/>
    <cellStyle name="60% - 强调文字颜色 3 2 3 2 3" xfId="7041"/>
    <cellStyle name="常规 8 2 14 3" xfId="7042"/>
    <cellStyle name="60% - 强调文字颜色 3 2 3 3" xfId="7043"/>
    <cellStyle name="常规 8 2 15" xfId="7044"/>
    <cellStyle name="常规 8 2 20" xfId="7045"/>
    <cellStyle name="计算 2 3 4 5" xfId="7046"/>
    <cellStyle name="60% - 强调文字颜色 3 2 3 3 2" xfId="7047"/>
    <cellStyle name="常规 8 2 15 2" xfId="7048"/>
    <cellStyle name="常规 8 2 20 2" xfId="7049"/>
    <cellStyle name="60% - 强调文字颜色 3 2 3 3 2 2" xfId="7050"/>
    <cellStyle name="常规 8 2 15 2 2" xfId="7051"/>
    <cellStyle name="常规 8 2 20 2 2" xfId="7052"/>
    <cellStyle name="60% - 强调文字颜色 3 2 3 3 3" xfId="7053"/>
    <cellStyle name="常规 8 2 15 3" xfId="7054"/>
    <cellStyle name="常规 8 2 20 3" xfId="7055"/>
    <cellStyle name="注释 2 8 3 2" xfId="7056"/>
    <cellStyle name="标题 2 3 5 2 2" xfId="7057"/>
    <cellStyle name="60% - 强调文字颜色 3 2 3 4" xfId="7058"/>
    <cellStyle name="常规 8 2 16" xfId="7059"/>
    <cellStyle name="常规 8 2 21" xfId="7060"/>
    <cellStyle name="常规 7 2 4 2 17 4 2" xfId="7061"/>
    <cellStyle name="常规 7 2 4 2 22 4 2" xfId="7062"/>
    <cellStyle name="标题 2 3 5 2 2 2" xfId="7063"/>
    <cellStyle name="60% - 强调文字颜色 3 2 3 4 2" xfId="7064"/>
    <cellStyle name="常规 8 2 16 2" xfId="7065"/>
    <cellStyle name="常规 8 2 21 2" xfId="7066"/>
    <cellStyle name="常规 7 2 4 2 17 4 2 2" xfId="7067"/>
    <cellStyle name="常规 7 2 4 2 22 4 2 2" xfId="7068"/>
    <cellStyle name="60% - 强调文字颜色 3 2 3 4 2 2" xfId="7069"/>
    <cellStyle name="常规 8 2 16 2 2" xfId="7070"/>
    <cellStyle name="常规 8 2 21 2 2" xfId="7071"/>
    <cellStyle name="强调文字颜色 4 2 5 2 2" xfId="7072"/>
    <cellStyle name="60% - 强调文字颜色 3 2 3 4 3" xfId="7073"/>
    <cellStyle name="常规 8 2 16 3" xfId="7074"/>
    <cellStyle name="常规 8 2 21 3" xfId="7075"/>
    <cellStyle name="常规 23 34 2" xfId="7076"/>
    <cellStyle name="常规 23 29 2" xfId="7077"/>
    <cellStyle name="注释 2 3 4 2 3 2" xfId="7078"/>
    <cellStyle name="60% - 强调文字颜色 3 2 3 5" xfId="7079"/>
    <cellStyle name="常规 8 2 17" xfId="7080"/>
    <cellStyle name="常规 8 2 22" xfId="7081"/>
    <cellStyle name="常规 7 2 4 2 17 4 3" xfId="7082"/>
    <cellStyle name="常规 7 2 4 2 22 4 3" xfId="7083"/>
    <cellStyle name="常规 23 34 2 2" xfId="7084"/>
    <cellStyle name="常规 23 29 2 2" xfId="7085"/>
    <cellStyle name="千位分隔 3 3" xfId="7086"/>
    <cellStyle name="注释 2 3 4 2 3 2 2" xfId="7087"/>
    <cellStyle name="60% - 强调文字颜色 3 2 3 5 2" xfId="7088"/>
    <cellStyle name="常规 8 2 17 2" xfId="7089"/>
    <cellStyle name="常规 8 2 22 2" xfId="7090"/>
    <cellStyle name="标题 4 2 3" xfId="7091"/>
    <cellStyle name="常规 23 34 3" xfId="7092"/>
    <cellStyle name="常规 23 29 3" xfId="7093"/>
    <cellStyle name="注释 2 3 4 2 3 3" xfId="7094"/>
    <cellStyle name="60% - 强调文字颜色 3 2 3 6" xfId="7095"/>
    <cellStyle name="常规 8 2 18" xfId="7096"/>
    <cellStyle name="常规 8 2 23" xfId="7097"/>
    <cellStyle name="60% - 强调文字颜色 3 3" xfId="7098"/>
    <cellStyle name="汇总 3 2 3 5" xfId="7099"/>
    <cellStyle name="常规 7 2 4 26 2 4" xfId="7100"/>
    <cellStyle name="常规 7 2 4 31 2 4" xfId="7101"/>
    <cellStyle name="常规 8 4 2 16 2 2 2" xfId="7102"/>
    <cellStyle name="常规 8 4 2 21 2 2 2" xfId="7103"/>
    <cellStyle name="差 3 4 2 2 2" xfId="7104"/>
    <cellStyle name="60% - 强调文字颜色 3 3 2" xfId="7105"/>
    <cellStyle name="常规 7 19 2 26 4" xfId="7106"/>
    <cellStyle name="常规 7 19 2 31 4" xfId="7107"/>
    <cellStyle name="60% - 强调文字颜色 3 3 2 2" xfId="7108"/>
    <cellStyle name="计算 3 2 3 5" xfId="7109"/>
    <cellStyle name="60% - 强调文字颜色 3 3 2 2 2" xfId="7110"/>
    <cellStyle name="常规 14 6 5 3" xfId="7111"/>
    <cellStyle name="常规 2 5" xfId="7112"/>
    <cellStyle name="60% - 强调文字颜色 3 3 2 2 2 2" xfId="7113"/>
    <cellStyle name="输出 2 6 4" xfId="7114"/>
    <cellStyle name="常规 2 5 2" xfId="7115"/>
    <cellStyle name="60% - 强调文字颜色 3 3 2 2 2 2 2" xfId="7116"/>
    <cellStyle name="输入 2 3 3 4 2" xfId="7117"/>
    <cellStyle name="差 3 2 3 2 2" xfId="7118"/>
    <cellStyle name="60% - 强调文字颜色 3 3 2 2 3" xfId="7119"/>
    <cellStyle name="差 3 2 3 2 2 2" xfId="7120"/>
    <cellStyle name="常规 14 6 6 3" xfId="7121"/>
    <cellStyle name="常规 3 5" xfId="7122"/>
    <cellStyle name="60% - 强调文字颜色 3 3 2 2 3 2" xfId="7123"/>
    <cellStyle name="输出 3 6 4" xfId="7124"/>
    <cellStyle name="常规 3 5 2" xfId="7125"/>
    <cellStyle name="60% - 强调文字颜色 3 3 2 2 3 2 2" xfId="7126"/>
    <cellStyle name="差 3 2 3 2 3" xfId="7127"/>
    <cellStyle name="60% - 强调文字颜色 3 3 2 2 4" xfId="7128"/>
    <cellStyle name="常规 14 6 7 3" xfId="7129"/>
    <cellStyle name="常规 100" xfId="7130"/>
    <cellStyle name="常规 4 5" xfId="7131"/>
    <cellStyle name="60% - 强调文字颜色 3 3 2 2 4 2" xfId="7132"/>
    <cellStyle name="常规 4 5 2" xfId="7133"/>
    <cellStyle name="60% - 强调文字颜色 3 3 2 2 4 2 2" xfId="7134"/>
    <cellStyle name="常规 4 6" xfId="7135"/>
    <cellStyle name="60% - 强调文字颜色 3 3 2 2 4 3" xfId="7136"/>
    <cellStyle name="60% - 强调文字颜色 3 3 2 2 5" xfId="7137"/>
    <cellStyle name="常规 5 5" xfId="7138"/>
    <cellStyle name="60% - 强调文字颜色 3 3 2 2 5 2" xfId="7139"/>
    <cellStyle name="60% - 强调文字颜色 3 3 2 4 2 2" xfId="7140"/>
    <cellStyle name="60% - 强调文字颜色 3 3 2 5" xfId="7141"/>
    <cellStyle name="60% - 强调文字颜色 3 3 2 5 2" xfId="7142"/>
    <cellStyle name="60% - 强调文字颜色 3 3 2 5 2 2" xfId="7143"/>
    <cellStyle name="60% - 强调文字颜色 3 3 2 6" xfId="7144"/>
    <cellStyle name="60% - 强调文字颜色 3 3 2 6 2" xfId="7145"/>
    <cellStyle name="60% - 强调文字颜色 3 3 2 7" xfId="7146"/>
    <cellStyle name="强调文字颜色 1 2 3 4 3 2" xfId="7147"/>
    <cellStyle name="常规 8 13 4 2 2" xfId="7148"/>
    <cellStyle name="常规 8 4 39 2 2" xfId="7149"/>
    <cellStyle name="常规 8 4 44 2 2" xfId="7150"/>
    <cellStyle name="强调文字颜色 2 3 3 7 2" xfId="7151"/>
    <cellStyle name="60% - 强调文字颜色 3 3 3" xfId="7152"/>
    <cellStyle name="60% - 强调文字颜色 3 3 3 4 2 2" xfId="7153"/>
    <cellStyle name="60% - 强调文字颜色 3 3 3 5 2" xfId="7154"/>
    <cellStyle name="60% - 强调文字颜色 3 3 3 6" xfId="7155"/>
    <cellStyle name="标题 2 2 5 3 2" xfId="7156"/>
    <cellStyle name="60% - 强调文字颜色 3 3 6" xfId="7157"/>
    <cellStyle name="常规 7 19 2 35 4" xfId="7158"/>
    <cellStyle name="常规 7 19 2 40 4" xfId="7159"/>
    <cellStyle name="60% - 强调文字颜色 3 3 6 2" xfId="7160"/>
    <cellStyle name="常规 23 21 2 2" xfId="7161"/>
    <cellStyle name="常规 23 16 2 2" xfId="7162"/>
    <cellStyle name="标题 6 3 3 3 2" xfId="7163"/>
    <cellStyle name="标题 4 2 2 2 3 2 2" xfId="7164"/>
    <cellStyle name="强调文字颜色 3 2 6 2 2" xfId="7165"/>
    <cellStyle name="60% - 强调文字颜色 3 3 6 3" xfId="7166"/>
    <cellStyle name="60% - 强调文字颜色 3 4" xfId="7167"/>
    <cellStyle name="适中 2 6 2 2" xfId="7168"/>
    <cellStyle name="60% - 强调文字颜色 4 2" xfId="7169"/>
    <cellStyle name="60% - 强调文字颜色 4 2 2 2" xfId="7170"/>
    <cellStyle name="60% - 强调文字颜色 4 2 2 2 2" xfId="7171"/>
    <cellStyle name="常规 8 4 2 11 3" xfId="7172"/>
    <cellStyle name="60% - 强调文字颜色 4 2 2 2 2 2" xfId="7173"/>
    <cellStyle name="常规 8 4 2 11 3 2" xfId="7174"/>
    <cellStyle name="60% - 强调文字颜色 4 2 2 2 2 2 2" xfId="7175"/>
    <cellStyle name="标题 5 6 2 2" xfId="7176"/>
    <cellStyle name="输入 3 2 3 4 2" xfId="7177"/>
    <cellStyle name="60% - 强调文字颜色 4 2 2 2 3" xfId="7178"/>
    <cellStyle name="标题 5 6 2 2 2" xfId="7179"/>
    <cellStyle name="常规 8 4 2 12 3" xfId="7180"/>
    <cellStyle name="60% - 强调文字颜色 4 2 2 2 3 2" xfId="7181"/>
    <cellStyle name="常规 8 4 2 12 3 2" xfId="7182"/>
    <cellStyle name="60% - 强调文字颜色 4 2 2 2 3 2 2" xfId="7183"/>
    <cellStyle name="60% - 强调文字颜色 4 2 2 2 4" xfId="7184"/>
    <cellStyle name="常规 8 4 2 13 3" xfId="7185"/>
    <cellStyle name="60% - 强调文字颜色 4 2 2 2 4 2" xfId="7186"/>
    <cellStyle name="输入 2 2 3 4" xfId="7187"/>
    <cellStyle name="常规 8 4 2 13 3 2" xfId="7188"/>
    <cellStyle name="60% - 强调文字颜色 4 2 2 2 4 2 2" xfId="7189"/>
    <cellStyle name="常规 7 2 27 2 2" xfId="7190"/>
    <cellStyle name="常规 7 2 32 2 2" xfId="7191"/>
    <cellStyle name="常规 8 4 2 13 4" xfId="7192"/>
    <cellStyle name="标题 3 2 2 2 2" xfId="7193"/>
    <cellStyle name="60% - 强调文字颜色 4 2 2 2 4 3" xfId="7194"/>
    <cellStyle name="60% - 强调文字颜色 4 2 2 2 5" xfId="7195"/>
    <cellStyle name="常规 8 4 2 14 3" xfId="7196"/>
    <cellStyle name="差 3 2 3" xfId="7197"/>
    <cellStyle name="60% - 强调文字颜色 4 2 2 2 5 2" xfId="7198"/>
    <cellStyle name="60% - 强调文字颜色 4 2 2 2 6" xfId="7199"/>
    <cellStyle name="标题 5 2 2 5 2 2" xfId="7200"/>
    <cellStyle name="60% - 强调文字颜色 4 2 2 3" xfId="7201"/>
    <cellStyle name="60% - 强调文字颜色 4 2 2 3 2" xfId="7202"/>
    <cellStyle name="常规 7 2 2 58" xfId="7203"/>
    <cellStyle name="常规 7 2 2 63" xfId="7204"/>
    <cellStyle name="60% - 强调文字颜色 4 2 2 3 2 2" xfId="7205"/>
    <cellStyle name="链接单元格 2 6 2 2 2" xfId="7206"/>
    <cellStyle name="60% - 强调文字颜色 4 2 2 4 2 2" xfId="7207"/>
    <cellStyle name="强调文字颜色 5 2 4 2 2" xfId="7208"/>
    <cellStyle name="链接单元格 2 6 2 3" xfId="7209"/>
    <cellStyle name="60% - 强调文字颜色 4 2 2 4 3" xfId="7210"/>
    <cellStyle name="链接单元格 2 6 3 2" xfId="7211"/>
    <cellStyle name="常规 7 20 2 14 2 2" xfId="7212"/>
    <cellStyle name="60% - 强调文字颜色 4 2 2 5 2" xfId="7213"/>
    <cellStyle name="标题 2 2 3 4" xfId="7214"/>
    <cellStyle name="常规 7 20 2 14 2 2 2" xfId="7215"/>
    <cellStyle name="60% - 强调文字颜色 4 2 2 5 2 2" xfId="7216"/>
    <cellStyle name="强调文字颜色 5 2 4 3 2" xfId="7217"/>
    <cellStyle name="常规 7 20 2 14 2 3" xfId="7218"/>
    <cellStyle name="60% - 强调文字颜色 4 2 2 5 3" xfId="7219"/>
    <cellStyle name="常规 10 2 2 4 2" xfId="7220"/>
    <cellStyle name="链接单元格 2 6 4" xfId="7221"/>
    <cellStyle name="常规 7 20 2 14 3" xfId="7222"/>
    <cellStyle name="60% - 强调文字颜色 4 2 2 6" xfId="7223"/>
    <cellStyle name="常规 10 2 2 4 2 2" xfId="7224"/>
    <cellStyle name="链接单元格 2 6 4 2" xfId="7225"/>
    <cellStyle name="常规 7 20 2 14 3 2" xfId="7226"/>
    <cellStyle name="60% - 强调文字颜色 4 2 2 6 2" xfId="7227"/>
    <cellStyle name="常规 10 2 2 4 3" xfId="7228"/>
    <cellStyle name="常规 3 4 7 2" xfId="7229"/>
    <cellStyle name="链接单元格 2 6 5" xfId="7230"/>
    <cellStyle name="常规 7 20 2 14 4" xfId="7231"/>
    <cellStyle name="60% - 强调文字颜色 4 2 2 7" xfId="7232"/>
    <cellStyle name="60% - 强调文字颜色 4 2 3 2 2" xfId="7233"/>
    <cellStyle name="60% - 强调文字颜色 4 2 3 2 2 2" xfId="7234"/>
    <cellStyle name="标题 5 7 2 2" xfId="7235"/>
    <cellStyle name="输入 3 2 4 4 2" xfId="7236"/>
    <cellStyle name="60% - 强调文字颜色 4 2 3 2 3" xfId="7237"/>
    <cellStyle name="60% - 强调文字颜色 4 2 3 3" xfId="7238"/>
    <cellStyle name="适中 3 2 7 2" xfId="7239"/>
    <cellStyle name="标题 1 3 2 2 4 2 2 2" xfId="7240"/>
    <cellStyle name="强调文字颜色 5 2 5 2 2" xfId="7241"/>
    <cellStyle name="60% - 强调文字颜色 4 2 3 4 3" xfId="7242"/>
    <cellStyle name="注释 2 3 5 2 3 2" xfId="7243"/>
    <cellStyle name="链接单元格 2 7 3" xfId="7244"/>
    <cellStyle name="常规 7 20 2 15 2" xfId="7245"/>
    <cellStyle name="常规 7 20 2 20 2" xfId="7246"/>
    <cellStyle name="60% - 强调文字颜色 4 2 3 5" xfId="7247"/>
    <cellStyle name="常规 10 2 2 5 2" xfId="7248"/>
    <cellStyle name="注释 2 3 5 2 3 3" xfId="7249"/>
    <cellStyle name="链接单元格 2 7 4" xfId="7250"/>
    <cellStyle name="常规 7 20 2 15 3" xfId="7251"/>
    <cellStyle name="常规 7 20 2 20 3" xfId="7252"/>
    <cellStyle name="60% - 强调文字颜色 4 2 3 6" xfId="7253"/>
    <cellStyle name="适中 2 6 2 3" xfId="7254"/>
    <cellStyle name="60% - 强调文字颜色 4 3" xfId="7255"/>
    <cellStyle name="适中 2 6 2 3 2" xfId="7256"/>
    <cellStyle name="常规 7 2 26 5" xfId="7257"/>
    <cellStyle name="常规 7 2 31 5" xfId="7258"/>
    <cellStyle name="60% - 强调文字颜色 4 3 2" xfId="7259"/>
    <cellStyle name="差 2 4 4" xfId="7260"/>
    <cellStyle name="60% - 强调文字颜色 4 3 2 2" xfId="7261"/>
    <cellStyle name="60% - 强调文字颜色 4 3 2 2 2" xfId="7262"/>
    <cellStyle name="60% - 强调文字颜色 4 3 2 2 2 2" xfId="7263"/>
    <cellStyle name="60% - 强调文字颜色 6 2 4 3" xfId="7264"/>
    <cellStyle name="60% - 强调文字颜色 4 3 2 2 2 3" xfId="7265"/>
    <cellStyle name="标题 6 6 2 2" xfId="7266"/>
    <cellStyle name="输入 3 3 3 4 2" xfId="7267"/>
    <cellStyle name="60% - 强调文字颜色 4 3 2 2 3" xfId="7268"/>
    <cellStyle name="标题 6 6 2 2 2" xfId="7269"/>
    <cellStyle name="60% - 强调文字颜色 4 3 2 2 3 2" xfId="7270"/>
    <cellStyle name="60% - 强调文字颜色 6 2 5 3" xfId="7271"/>
    <cellStyle name="60% - 强调文字颜色 4 3 2 2 3 2 2" xfId="7272"/>
    <cellStyle name="60% - 强调文字颜色 4 3 2 2 3 3" xfId="7273"/>
    <cellStyle name="标题 4 2 2 5 2 2" xfId="7274"/>
    <cellStyle name="常规 7 19 2 29 2 2 2" xfId="7275"/>
    <cellStyle name="常规 7 19 2 34 2 2 2" xfId="7276"/>
    <cellStyle name="常规 3 2 3 6 2" xfId="7277"/>
    <cellStyle name="60% - 强调文字颜色 4 3 2 2 4" xfId="7278"/>
    <cellStyle name="输出 3 3 2 5" xfId="7279"/>
    <cellStyle name="60% - 强调文字颜色 4 3 2 2 4 2" xfId="7280"/>
    <cellStyle name="60% - 强调文字颜色 6 2 6 3" xfId="7281"/>
    <cellStyle name="60% - 强调文字颜色 4 3 2 2 4 2 2" xfId="7282"/>
    <cellStyle name="标题 4 2 2 2 2" xfId="7283"/>
    <cellStyle name="60% - 强调文字颜色 4 3 2 2 4 3" xfId="7284"/>
    <cellStyle name="60% - 强调文字颜色 4 3 2 2 5" xfId="7285"/>
    <cellStyle name="60% - 强调文字颜色 4 3 2 2 6" xfId="7286"/>
    <cellStyle name="60% - 强调文字颜色 4 3 2 3" xfId="7287"/>
    <cellStyle name="60% - 强调文字颜色 4 3 2 3 2" xfId="7288"/>
    <cellStyle name="60% - 强调文字颜色 4 3 2 3 2 2" xfId="7289"/>
    <cellStyle name="60% - 强调文字颜色 6 3 4 3" xfId="7290"/>
    <cellStyle name="链接单元格 3 6 2 2 2" xfId="7291"/>
    <cellStyle name="60% - 强调文字颜色 4 3 2 4 2 2" xfId="7292"/>
    <cellStyle name="强调文字颜色 5 3 4 2 2" xfId="7293"/>
    <cellStyle name="链接单元格 3 6 2 3" xfId="7294"/>
    <cellStyle name="60% - 强调文字颜色 4 3 2 4 3" xfId="7295"/>
    <cellStyle name="60% - 强调文字颜色 5 2 2 3 2" xfId="7296"/>
    <cellStyle name="链接单元格 3 6 3" xfId="7297"/>
    <cellStyle name="60% - 强调文字颜色 4 3 2 5" xfId="7298"/>
    <cellStyle name="60% - 强调文字颜色 5 2 2 3 2 2" xfId="7299"/>
    <cellStyle name="链接单元格 3 6 3 2" xfId="7300"/>
    <cellStyle name="60% - 强调文字颜色 4 3 2 5 2" xfId="7301"/>
    <cellStyle name="60% - 强调文字颜色 4 3 2 5 2 2" xfId="7302"/>
    <cellStyle name="60% - 强调文字颜色 5 2 2 3 3" xfId="7303"/>
    <cellStyle name="链接单元格 3 6 4" xfId="7304"/>
    <cellStyle name="60% - 强调文字颜色 4 3 2 6" xfId="7305"/>
    <cellStyle name="链接单元格 3 6 4 2" xfId="7306"/>
    <cellStyle name="60% - 强调文字颜色 4 3 2 6 2" xfId="7307"/>
    <cellStyle name="常规 8 14 4 2 2" xfId="7308"/>
    <cellStyle name="常规 3 5 7 2" xfId="7309"/>
    <cellStyle name="链接单元格 3 6 5" xfId="7310"/>
    <cellStyle name="60% - 强调文字颜色 4 3 2 7" xfId="7311"/>
    <cellStyle name="60% - 强调文字颜色 4 3 3" xfId="7312"/>
    <cellStyle name="常规 8 2 2 2 2 5" xfId="7313"/>
    <cellStyle name="差 2 5 4" xfId="7314"/>
    <cellStyle name="60% - 强调文字颜色 4 3 3 2" xfId="7315"/>
    <cellStyle name="60% - 强调文字颜色 4 3 3 2 2" xfId="7316"/>
    <cellStyle name="常规 2 7" xfId="7317"/>
    <cellStyle name="60% - 强调文字颜色 4 3 3 2 2 2" xfId="7318"/>
    <cellStyle name="检查单元格 2 2 2 2 3" xfId="7319"/>
    <cellStyle name="标题 6 7 2 2" xfId="7320"/>
    <cellStyle name="输入 3 3 4 4 2" xfId="7321"/>
    <cellStyle name="60% - 强调文字颜色 4 3 3 2 3" xfId="7322"/>
    <cellStyle name="强调文字颜色 5 3 5 2 2" xfId="7323"/>
    <cellStyle name="60% - 强调文字颜色 4 3 3 4 3" xfId="7324"/>
    <cellStyle name="60% - 强调文字颜色 5 2 2 4 3" xfId="7325"/>
    <cellStyle name="适中 2 2 4 2 2 2" xfId="7326"/>
    <cellStyle name="强调文字颜色 6 2 4 2 2" xfId="7327"/>
    <cellStyle name="链接单元格 3 7 4" xfId="7328"/>
    <cellStyle name="60% - 强调文字颜色 4 3 3 6" xfId="7329"/>
    <cellStyle name="差 2 2 5 2 2" xfId="7330"/>
    <cellStyle name="60% - 强调文字颜色 4 3 4 3" xfId="7331"/>
    <cellStyle name="常规 24 2 2 2 2 2" xfId="7332"/>
    <cellStyle name="常规 19 2 2 2 2 2" xfId="7333"/>
    <cellStyle name="常规 36 29 2 2" xfId="7334"/>
    <cellStyle name="常规 36 34 2 2" xfId="7335"/>
    <cellStyle name="差 2 2 5 3 2" xfId="7336"/>
    <cellStyle name="60% - 强调文字颜色 4 3 5 3" xfId="7337"/>
    <cellStyle name="适中 2 6 2 4" xfId="7338"/>
    <cellStyle name="60% - 强调文字颜色 4 4" xfId="7339"/>
    <cellStyle name="适中 2 6 3 2" xfId="7340"/>
    <cellStyle name="60% - 强调文字颜色 5 2" xfId="7341"/>
    <cellStyle name="60% - 强调文字颜色 5 2 2" xfId="7342"/>
    <cellStyle name="60% - 强调文字颜色 5 2 2 2" xfId="7343"/>
    <cellStyle name="60% - 强调文字颜色 5 2 2 2 2" xfId="7344"/>
    <cellStyle name="链接单元格 3 5 3" xfId="7345"/>
    <cellStyle name="差 2 3 7" xfId="7346"/>
    <cellStyle name="60% - 强调文字颜色 5 2 2 2 3" xfId="7347"/>
    <cellStyle name="链接单元格 3 5 4" xfId="7348"/>
    <cellStyle name="常规 10 2 3 3 2" xfId="7349"/>
    <cellStyle name="60% - 强调文字颜色 5 2 2 2 3 2" xfId="7350"/>
    <cellStyle name="常规 14 6 2 2" xfId="7351"/>
    <cellStyle name="常规 7 20 35 2 4" xfId="7352"/>
    <cellStyle name="常规 7 20 40 2 4" xfId="7353"/>
    <cellStyle name="标题 3 3 6" xfId="7354"/>
    <cellStyle name="60% - 强调文字颜色 5 2 2 2 3 2 2" xfId="7355"/>
    <cellStyle name="60% - 强调文字颜色 5 2 2 3" xfId="7356"/>
    <cellStyle name="60% - 强调文字颜色 5 2 2 5" xfId="7357"/>
    <cellStyle name="60% - 强调文字颜色 5 2 2 5 2" xfId="7358"/>
    <cellStyle name="60% - 强调文字颜色 5 2 2 5 3" xfId="7359"/>
    <cellStyle name="适中 2 2 4 2 3 2" xfId="7360"/>
    <cellStyle name="强调文字颜色 6 2 4 3 2" xfId="7361"/>
    <cellStyle name="60% - 强调文字颜色 5 2 3" xfId="7362"/>
    <cellStyle name="60% - 强调文字颜色 5 2 3 2" xfId="7363"/>
    <cellStyle name="60% - 强调文字颜色 5 2 3 2 2" xfId="7364"/>
    <cellStyle name="差 3 3 7" xfId="7365"/>
    <cellStyle name="60% - 强调文字颜色 5 2 3 2 2 2" xfId="7366"/>
    <cellStyle name="常规 21 10 2 2" xfId="7367"/>
    <cellStyle name="标题 1 2 2 2 4 2 2 2" xfId="7368"/>
    <cellStyle name="60% - 强调文字颜色 5 2 3 2 3" xfId="7369"/>
    <cellStyle name="60% - 强调文字颜色 5 2 3 3" xfId="7370"/>
    <cellStyle name="强调文字颜色 6 2 5 2 2" xfId="7371"/>
    <cellStyle name="60% - 强调文字颜色 5 2 3 4 3" xfId="7372"/>
    <cellStyle name="60% - 强调文字颜色 5 2 3 5" xfId="7373"/>
    <cellStyle name="60% - 强调文字颜色 5 2 4 2" xfId="7374"/>
    <cellStyle name="60% - 强调文字颜色 5 2 4 2 2" xfId="7375"/>
    <cellStyle name="差 2 3 4 2 2" xfId="7376"/>
    <cellStyle name="60% - 强调文字颜色 5 2 4 3" xfId="7377"/>
    <cellStyle name="标题 6 5 2 2 2" xfId="7378"/>
    <cellStyle name="差 2 3 4 3 2" xfId="7379"/>
    <cellStyle name="60% - 强调文字颜色 5 2 5 3" xfId="7380"/>
    <cellStyle name="输出 2 3 2 4 2" xfId="7381"/>
    <cellStyle name="常规 8 2 5 3" xfId="7382"/>
    <cellStyle name="60% - 强调文字颜色 5 2 6 2 2" xfId="7383"/>
    <cellStyle name="60% - 强调文字颜色 5 3 2" xfId="7384"/>
    <cellStyle name="60% - 强调文字颜色 5 3 2 2" xfId="7385"/>
    <cellStyle name="60% - 强调文字颜色 5 3 2 2 2" xfId="7386"/>
    <cellStyle name="60% - 强调文字颜色 5 3 2 2 2 2" xfId="7387"/>
    <cellStyle name="常规 7 2 4 2 14 2 2 2" xfId="7388"/>
    <cellStyle name="警告文本 3 2 5 3 2" xfId="7389"/>
    <cellStyle name="60% - 强调文字颜色 5 3 2 2 2 3" xfId="7390"/>
    <cellStyle name="60% - 强调文字颜色 5 3 2 2 3" xfId="7391"/>
    <cellStyle name="解释性文本 2 2 2 5" xfId="7392"/>
    <cellStyle name="60% - 强调文字颜色 5 3 2 2 3 2" xfId="7393"/>
    <cellStyle name="60% - 强调文字颜色 6 2 2" xfId="7394"/>
    <cellStyle name="解释性文本 2 2 2 6" xfId="7395"/>
    <cellStyle name="常规 7 2 4 2 14 2 3 2" xfId="7396"/>
    <cellStyle name="警告文本 3 2 5 4 2" xfId="7397"/>
    <cellStyle name="60% - 强调文字颜色 5 3 2 2 3 3" xfId="7398"/>
    <cellStyle name="常规 4 2 3 6 2" xfId="7399"/>
    <cellStyle name="标题 4 3 2 5 2 2" xfId="7400"/>
    <cellStyle name="常规 7 8 2" xfId="7401"/>
    <cellStyle name="60% - 强调文字颜色 5 3 2 2 4" xfId="7402"/>
    <cellStyle name="解释性文本 2 2 3 5" xfId="7403"/>
    <cellStyle name="常规 7 8 2 2" xfId="7404"/>
    <cellStyle name="千位分隔 2 2 2 3" xfId="7405"/>
    <cellStyle name="60% - 强调文字颜色 5 3 2 2 4 2" xfId="7406"/>
    <cellStyle name="60% - 强调文字颜色 6 3 2" xfId="7407"/>
    <cellStyle name="常规 7 8 2 3" xfId="7408"/>
    <cellStyle name="千位分隔 2 2 2 4" xfId="7409"/>
    <cellStyle name="60% - 强调文字颜色 5 3 2 2 4 3" xfId="7410"/>
    <cellStyle name="常规 7 8 4" xfId="7411"/>
    <cellStyle name="常规 8 4 2 25 2 2 2" xfId="7412"/>
    <cellStyle name="常规 8 4 2 30 2 2 2" xfId="7413"/>
    <cellStyle name="60% - 强调文字颜色 5 3 2 2 6" xfId="7414"/>
    <cellStyle name="60% - 强调文字颜色 5 3 2 3" xfId="7415"/>
    <cellStyle name="注释 2 3 6 3 2 2" xfId="7416"/>
    <cellStyle name="60% - 强调文字颜色 5 3 2 5" xfId="7417"/>
    <cellStyle name="60% - 强调文字颜色 5 3 2 3 2" xfId="7418"/>
    <cellStyle name="60% - 强调文字颜色 5 3 2 5 2" xfId="7419"/>
    <cellStyle name="60% - 强调文字颜色 5 3 2 3 2 2" xfId="7420"/>
    <cellStyle name="60% - 强调文字颜色 5 3 2 5 3" xfId="7421"/>
    <cellStyle name="适中 2 2 5 2 3 2" xfId="7422"/>
    <cellStyle name="强调文字颜色 6 3 4 3 2" xfId="7423"/>
    <cellStyle name="常规 8 15 4 2 2" xfId="7424"/>
    <cellStyle name="常规 8 20 4 2 2" xfId="7425"/>
    <cellStyle name="60% - 强调文字颜色 5 3 2 7" xfId="7426"/>
    <cellStyle name="60% - 强调文字颜色 5 3 3" xfId="7427"/>
    <cellStyle name="60% - 强调文字颜色 5 3 3 2" xfId="7428"/>
    <cellStyle name="60% - 强调文字颜色 5 3 3 2 2" xfId="7429"/>
    <cellStyle name="60% - 强调文字颜色 5 3 3 2 2 2" xfId="7430"/>
    <cellStyle name="60% - 强调文字颜色 5 3 3 2 3" xfId="7431"/>
    <cellStyle name="强调文字颜色 6 3 5 2 2" xfId="7432"/>
    <cellStyle name="60% - 强调文字颜色 5 3 3 4 3" xfId="7433"/>
    <cellStyle name="60% - 强调文字颜色 5 3 4" xfId="7434"/>
    <cellStyle name="60% - 强调文字颜色 5 3 4 2" xfId="7435"/>
    <cellStyle name="60% - 强调文字颜色 5 3 4 2 2" xfId="7436"/>
    <cellStyle name="差 2 3 5 2 2" xfId="7437"/>
    <cellStyle name="60% - 强调文字颜色 5 3 4 3" xfId="7438"/>
    <cellStyle name="解释性文本 2 3 2 3" xfId="7439"/>
    <cellStyle name="常规 24 2 3 2 2 2" xfId="7440"/>
    <cellStyle name="常规 19 2 3 2 2 2" xfId="7441"/>
    <cellStyle name="链接单元格 3 2 2 2 2 3" xfId="7442"/>
    <cellStyle name="60% - 强调文字颜色 5 3 5 3" xfId="7443"/>
    <cellStyle name="链接单元格 3 2 2 2 3" xfId="7444"/>
    <cellStyle name="60% - 强调文字颜色 5 3 6" xfId="7445"/>
    <cellStyle name="链接单元格 3 2 2 2 3 2" xfId="7446"/>
    <cellStyle name="输出 2 4 2 4" xfId="7447"/>
    <cellStyle name="常规 7 19 2 2 6 3 3" xfId="7448"/>
    <cellStyle name="60% - 强调文字颜色 5 3 6 2" xfId="7449"/>
    <cellStyle name="60% - 强调文字颜色 5 4" xfId="7450"/>
    <cellStyle name="适中 2 6 4 2" xfId="7451"/>
    <cellStyle name="60% - 强调文字颜色 6 2" xfId="7452"/>
    <cellStyle name="60% - 强调文字颜色 6 2 2 2" xfId="7453"/>
    <cellStyle name="常规 3 40 4" xfId="7454"/>
    <cellStyle name="常规 3 35 4" xfId="7455"/>
    <cellStyle name="标题 4 3 3 6" xfId="7456"/>
    <cellStyle name="60% - 强调文字颜色 6 2 2 2 2" xfId="7457"/>
    <cellStyle name="标题 6 2 2 2 3 2" xfId="7458"/>
    <cellStyle name="60% - 强调文字颜色 6 2 2 2 3" xfId="7459"/>
    <cellStyle name="60% - 强调文字颜色 6 2 2 2 3 2" xfId="7460"/>
    <cellStyle name="计算 3 6 3" xfId="7461"/>
    <cellStyle name="60% - 强调文字颜色 6 2 2 2 3 2 2" xfId="7462"/>
    <cellStyle name="60% - 强调文字颜色 6 2 2 2 3 3" xfId="7463"/>
    <cellStyle name="常规 23 22 2 2" xfId="7464"/>
    <cellStyle name="常规 23 17 2 2" xfId="7465"/>
    <cellStyle name="警告文本 2 2 3 2 3 2" xfId="7466"/>
    <cellStyle name="标题 6 3 4 3 2" xfId="7467"/>
    <cellStyle name="标题 4 2 2 2 4 2 2" xfId="7468"/>
    <cellStyle name="汇总 2 2 4 2 3 2" xfId="7469"/>
    <cellStyle name="60% - 强调文字颜色 6 2 2 2 4" xfId="7470"/>
    <cellStyle name="常规 7 2 36 4 2 2" xfId="7471"/>
    <cellStyle name="常规 7 2 41 4 2 2" xfId="7472"/>
    <cellStyle name="60% - 强调文字颜色 6 2 2 2 5" xfId="7473"/>
    <cellStyle name="60% - 强调文字颜色 6 2 2 3" xfId="7474"/>
    <cellStyle name="60% - 强调文字颜色 6 2 2 3 2" xfId="7475"/>
    <cellStyle name="60% - 强调文字颜色 6 2 2 3 2 2" xfId="7476"/>
    <cellStyle name="60% - 强调文字颜色 6 2 2 3 3" xfId="7477"/>
    <cellStyle name="60% - 强调文字颜色 6 2 2 4 2 2" xfId="7478"/>
    <cellStyle name="60% - 强调文字颜色 6 2 2 4 3" xfId="7479"/>
    <cellStyle name="适中 2 3 4 2 2 2" xfId="7480"/>
    <cellStyle name="60% - 强调文字颜色 6 2 2 5" xfId="7481"/>
    <cellStyle name="常规 14 23 2" xfId="7482"/>
    <cellStyle name="常规 14 18 2" xfId="7483"/>
    <cellStyle name="60% - 强调文字颜色 6 2 2 5 2 2" xfId="7484"/>
    <cellStyle name="常规 14 24" xfId="7485"/>
    <cellStyle name="常规 14 19" xfId="7486"/>
    <cellStyle name="60% - 强调文字颜色 6 2 2 5 3" xfId="7487"/>
    <cellStyle name="适中 2 3 4 2 3 2" xfId="7488"/>
    <cellStyle name="60% - 强调文字颜色 6 2 2 6" xfId="7489"/>
    <cellStyle name="60% - 强调文字颜色 6 2 2 6 2" xfId="7490"/>
    <cellStyle name="60% - 强调文字颜色 6 2 3" xfId="7491"/>
    <cellStyle name="60% - 强调文字颜色 6 2 3 2" xfId="7492"/>
    <cellStyle name="60% - 强调文字颜色 6 2 3 2 2" xfId="7493"/>
    <cellStyle name="常规 31 10 2 2" xfId="7494"/>
    <cellStyle name="常规 26 10 2 2" xfId="7495"/>
    <cellStyle name="标题 6 2 2 3 3 2" xfId="7496"/>
    <cellStyle name="60% - 强调文字颜色 6 2 3 2 3" xfId="7497"/>
    <cellStyle name="60% - 强调文字颜色 6 2 3 3" xfId="7498"/>
    <cellStyle name="60% - 强调文字颜色 6 2 3 5" xfId="7499"/>
    <cellStyle name="60% - 强调文字颜色 6 2 4" xfId="7500"/>
    <cellStyle name="常规 7 2 2 15 2 4" xfId="7501"/>
    <cellStyle name="常规 7 2 2 20 2 4" xfId="7502"/>
    <cellStyle name="60% - 强调文字颜色 6 2 4 2" xfId="7503"/>
    <cellStyle name="60% - 强调文字颜色 6 2 4 2 2" xfId="7504"/>
    <cellStyle name="60% - 强调文字颜色 6 2 5 2 2" xfId="7505"/>
    <cellStyle name="60% - 强调文字颜色 6 2 6" xfId="7506"/>
    <cellStyle name="输出 3 3 2 4" xfId="7507"/>
    <cellStyle name="60% - 强调文字颜色 6 2 6 2" xfId="7508"/>
    <cellStyle name="常规 2 7 2 2 6" xfId="7509"/>
    <cellStyle name="解释性文本 3 2 3 2 2" xfId="7510"/>
    <cellStyle name="强调文字颜色 3 2 3 2" xfId="7511"/>
    <cellStyle name="输出 3 3 2 4 2" xfId="7512"/>
    <cellStyle name="60% - 强调文字颜色 6 2 6 2 2" xfId="7513"/>
    <cellStyle name="60% - 强调文字颜色 6 3" xfId="7514"/>
    <cellStyle name="60% - 强调文字颜色 6 3 2 2" xfId="7515"/>
    <cellStyle name="常规 7 20 2 16 4 2" xfId="7516"/>
    <cellStyle name="常规 7 20 2 21 4 2" xfId="7517"/>
    <cellStyle name="60% - 强调文字颜色 6 3 2 2 2 2 2" xfId="7518"/>
    <cellStyle name="常规 7 20 2 16 5" xfId="7519"/>
    <cellStyle name="常规 7 20 2 21 5" xfId="7520"/>
    <cellStyle name="60% - 强调文字颜色 6 3 2 2 2 3" xfId="7521"/>
    <cellStyle name="常规 7 20 2 17 4" xfId="7522"/>
    <cellStyle name="常规 7 20 2 22 4" xfId="7523"/>
    <cellStyle name="60% - 强调文字颜色 6 3 2 2 3 2" xfId="7524"/>
    <cellStyle name="常规 7 20 2 17 4 2" xfId="7525"/>
    <cellStyle name="常规 7 20 2 22 4 2" xfId="7526"/>
    <cellStyle name="60% - 强调文字颜色 6 3 2 2 3 2 2" xfId="7527"/>
    <cellStyle name="常规 7 20 2 17 5" xfId="7528"/>
    <cellStyle name="常规 7 20 2 22 5" xfId="7529"/>
    <cellStyle name="60% - 强调文字颜色 6 3 2 2 3 3" xfId="7530"/>
    <cellStyle name="常规 7 20 2 18 4" xfId="7531"/>
    <cellStyle name="常规 7 20 2 23 4" xfId="7532"/>
    <cellStyle name="60% - 强调文字颜色 6 3 2 2 4 2" xfId="7533"/>
    <cellStyle name="常规 7 20 2 18 4 2" xfId="7534"/>
    <cellStyle name="常规 7 20 2 23 4 2" xfId="7535"/>
    <cellStyle name="60% - 强调文字颜色 6 3 2 2 4 2 2" xfId="7536"/>
    <cellStyle name="常规 7 20 2 18 5" xfId="7537"/>
    <cellStyle name="常规 7 20 2 23 5" xfId="7538"/>
    <cellStyle name="60% - 强调文字颜色 6 3 2 2 4 3" xfId="7539"/>
    <cellStyle name="常规 33 3 5 2" xfId="7540"/>
    <cellStyle name="常规 28 3 5 2" xfId="7541"/>
    <cellStyle name="60% - 强调文字颜色 6 3 2 2 6" xfId="7542"/>
    <cellStyle name="常规 7 2 4 12 2 2" xfId="7543"/>
    <cellStyle name="60% - 强调文字颜色 6 3 2 3" xfId="7544"/>
    <cellStyle name="60% - 强调文字颜色 6 3 2 4 2 2" xfId="7545"/>
    <cellStyle name="注释 2 2 2 3 2 2" xfId="7546"/>
    <cellStyle name="60% - 强调文字颜色 6 3 2 4 3" xfId="7547"/>
    <cellStyle name="60% - 强调文字颜色 6 3 2 5" xfId="7548"/>
    <cellStyle name="60% - 强调文字颜色 6 3 2 5 2" xfId="7549"/>
    <cellStyle name="检查单元格 2 6" xfId="7550"/>
    <cellStyle name="60% - 强调文字颜色 6 3 2 5 2 2" xfId="7551"/>
    <cellStyle name="60% - 强调文字颜色 6 3 2 6" xfId="7552"/>
    <cellStyle name="60% - 强调文字颜色 6 3 2 6 2" xfId="7553"/>
    <cellStyle name="常规 8 16 4 2 2" xfId="7554"/>
    <cellStyle name="常规 8 21 4 2 2" xfId="7555"/>
    <cellStyle name="60% - 强调文字颜色 6 3 2 7" xfId="7556"/>
    <cellStyle name="常规 7 2 2 2 2 17 2 2 2" xfId="7557"/>
    <cellStyle name="常规 7 2 2 2 2 22 2 2 2" xfId="7558"/>
    <cellStyle name="60% - 强调文字颜色 6 3 3" xfId="7559"/>
    <cellStyle name="60% - 强调文字颜色 6 3 3 2" xfId="7560"/>
    <cellStyle name="60% - 强调文字颜色 6 3 3 2 2" xfId="7561"/>
    <cellStyle name="60% - 强调文字颜色 6 3 3 2 2 2" xfId="7562"/>
    <cellStyle name="60% - 强调文字颜色 6 3 3 2 3" xfId="7563"/>
    <cellStyle name="60% - 强调文字颜色 6 3 4" xfId="7564"/>
    <cellStyle name="常规 7 2 2 16 2 4" xfId="7565"/>
    <cellStyle name="常规 7 2 2 21 2 4" xfId="7566"/>
    <cellStyle name="60% - 强调文字颜色 6 3 4 2" xfId="7567"/>
    <cellStyle name="60% - 强调文字颜色 6 3 4 2 2" xfId="7568"/>
    <cellStyle name="链接单元格 3 2 3 2 2 2" xfId="7569"/>
    <cellStyle name="60% - 强调文字颜色 6 3 5 2" xfId="7570"/>
    <cellStyle name="解释性文本 3 3 2 2" xfId="7571"/>
    <cellStyle name="链接单元格 2 2 2 2 2 4" xfId="7572"/>
    <cellStyle name="差 3 2 2 3 2 3" xfId="7573"/>
    <cellStyle name="60% - 强调文字颜色 6 3 5 2 2" xfId="7574"/>
    <cellStyle name="60% - 强调文字颜色 6 3 5 3" xfId="7575"/>
    <cellStyle name="链接单元格 3 2 3 2 3" xfId="7576"/>
    <cellStyle name="60% - 强调文字颜色 6 3 6" xfId="7577"/>
    <cellStyle name="链接单元格 3 2 3 2 3 2" xfId="7578"/>
    <cellStyle name="输出 3 4 2 4" xfId="7579"/>
    <cellStyle name="60% - 强调文字颜色 6 3 6 2" xfId="7580"/>
    <cellStyle name="60% - 强调文字颜色 6 3 6 2 2" xfId="7581"/>
    <cellStyle name="60% - 强调文字颜色 6 3 6 3" xfId="7582"/>
    <cellStyle name="60% - 强调文字颜色 6 4" xfId="7583"/>
    <cellStyle name="百分比 2" xfId="7584"/>
    <cellStyle name="百分比 2 2" xfId="7585"/>
    <cellStyle name="强调文字颜色 6 2 3 6" xfId="7586"/>
    <cellStyle name="百分比 2 2 2" xfId="7587"/>
    <cellStyle name="百分比 2 3" xfId="7588"/>
    <cellStyle name="常规 7 2 2 2 45 3 2" xfId="7589"/>
    <cellStyle name="百分比 3" xfId="7590"/>
    <cellStyle name="百分比 3 2" xfId="7591"/>
    <cellStyle name="百分比 4" xfId="7592"/>
    <cellStyle name="百分比 4 2" xfId="7593"/>
    <cellStyle name="百分比 4 2 2" xfId="7594"/>
    <cellStyle name="百分比 4 3 2" xfId="7595"/>
    <cellStyle name="常规 7 2 2 2 9 4 2" xfId="7596"/>
    <cellStyle name="百分比 4 4" xfId="7597"/>
    <cellStyle name="常规 4 7 4 2 3" xfId="7598"/>
    <cellStyle name="常规 2 2 8" xfId="7599"/>
    <cellStyle name="常规 8 4 36 3" xfId="7600"/>
    <cellStyle name="常规 8 4 41 3" xfId="7601"/>
    <cellStyle name="常规 10 12 2 2" xfId="7602"/>
    <cellStyle name="百分比 4 4 2" xfId="7603"/>
    <cellStyle name="常规 7 2 4 2 9 2 4" xfId="7604"/>
    <cellStyle name="常规 7 2 2 2 9 4 2 2" xfId="7605"/>
    <cellStyle name="百分比 5" xfId="7606"/>
    <cellStyle name="标题 5 2 2 3" xfId="7607"/>
    <cellStyle name="百分比 5 2" xfId="7608"/>
    <cellStyle name="常规 3 32 2" xfId="7609"/>
    <cellStyle name="常规 3 27 2" xfId="7610"/>
    <cellStyle name="百分比 6" xfId="7611"/>
    <cellStyle name="常规 3 32 3" xfId="7612"/>
    <cellStyle name="常规 3 27 3" xfId="7613"/>
    <cellStyle name="百分比 7" xfId="7614"/>
    <cellStyle name="标题 5 2 4 3" xfId="7615"/>
    <cellStyle name="常规 3 32 3 2" xfId="7616"/>
    <cellStyle name="常规 3 27 3 2" xfId="7617"/>
    <cellStyle name="百分比 7 2" xfId="7618"/>
    <cellStyle name="常规 31 13 2" xfId="7619"/>
    <cellStyle name="常规 26 13 2" xfId="7620"/>
    <cellStyle name="标题 1 2" xfId="7621"/>
    <cellStyle name="常规 31 13 2 2" xfId="7622"/>
    <cellStyle name="常规 26 13 2 2" xfId="7623"/>
    <cellStyle name="标题 1 2 2" xfId="7624"/>
    <cellStyle name="标题 1 2 2 2 2 2 2" xfId="7625"/>
    <cellStyle name="标题 1 2 2 2 2 2 2 2" xfId="7626"/>
    <cellStyle name="标题 1 2 2 2 2 3 2" xfId="7627"/>
    <cellStyle name="标题 1 2 2 2 3" xfId="7628"/>
    <cellStyle name="标题 1 2 2 2 3 2" xfId="7629"/>
    <cellStyle name="标题 1 2 2 2 3 2 2" xfId="7630"/>
    <cellStyle name="标题 1 2 2 2 3 2 2 2" xfId="7631"/>
    <cellStyle name="标题 1 2 2 2 3 3" xfId="7632"/>
    <cellStyle name="标题 1 2 2 2 3 3 2" xfId="7633"/>
    <cellStyle name="常规 7 2 29 2" xfId="7634"/>
    <cellStyle name="常规 7 2 34 2" xfId="7635"/>
    <cellStyle name="标题 3 2 4 2" xfId="7636"/>
    <cellStyle name="标题 1 2 2 2 4" xfId="7637"/>
    <cellStyle name="常规 7 2 29 2 2" xfId="7638"/>
    <cellStyle name="常规 7 2 34 2 2" xfId="7639"/>
    <cellStyle name="标题 3 2 4 2 2" xfId="7640"/>
    <cellStyle name="常规 21 10" xfId="7641"/>
    <cellStyle name="标题 1 2 2 2 4 2" xfId="7642"/>
    <cellStyle name="常规 21 10 2" xfId="7643"/>
    <cellStyle name="标题 1 2 2 2 4 2 2" xfId="7644"/>
    <cellStyle name="常规 8 4 2 32 2 2 2" xfId="7645"/>
    <cellStyle name="常规 8 4 2 27 2 2 2" xfId="7646"/>
    <cellStyle name="常规 21 11" xfId="7647"/>
    <cellStyle name="强调文字颜色 5 2 10" xfId="7648"/>
    <cellStyle name="标题 1 2 2 2 4 3" xfId="7649"/>
    <cellStyle name="常规 21 11 2" xfId="7650"/>
    <cellStyle name="标题 1 2 2 2 4 3 2" xfId="7651"/>
    <cellStyle name="常规 7 2 29 3" xfId="7652"/>
    <cellStyle name="常规 7 2 34 3" xfId="7653"/>
    <cellStyle name="标题 3 2 4 3" xfId="7654"/>
    <cellStyle name="标题 1 2 2 2 5" xfId="7655"/>
    <cellStyle name="常规 21 60" xfId="7656"/>
    <cellStyle name="常规 21 55" xfId="7657"/>
    <cellStyle name="标题 1 2 2 2 5 2" xfId="7658"/>
    <cellStyle name="常规 21 60 2" xfId="7659"/>
    <cellStyle name="常规 21 55 2" xfId="7660"/>
    <cellStyle name="标题 1 2 2 2 5 2 2" xfId="7661"/>
    <cellStyle name="标题 1 2 2 2 6" xfId="7662"/>
    <cellStyle name="标题 1 2 2 2 6 2" xfId="7663"/>
    <cellStyle name="标题 2 2 3 5" xfId="7664"/>
    <cellStyle name="标题 1 2 2 3 2 2" xfId="7665"/>
    <cellStyle name="标题 2 2 3 5 2" xfId="7666"/>
    <cellStyle name="标题 1 2 2 3 2 2 2" xfId="7667"/>
    <cellStyle name="标题 1 2 2 3 3" xfId="7668"/>
    <cellStyle name="标题 1 2 2 3 3 2" xfId="7669"/>
    <cellStyle name="标题 2 3 3 5 2" xfId="7670"/>
    <cellStyle name="常规 20 31 2 2" xfId="7671"/>
    <cellStyle name="常规 20 26 2 2" xfId="7672"/>
    <cellStyle name="标题 1 2 2 4 2 2 2" xfId="7673"/>
    <cellStyle name="常规 20 32" xfId="7674"/>
    <cellStyle name="常规 20 27" xfId="7675"/>
    <cellStyle name="强调文字颜色 6 2 2 8" xfId="7676"/>
    <cellStyle name="标题 1 2 2 4 3" xfId="7677"/>
    <cellStyle name="常规 20 32 2" xfId="7678"/>
    <cellStyle name="常规 20 27 2" xfId="7679"/>
    <cellStyle name="强调文字颜色 6 2 2 8 2" xfId="7680"/>
    <cellStyle name="标题 1 2 2 4 3 2" xfId="7681"/>
    <cellStyle name="强调文字颜色 6 2 3 8" xfId="7682"/>
    <cellStyle name="标题 1 2 2 5 3" xfId="7683"/>
    <cellStyle name="标题 1 2 2 5 3 2" xfId="7684"/>
    <cellStyle name="标题 1 2 2 7" xfId="7685"/>
    <cellStyle name="标题 1 2 2 7 2" xfId="7686"/>
    <cellStyle name="常规 23 31 2 2" xfId="7687"/>
    <cellStyle name="常规 23 26 2 2" xfId="7688"/>
    <cellStyle name="标题 1 2 3" xfId="7689"/>
    <cellStyle name="标题 1 2 3 2" xfId="7690"/>
    <cellStyle name="标题 1 2 3 2 2" xfId="7691"/>
    <cellStyle name="常规 7 2 2 38 5" xfId="7692"/>
    <cellStyle name="常规 7 2 2 43 5" xfId="7693"/>
    <cellStyle name="标题 1 2 3 2 2 2" xfId="7694"/>
    <cellStyle name="标题 1 2 3 2 2 2 2" xfId="7695"/>
    <cellStyle name="标题 1 2 3 2 3" xfId="7696"/>
    <cellStyle name="常规 7 2 2 39 5" xfId="7697"/>
    <cellStyle name="常规 7 2 2 44 5" xfId="7698"/>
    <cellStyle name="常规 7 2 4 2 35 2 3" xfId="7699"/>
    <cellStyle name="常规 7 2 4 2 40 2 3" xfId="7700"/>
    <cellStyle name="标题 1 2 3 2 3 2" xfId="7701"/>
    <cellStyle name="标题 2 2 3 4 2 2 2" xfId="7702"/>
    <cellStyle name="标题 1 2 3 3" xfId="7703"/>
    <cellStyle name="标题 1 2 3 3 2" xfId="7704"/>
    <cellStyle name="常规 7 2 28 5" xfId="7705"/>
    <cellStyle name="常规 7 2 33 5" xfId="7706"/>
    <cellStyle name="标题 3 2 3 5" xfId="7707"/>
    <cellStyle name="标题 1 2 3 3 2 2" xfId="7708"/>
    <cellStyle name="标题 3 2 3 5 2" xfId="7709"/>
    <cellStyle name="标题 1 2 3 3 2 2 2" xfId="7710"/>
    <cellStyle name="标题 1 2 3 3 3" xfId="7711"/>
    <cellStyle name="常规 7 2 4 2 36 2 3" xfId="7712"/>
    <cellStyle name="常规 7 2 4 2 41 2 3" xfId="7713"/>
    <cellStyle name="标题 1 2 3 3 3 2" xfId="7714"/>
    <cellStyle name="标题 3 3 3 5 2" xfId="7715"/>
    <cellStyle name="常规 30 31 2 2" xfId="7716"/>
    <cellStyle name="常规 30 26 2 2" xfId="7717"/>
    <cellStyle name="常规 25 31 2 2" xfId="7718"/>
    <cellStyle name="常规 25 26 2 2" xfId="7719"/>
    <cellStyle name="标题 1 2 3 4 2 2 2" xfId="7720"/>
    <cellStyle name="常规 20 44 2 2" xfId="7721"/>
    <cellStyle name="常规 20 39 2 2" xfId="7722"/>
    <cellStyle name="强调文字颜色 4 2 2 3 2" xfId="7723"/>
    <cellStyle name="标题 1 2 4" xfId="7724"/>
    <cellStyle name="强调文字颜色 4 2 2 3 2 2" xfId="7725"/>
    <cellStyle name="标题 1 2 4 2" xfId="7726"/>
    <cellStyle name="强调文字颜色 4 2 2 3 2 2 2" xfId="7727"/>
    <cellStyle name="标题 1 2 4 2 2" xfId="7728"/>
    <cellStyle name="标题 1 2 4 2 2 2" xfId="7729"/>
    <cellStyle name="强调文字颜色 4 2 2 3 2 3" xfId="7730"/>
    <cellStyle name="标题 1 2 4 3" xfId="7731"/>
    <cellStyle name="强调文字颜色 4 2 2 3 2 3 2" xfId="7732"/>
    <cellStyle name="标题 1 2 4 3 2" xfId="7733"/>
    <cellStyle name="标题 3 3 2 6 2" xfId="7734"/>
    <cellStyle name="常规 12 57 2 2" xfId="7735"/>
    <cellStyle name="强调文字颜色 4 2 2 3 3" xfId="7736"/>
    <cellStyle name="标题 1 2 5" xfId="7737"/>
    <cellStyle name="强调文字颜色 4 2 2 3 3 2" xfId="7738"/>
    <cellStyle name="标题 1 2 5 2" xfId="7739"/>
    <cellStyle name="标题 1 2 5 2 2" xfId="7740"/>
    <cellStyle name="常规 8 4 2 38" xfId="7741"/>
    <cellStyle name="常规 8 4 2 43" xfId="7742"/>
    <cellStyle name="标题 1 2 5 2 2 2" xfId="7743"/>
    <cellStyle name="强调文字颜色 1 2 2 3 4" xfId="7744"/>
    <cellStyle name="常规 4 7 3 4 3" xfId="7745"/>
    <cellStyle name="标题 1 2 5 3" xfId="7746"/>
    <cellStyle name="标题 1 2 5 3 2" xfId="7747"/>
    <cellStyle name="强调文字颜色 4 2 2 3 4" xfId="7748"/>
    <cellStyle name="常规 7 55 2 3 2" xfId="7749"/>
    <cellStyle name="常规 7 60 2 3 2" xfId="7750"/>
    <cellStyle name="标题 1 2 6" xfId="7751"/>
    <cellStyle name="强调文字颜色 4 2 2 3 4 2" xfId="7752"/>
    <cellStyle name="标题 1 2 6 2" xfId="7753"/>
    <cellStyle name="标题 1 2 6 3" xfId="7754"/>
    <cellStyle name="标题 1 3 2 2 2" xfId="7755"/>
    <cellStyle name="标题 1 3 2 2 2 2" xfId="7756"/>
    <cellStyle name="标题 1 3 2 2 2 2 2" xfId="7757"/>
    <cellStyle name="标题 1 3 2 2 2 2 2 2" xfId="7758"/>
    <cellStyle name="常规 35 3 3 2 2" xfId="7759"/>
    <cellStyle name="常规 40 3 3 2 2" xfId="7760"/>
    <cellStyle name="标题 1 3 2 2 2 3 2" xfId="7761"/>
    <cellStyle name="标题 1 3 2 2 3" xfId="7762"/>
    <cellStyle name="标题 1 3 2 2 3 2" xfId="7763"/>
    <cellStyle name="适中 2 2 7" xfId="7764"/>
    <cellStyle name="标题 1 3 2 2 3 2 2" xfId="7765"/>
    <cellStyle name="适中 2 2 7 2" xfId="7766"/>
    <cellStyle name="标题 1 3 2 2 3 2 2 2" xfId="7767"/>
    <cellStyle name="常规 35 3 4 2" xfId="7768"/>
    <cellStyle name="常规 40 3 4 2" xfId="7769"/>
    <cellStyle name="标题 1 3 2 2 3 3" xfId="7770"/>
    <cellStyle name="适中 2 3 7" xfId="7771"/>
    <cellStyle name="常规 35 3 4 2 2" xfId="7772"/>
    <cellStyle name="常规 40 3 4 2 2" xfId="7773"/>
    <cellStyle name="标题 1 3 2 2 3 3 2" xfId="7774"/>
    <cellStyle name="标题 4 2 4 2" xfId="7775"/>
    <cellStyle name="标题 1 3 2 2 4" xfId="7776"/>
    <cellStyle name="标题 4 2 4 2 2" xfId="7777"/>
    <cellStyle name="标题 1 3 2 2 4 2" xfId="7778"/>
    <cellStyle name="适中 3 2 7" xfId="7779"/>
    <cellStyle name="标题 1 3 2 2 4 2 2" xfId="7780"/>
    <cellStyle name="适中 3 3 7" xfId="7781"/>
    <cellStyle name="标题 1 3 2 2 4 3 2" xfId="7782"/>
    <cellStyle name="标题 4 2 4 3" xfId="7783"/>
    <cellStyle name="标题 1 3 2 2 5" xfId="7784"/>
    <cellStyle name="标题 1 3 2 2 5 2" xfId="7785"/>
    <cellStyle name="汇总 2 2 8" xfId="7786"/>
    <cellStyle name="标题 1 3 2 2 5 2 2" xfId="7787"/>
    <cellStyle name="汇总 2 2 8 2" xfId="7788"/>
    <cellStyle name="注释 3 2 5 3 2" xfId="7789"/>
    <cellStyle name="标题 1 3 2 2 6" xfId="7790"/>
    <cellStyle name="标题 1 3 2 2 6 2" xfId="7791"/>
    <cellStyle name="汇总 2 3 8" xfId="7792"/>
    <cellStyle name="常规 7 2 4 2 3 2 3" xfId="7793"/>
    <cellStyle name="标题 1 3 2 3" xfId="7794"/>
    <cellStyle name="标题 1 3 2 3 2" xfId="7795"/>
    <cellStyle name="标题 1 3 2 3 2 2" xfId="7796"/>
    <cellStyle name="标题 1 3 2 3 2 2 2" xfId="7797"/>
    <cellStyle name="标题 1 3 2 3 3" xfId="7798"/>
    <cellStyle name="标题 1 3 2 3 3 2" xfId="7799"/>
    <cellStyle name="标题 1 3 2 6" xfId="7800"/>
    <cellStyle name="标题 1 3 2 6 2" xfId="7801"/>
    <cellStyle name="标题 1 3 2 6 2 2" xfId="7802"/>
    <cellStyle name="标题 1 3 2 7" xfId="7803"/>
    <cellStyle name="标题 1 3 2 7 2" xfId="7804"/>
    <cellStyle name="标题 1 3 3" xfId="7805"/>
    <cellStyle name="标题 1 3 3 2" xfId="7806"/>
    <cellStyle name="标题 1 3 3 2 2" xfId="7807"/>
    <cellStyle name="标题 1 3 3 2 2 2" xfId="7808"/>
    <cellStyle name="标题 1 3 3 2 2 2 2" xfId="7809"/>
    <cellStyle name="好 2 2 4 2" xfId="7810"/>
    <cellStyle name="标题 1 3 3 2 3" xfId="7811"/>
    <cellStyle name="好 2 2 4 2 2" xfId="7812"/>
    <cellStyle name="输入 2 2 9" xfId="7813"/>
    <cellStyle name="标题 1 3 3 2 3 2" xfId="7814"/>
    <cellStyle name="标题 1 3 3 3" xfId="7815"/>
    <cellStyle name="标题 1 3 3 3 2" xfId="7816"/>
    <cellStyle name="常规 28 2 2 2 2 3" xfId="7817"/>
    <cellStyle name="常规 33 2 2 2 2 3" xfId="7818"/>
    <cellStyle name="标题 1 3 3 3 2 2" xfId="7819"/>
    <cellStyle name="标题 1 3 3 3 2 2 2" xfId="7820"/>
    <cellStyle name="好 2 2 5 2" xfId="7821"/>
    <cellStyle name="标题 1 3 3 3 3" xfId="7822"/>
    <cellStyle name="好 2 2 5 2 2" xfId="7823"/>
    <cellStyle name="输入 3 2 9" xfId="7824"/>
    <cellStyle name="标题 1 3 3 3 3 2" xfId="7825"/>
    <cellStyle name="标题 1 3 3 6" xfId="7826"/>
    <cellStyle name="强调文字颜色 4 2 2 4 2 2 2" xfId="7827"/>
    <cellStyle name="标题 1 3 4 2 2" xfId="7828"/>
    <cellStyle name="标题 1 3 4 2 2 2" xfId="7829"/>
    <cellStyle name="强调文字颜色 4 2 2 4 2 3" xfId="7830"/>
    <cellStyle name="标题 1 3 4 3" xfId="7831"/>
    <cellStyle name="强调文字颜色 4 2 2 4 3" xfId="7832"/>
    <cellStyle name="常规 7 20 28 2 3" xfId="7833"/>
    <cellStyle name="常规 7 20 33 2 3" xfId="7834"/>
    <cellStyle name="标题 1 3 5" xfId="7835"/>
    <cellStyle name="强调文字颜色 4 2 2 4 3 2" xfId="7836"/>
    <cellStyle name="常规 7 20 28 2 3 2" xfId="7837"/>
    <cellStyle name="常规 7 20 33 2 3 2" xfId="7838"/>
    <cellStyle name="标题 1 3 5 2" xfId="7839"/>
    <cellStyle name="标题 1 3 5 2 2" xfId="7840"/>
    <cellStyle name="标题 1 3 5 2 2 2" xfId="7841"/>
    <cellStyle name="强调文字颜色 2 2 2 3 4" xfId="7842"/>
    <cellStyle name="标题 1 3 5 3" xfId="7843"/>
    <cellStyle name="标题 1 3 5 3 2" xfId="7844"/>
    <cellStyle name="常规 14 4 2 2" xfId="7845"/>
    <cellStyle name="强调文字颜色 4 2 2 4 4" xfId="7846"/>
    <cellStyle name="常规 7 20 28 2 4" xfId="7847"/>
    <cellStyle name="常规 7 20 33 2 4" xfId="7848"/>
    <cellStyle name="标题 1 3 6" xfId="7849"/>
    <cellStyle name="常规 14 4 2 2 2" xfId="7850"/>
    <cellStyle name="强调文字颜色 4 2 2 4 4 2" xfId="7851"/>
    <cellStyle name="标题 1 3 6 2" xfId="7852"/>
    <cellStyle name="警告文本 2 4 4" xfId="7853"/>
    <cellStyle name="标题 1 3 6 2 2" xfId="7854"/>
    <cellStyle name="标题 1 3 6 2 2 2" xfId="7855"/>
    <cellStyle name="强调文字颜色 2 3 2 3 4" xfId="7856"/>
    <cellStyle name="警告文本 2 4 4 2" xfId="7857"/>
    <cellStyle name="标题 1 3 6 3" xfId="7858"/>
    <cellStyle name="警告文本 2 5 4" xfId="7859"/>
    <cellStyle name="标题 1 3 6 3 2" xfId="7860"/>
    <cellStyle name="常规 31 14 2" xfId="7861"/>
    <cellStyle name="常规 26 14 2" xfId="7862"/>
    <cellStyle name="解释性文本 2 3 2 2 3" xfId="7863"/>
    <cellStyle name="标题 2 2" xfId="7864"/>
    <cellStyle name="常规 33 2 2 2 3 2" xfId="7865"/>
    <cellStyle name="常规 28 2 2 2 3 2" xfId="7866"/>
    <cellStyle name="输入 3 2 8" xfId="7867"/>
    <cellStyle name="标题 2 2 2 2 6" xfId="7868"/>
    <cellStyle name="常规 21 5 3 2" xfId="7869"/>
    <cellStyle name="常规 7 2 4 38 5" xfId="7870"/>
    <cellStyle name="常规 7 2 4 43 5" xfId="7871"/>
    <cellStyle name="标题 2 2 2 2 2 2 2" xfId="7872"/>
    <cellStyle name="常规 21 9 3" xfId="7873"/>
    <cellStyle name="标题 2 2 2 2 6 2" xfId="7874"/>
    <cellStyle name="常规 2 7 2 2 2 2 6" xfId="7875"/>
    <cellStyle name="输入 3 2 4 2 2 2" xfId="7876"/>
    <cellStyle name="标题 2 2 2 2 2 2 2 2" xfId="7877"/>
    <cellStyle name="常规 21 5 4 2" xfId="7878"/>
    <cellStyle name="常规 7 2 4 39 5" xfId="7879"/>
    <cellStyle name="常规 7 2 4 44 5" xfId="7880"/>
    <cellStyle name="标题 2 2 2 2 2 3 2" xfId="7881"/>
    <cellStyle name="标题 2 2 2 2 3" xfId="7882"/>
    <cellStyle name="常规 16 6 3" xfId="7883"/>
    <cellStyle name="常规 21 6 3" xfId="7884"/>
    <cellStyle name="标题 2 2 2 2 3 2" xfId="7885"/>
    <cellStyle name="常规 21 6 3 2" xfId="7886"/>
    <cellStyle name="标题 2 2 2 2 3 2 2" xfId="7887"/>
    <cellStyle name="标题 2 2 2 2 3 2 2 2" xfId="7888"/>
    <cellStyle name="常规 21 6 4" xfId="7889"/>
    <cellStyle name="标题 2 2 2 2 3 3" xfId="7890"/>
    <cellStyle name="常规 21 6 4 2" xfId="7891"/>
    <cellStyle name="标题 2 2 2 2 3 3 2" xfId="7892"/>
    <cellStyle name="标题 2 2 2 2 4" xfId="7893"/>
    <cellStyle name="常规 21 7 3" xfId="7894"/>
    <cellStyle name="常规 7 2 2 39 2 4" xfId="7895"/>
    <cellStyle name="常规 7 2 2 44 2 4" xfId="7896"/>
    <cellStyle name="标题 2 2 2 2 4 2" xfId="7897"/>
    <cellStyle name="常规 2 4 2 2 2 2" xfId="7898"/>
    <cellStyle name="输入 3 2 6 3" xfId="7899"/>
    <cellStyle name="标题 2 2 2 2 4 3" xfId="7900"/>
    <cellStyle name="标题 2 2 2 2 5" xfId="7901"/>
    <cellStyle name="常规 21 8 3" xfId="7902"/>
    <cellStyle name="标题 2 2 2 2 5 2" xfId="7903"/>
    <cellStyle name="常规 17 5 3" xfId="7904"/>
    <cellStyle name="常规 22 5 3" xfId="7905"/>
    <cellStyle name="标题 2 2 2 3 2 2" xfId="7906"/>
    <cellStyle name="标题 2 3 2 2 6" xfId="7907"/>
    <cellStyle name="常规 22 5 3 2" xfId="7908"/>
    <cellStyle name="标题 2 2 2 3 2 2 2" xfId="7909"/>
    <cellStyle name="输入 3 3 4 2 2" xfId="7910"/>
    <cellStyle name="差 2 5 2 3" xfId="7911"/>
    <cellStyle name="标题 2 2 2 3 3" xfId="7912"/>
    <cellStyle name="常规 17 6 3" xfId="7913"/>
    <cellStyle name="常规 22 6 3" xfId="7914"/>
    <cellStyle name="标题 2 2 2 3 3 2" xfId="7915"/>
    <cellStyle name="标题 2 2 2 4 2" xfId="7916"/>
    <cellStyle name="常规 18 5 3" xfId="7917"/>
    <cellStyle name="常规 23 5 3" xfId="7918"/>
    <cellStyle name="标题 2 2 2 4 2 2" xfId="7919"/>
    <cellStyle name="常规 23 5 3 2" xfId="7920"/>
    <cellStyle name="标题 2 2 2 4 2 2 2" xfId="7921"/>
    <cellStyle name="常规 8 4 2 17 2 3" xfId="7922"/>
    <cellStyle name="常规 8 4 2 22 2 3" xfId="7923"/>
    <cellStyle name="差 3 5 2 3" xfId="7924"/>
    <cellStyle name="标题 2 2 2 4 3" xfId="7925"/>
    <cellStyle name="常规 18 6 3" xfId="7926"/>
    <cellStyle name="常规 23 6 3" xfId="7927"/>
    <cellStyle name="常规 8 2 2 2 26" xfId="7928"/>
    <cellStyle name="常规 8 2 2 2 31" xfId="7929"/>
    <cellStyle name="标题 2 2 2 4 3 2" xfId="7930"/>
    <cellStyle name="标题 2 2 2 5" xfId="7931"/>
    <cellStyle name="标题 2 2 2 5 2" xfId="7932"/>
    <cellStyle name="常规 7 19 2 2 37 2 2 2" xfId="7933"/>
    <cellStyle name="常规 7 19 2 2 42 2 2 2" xfId="7934"/>
    <cellStyle name="标题 2 2 2 5 3" xfId="7935"/>
    <cellStyle name="常规 19 6 3" xfId="7936"/>
    <cellStyle name="常规 24 6 3" xfId="7937"/>
    <cellStyle name="标题 2 2 2 5 3 2" xfId="7938"/>
    <cellStyle name="标题 2 2 3 4 2" xfId="7939"/>
    <cellStyle name="标题 2 2 3 4 2 2" xfId="7940"/>
    <cellStyle name="标题 2 2 3 5 2 2" xfId="7941"/>
    <cellStyle name="标题 2 2 3 6 2" xfId="7942"/>
    <cellStyle name="强调文字颜色 4 2 3 3 2 3" xfId="7943"/>
    <cellStyle name="标题 2 2 4 3" xfId="7944"/>
    <cellStyle name="标题 2 2 5 3" xfId="7945"/>
    <cellStyle name="标题 2 2 6 3" xfId="7946"/>
    <cellStyle name="注释 2 5 3 2" xfId="7947"/>
    <cellStyle name="标题 2 3 2 2 2" xfId="7948"/>
    <cellStyle name="注释 2 5 3 2 2" xfId="7949"/>
    <cellStyle name="标题 2 3 2 2 2 2" xfId="7950"/>
    <cellStyle name="常规 3 12" xfId="7951"/>
    <cellStyle name="常规 3 9 2 4 2 2" xfId="7952"/>
    <cellStyle name="注释 2 5 3 2 2 2" xfId="7953"/>
    <cellStyle name="标题 2 3 2 2 2 2 2" xfId="7954"/>
    <cellStyle name="常规 3 12 2" xfId="7955"/>
    <cellStyle name="标题 2 3 2 2 2 2 2 2" xfId="7956"/>
    <cellStyle name="注释 2 5 3 2 3 2" xfId="7957"/>
    <cellStyle name="标题 2 3 2 2 2 3 2" xfId="7958"/>
    <cellStyle name="注释 2 5 3 3" xfId="7959"/>
    <cellStyle name="标题 2 3 2 2 3" xfId="7960"/>
    <cellStyle name="注释 2 5 3 3 2" xfId="7961"/>
    <cellStyle name="标题 2 3 2 2 3 2" xfId="7962"/>
    <cellStyle name="标题 2 3 2 2 3 3" xfId="7963"/>
    <cellStyle name="注释 2 5 3 4" xfId="7964"/>
    <cellStyle name="标题 2 3 2 2 4" xfId="7965"/>
    <cellStyle name="常规 27 2 2 2 3 2" xfId="7966"/>
    <cellStyle name="常规 32 2 2 2 3 2" xfId="7967"/>
    <cellStyle name="注释 2 5 3 4 2" xfId="7968"/>
    <cellStyle name="标题 2 3 2 2 4 2" xfId="7969"/>
    <cellStyle name="常规 2 5 2 2 2 2" xfId="7970"/>
    <cellStyle name="标题 2 3 2 2 4 3" xfId="7971"/>
    <cellStyle name="注释 2 5 3 5" xfId="7972"/>
    <cellStyle name="标题 2 3 2 2 5" xfId="7973"/>
    <cellStyle name="常规 8 2 2 2 2 3 2" xfId="7974"/>
    <cellStyle name="差 2 5 2 2" xfId="7975"/>
    <cellStyle name="标题 2 3 2 2 5 2" xfId="7976"/>
    <cellStyle name="差 2 5 2 2 2" xfId="7977"/>
    <cellStyle name="标题 2 3 2 2 5 2 2" xfId="7978"/>
    <cellStyle name="标题 2 3 2 2 6 2" xfId="7979"/>
    <cellStyle name="注释 2 5 4" xfId="7980"/>
    <cellStyle name="标题 2 3 2 3" xfId="7981"/>
    <cellStyle name="注释 2 5 4 2" xfId="7982"/>
    <cellStyle name="标题 2 3 2 3 2" xfId="7983"/>
    <cellStyle name="注释 2 5 4 2 2" xfId="7984"/>
    <cellStyle name="标题 2 3 2 3 2 2" xfId="7985"/>
    <cellStyle name="注释 2 5 4 2 2 2" xfId="7986"/>
    <cellStyle name="输入 3 2 4 2 4" xfId="7987"/>
    <cellStyle name="标题 2 3 2 3 2 2 2" xfId="7988"/>
    <cellStyle name="注释 2 5 4 3" xfId="7989"/>
    <cellStyle name="标题 2 3 2 3 3" xfId="7990"/>
    <cellStyle name="注释 2 5 4 3 2" xfId="7991"/>
    <cellStyle name="标题 2 3 2 3 3 2" xfId="7992"/>
    <cellStyle name="常规 31 22" xfId="7993"/>
    <cellStyle name="常规 31 17" xfId="7994"/>
    <cellStyle name="常规 26 22" xfId="7995"/>
    <cellStyle name="常规 26 17" xfId="7996"/>
    <cellStyle name="强调文字颜色 6 3 7 3" xfId="7997"/>
    <cellStyle name="标题 5" xfId="7998"/>
    <cellStyle name="注释 2 5 5 2" xfId="7999"/>
    <cellStyle name="标题 2 3 2 4 2" xfId="8000"/>
    <cellStyle name="常规 31 22 2" xfId="8001"/>
    <cellStyle name="常规 31 17 2" xfId="8002"/>
    <cellStyle name="常规 26 22 2" xfId="8003"/>
    <cellStyle name="常规 26 17 2" xfId="8004"/>
    <cellStyle name="强调文字颜色 6 3 7 3 2" xfId="8005"/>
    <cellStyle name="标题 5 2" xfId="8006"/>
    <cellStyle name="注释 2 5 5 2 2" xfId="8007"/>
    <cellStyle name="标题 2 3 2 4 2 2" xfId="8008"/>
    <cellStyle name="常规 31 22 2 2" xfId="8009"/>
    <cellStyle name="常规 31 17 2 2" xfId="8010"/>
    <cellStyle name="常规 26 22 2 2" xfId="8011"/>
    <cellStyle name="常规 26 17 2 2" xfId="8012"/>
    <cellStyle name="标题 5 2 2" xfId="8013"/>
    <cellStyle name="输入 3 3 4 2 4" xfId="8014"/>
    <cellStyle name="标题 2 3 2 4 2 2 2" xfId="8015"/>
    <cellStyle name="常规 31 23" xfId="8016"/>
    <cellStyle name="常规 31 18" xfId="8017"/>
    <cellStyle name="常规 26 23" xfId="8018"/>
    <cellStyle name="常规 26 18" xfId="8019"/>
    <cellStyle name="强调文字颜色 6 3 7 4" xfId="8020"/>
    <cellStyle name="常规 7 2 4 2 8 4 2" xfId="8021"/>
    <cellStyle name="标题 6" xfId="8022"/>
    <cellStyle name="注释 2 5 5 3" xfId="8023"/>
    <cellStyle name="标题 2 3 2 4 3" xfId="8024"/>
    <cellStyle name="常规 31 23 2" xfId="8025"/>
    <cellStyle name="常规 31 18 2" xfId="8026"/>
    <cellStyle name="常规 26 23 2" xfId="8027"/>
    <cellStyle name="常规 26 18 2" xfId="8028"/>
    <cellStyle name="常规 7 2 4 2 8 4 2 2" xfId="8029"/>
    <cellStyle name="标题 6 2" xfId="8030"/>
    <cellStyle name="常规 11 50" xfId="8031"/>
    <cellStyle name="常规 11 45" xfId="8032"/>
    <cellStyle name="注释 2 5 5 3 2" xfId="8033"/>
    <cellStyle name="标题 2 3 2 4 3 2" xfId="8034"/>
    <cellStyle name="注释 2 5 6" xfId="8035"/>
    <cellStyle name="标题 2 3 2 5" xfId="8036"/>
    <cellStyle name="注释 2 5 6 2" xfId="8037"/>
    <cellStyle name="标题 2 3 2 5 2" xfId="8038"/>
    <cellStyle name="常规 7 19 2 2 38 2 2 2" xfId="8039"/>
    <cellStyle name="常规 7 19 2 2 43 2 2 2" xfId="8040"/>
    <cellStyle name="标题 2 3 2 5 3" xfId="8041"/>
    <cellStyle name="常规 21 50" xfId="8042"/>
    <cellStyle name="常规 21 45" xfId="8043"/>
    <cellStyle name="标题 2 3 2 5 3 2" xfId="8044"/>
    <cellStyle name="注释 2 5 8" xfId="8045"/>
    <cellStyle name="标题 2 3 2 7" xfId="8046"/>
    <cellStyle name="标题 2 3 2 7 2" xfId="8047"/>
    <cellStyle name="标题 2 3 3" xfId="8048"/>
    <cellStyle name="注释 2 6 3" xfId="8049"/>
    <cellStyle name="标题 2 3 3 2" xfId="8050"/>
    <cellStyle name="注释 2 6 3 2" xfId="8051"/>
    <cellStyle name="标题 2 3 3 2 2" xfId="8052"/>
    <cellStyle name="标题 2 3 3 2 2 2" xfId="8053"/>
    <cellStyle name="标题 2 3 3 2 3" xfId="8054"/>
    <cellStyle name="标题 2 3 3 2 3 2" xfId="8055"/>
    <cellStyle name="注释 2 6 4" xfId="8056"/>
    <cellStyle name="常规 4 6 2 2 2 2" xfId="8057"/>
    <cellStyle name="标题 2 3 3 3" xfId="8058"/>
    <cellStyle name="注释 2 6 4 2" xfId="8059"/>
    <cellStyle name="标题 2 3 3 3 2" xfId="8060"/>
    <cellStyle name="常规 34 2 2 2 2 3" xfId="8061"/>
    <cellStyle name="标题 2 3 3 3 2 2" xfId="8062"/>
    <cellStyle name="标题 2 3 3 3 2 2 2" xfId="8063"/>
    <cellStyle name="标题 2 3 3 3 3" xfId="8064"/>
    <cellStyle name="标题 2 3 3 3 3 2" xfId="8065"/>
    <cellStyle name="注释 2 6 5" xfId="8066"/>
    <cellStyle name="标题 2 3 3 4" xfId="8067"/>
    <cellStyle name="标题 2 3 3 4 2" xfId="8068"/>
    <cellStyle name="标题 2 3 3 4 3 2" xfId="8069"/>
    <cellStyle name="注释 2 7 3 2" xfId="8070"/>
    <cellStyle name="强调文字颜色 4 2 3 4 2 2 2" xfId="8071"/>
    <cellStyle name="标题 2 3 4 2 2" xfId="8072"/>
    <cellStyle name="标题 2 3 4 2 2 2" xfId="8073"/>
    <cellStyle name="注释 2 7 4" xfId="8074"/>
    <cellStyle name="强调文字颜色 4 2 3 4 2 3" xfId="8075"/>
    <cellStyle name="标题 2 3 4 3" xfId="8076"/>
    <cellStyle name="强调文字颜色 4 2 3 4 3" xfId="8077"/>
    <cellStyle name="常规 7 20 29 2 3" xfId="8078"/>
    <cellStyle name="常规 7 20 34 2 3" xfId="8079"/>
    <cellStyle name="标题 2 3 5" xfId="8080"/>
    <cellStyle name="注释 2 8 3" xfId="8081"/>
    <cellStyle name="强调文字颜色 4 2 3 4 3 2" xfId="8082"/>
    <cellStyle name="常规 7 20 29 2 3 2" xfId="8083"/>
    <cellStyle name="常规 7 20 34 2 3 2" xfId="8084"/>
    <cellStyle name="标题 2 3 5 2" xfId="8085"/>
    <cellStyle name="注释 2 8 4" xfId="8086"/>
    <cellStyle name="标题 2 3 5 3" xfId="8087"/>
    <cellStyle name="注释 2 8 4 2" xfId="8088"/>
    <cellStyle name="标题 2 3 5 3 2" xfId="8089"/>
    <cellStyle name="常规 31 20 2" xfId="8090"/>
    <cellStyle name="常规 31 15 2" xfId="8091"/>
    <cellStyle name="常规 26 20 2" xfId="8092"/>
    <cellStyle name="常规 26 15 2" xfId="8093"/>
    <cellStyle name="标题 3 2" xfId="8094"/>
    <cellStyle name="输入 2 2 4 4" xfId="8095"/>
    <cellStyle name="常规 7 2 27 2 2 2" xfId="8096"/>
    <cellStyle name="常规 7 2 32 2 2 2" xfId="8097"/>
    <cellStyle name="常规 8 4 2 13 4 2" xfId="8098"/>
    <cellStyle name="标题 3 2 2 2 2 2" xfId="8099"/>
    <cellStyle name="常规 7 2 27 2 3" xfId="8100"/>
    <cellStyle name="常规 7 2 32 2 3" xfId="8101"/>
    <cellStyle name="常规 8 4 2 13 5" xfId="8102"/>
    <cellStyle name="标题 3 2 2 2 3" xfId="8103"/>
    <cellStyle name="输入 2 2 5 4" xfId="8104"/>
    <cellStyle name="常规 7 2 27 2 3 2" xfId="8105"/>
    <cellStyle name="常规 7 2 32 2 3 2" xfId="8106"/>
    <cellStyle name="标题 3 2 2 2 3 2" xfId="8107"/>
    <cellStyle name="输入 2 2 5 4 2" xfId="8108"/>
    <cellStyle name="标题 3 2 2 2 3 2 2" xfId="8109"/>
    <cellStyle name="常规 8 2 59 3" xfId="8110"/>
    <cellStyle name="输入 2 2 5 5" xfId="8111"/>
    <cellStyle name="注释 2 26 2 2 2" xfId="8112"/>
    <cellStyle name="注释 2 31 2 2 2" xfId="8113"/>
    <cellStyle name="标题 3 2 2 2 3 3" xfId="8114"/>
    <cellStyle name="常规 7 2 27 2 4" xfId="8115"/>
    <cellStyle name="常规 7 2 32 2 4" xfId="8116"/>
    <cellStyle name="标题 3 2 2 2 4" xfId="8117"/>
    <cellStyle name="输入 2 2 6 4" xfId="8118"/>
    <cellStyle name="标题 3 2 2 2 4 2" xfId="8119"/>
    <cellStyle name="标题 3 2 2 2 4 2 2" xfId="8120"/>
    <cellStyle name="注释 2 26 2 3 2" xfId="8121"/>
    <cellStyle name="注释 2 31 2 3 2" xfId="8122"/>
    <cellStyle name="标题 3 2 2 2 4 3" xfId="8123"/>
    <cellStyle name="标题 3 2 2 2 5 2" xfId="8124"/>
    <cellStyle name="常规 7 2 27 3" xfId="8125"/>
    <cellStyle name="常规 7 2 32 3" xfId="8126"/>
    <cellStyle name="标题 3 2 2 3" xfId="8127"/>
    <cellStyle name="常规 7 2 27 3 2" xfId="8128"/>
    <cellStyle name="常规 7 2 32 3 2" xfId="8129"/>
    <cellStyle name="常规 8 4 2 14 4" xfId="8130"/>
    <cellStyle name="差 3 2 4" xfId="8131"/>
    <cellStyle name="标题 3 2 2 3 2" xfId="8132"/>
    <cellStyle name="输入 2 3 4 4" xfId="8133"/>
    <cellStyle name="常规 8 4 2 14 4 2" xfId="8134"/>
    <cellStyle name="差 3 2 4 2" xfId="8135"/>
    <cellStyle name="标题 3 2 2 3 2 2" xfId="8136"/>
    <cellStyle name="常规 8 4 2 14 5" xfId="8137"/>
    <cellStyle name="差 3 2 5" xfId="8138"/>
    <cellStyle name="标题 3 2 2 3 3" xfId="8139"/>
    <cellStyle name="常规 7 2 27 4 2 2" xfId="8140"/>
    <cellStyle name="常规 7 2 32 4 2 2" xfId="8141"/>
    <cellStyle name="常规 8 4 2 15 4 2" xfId="8142"/>
    <cellStyle name="常规 8 4 2 20 4 2" xfId="8143"/>
    <cellStyle name="差 3 3 4 2" xfId="8144"/>
    <cellStyle name="标题 3 2 2 4 2 2" xfId="8145"/>
    <cellStyle name="常规 7 2 27 4 3" xfId="8146"/>
    <cellStyle name="常规 7 2 32 4 3" xfId="8147"/>
    <cellStyle name="常规 8 4 2 15 5" xfId="8148"/>
    <cellStyle name="常规 8 4 2 20 5" xfId="8149"/>
    <cellStyle name="差 3 3 5" xfId="8150"/>
    <cellStyle name="标题 3 2 2 4 3" xfId="8151"/>
    <cellStyle name="常规 7 2 27 5" xfId="8152"/>
    <cellStyle name="常规 7 2 32 5" xfId="8153"/>
    <cellStyle name="标题 3 2 2 5" xfId="8154"/>
    <cellStyle name="常规 8 4 2 16 4 2" xfId="8155"/>
    <cellStyle name="常规 8 4 2 21 4 2" xfId="8156"/>
    <cellStyle name="标题 3 2 2 5 2 2" xfId="8157"/>
    <cellStyle name="常规 8 4 2 16 5" xfId="8158"/>
    <cellStyle name="常规 8 4 2 21 5" xfId="8159"/>
    <cellStyle name="标题 3 2 2 5 3" xfId="8160"/>
    <cellStyle name="标题 5 7" xfId="8161"/>
    <cellStyle name="常规 7 2 28 2 2" xfId="8162"/>
    <cellStyle name="常规 7 2 33 2 2" xfId="8163"/>
    <cellStyle name="标题 3 2 3 2 2" xfId="8164"/>
    <cellStyle name="标题 5 7 2" xfId="8165"/>
    <cellStyle name="常规 21 5 5" xfId="8166"/>
    <cellStyle name="输入 3 2 4 4" xfId="8167"/>
    <cellStyle name="常规 7 2 28 2 2 2" xfId="8168"/>
    <cellStyle name="常规 7 2 33 2 2 2" xfId="8169"/>
    <cellStyle name="标题 3 2 3 2 2 2" xfId="8170"/>
    <cellStyle name="常规 7 2 28 3" xfId="8171"/>
    <cellStyle name="常规 7 2 33 3" xfId="8172"/>
    <cellStyle name="标题 3 2 3 3" xfId="8173"/>
    <cellStyle name="常规 31 8 2 2" xfId="8174"/>
    <cellStyle name="常规 26 8 2 2" xfId="8175"/>
    <cellStyle name="标题 6 7" xfId="8176"/>
    <cellStyle name="常规 7 2 28 3 2" xfId="8177"/>
    <cellStyle name="常规 7 2 33 3 2" xfId="8178"/>
    <cellStyle name="标题 3 2 3 3 2" xfId="8179"/>
    <cellStyle name="标题 6 7 2" xfId="8180"/>
    <cellStyle name="常规 22 5 5" xfId="8181"/>
    <cellStyle name="输入 3 3 4 4" xfId="8182"/>
    <cellStyle name="标题 3 2 3 3 2 2" xfId="8183"/>
    <cellStyle name="常规 7 2 28 4 2" xfId="8184"/>
    <cellStyle name="常规 7 2 33 4 2" xfId="8185"/>
    <cellStyle name="标题 3 2 3 4 2" xfId="8186"/>
    <cellStyle name="常规 7 2 28 4 3" xfId="8187"/>
    <cellStyle name="常规 7 2 33 4 3" xfId="8188"/>
    <cellStyle name="标题 3 2 3 4 3" xfId="8189"/>
    <cellStyle name="常规 7 2 35" xfId="8190"/>
    <cellStyle name="常规 7 2 40" xfId="8191"/>
    <cellStyle name="标题 3 2 5" xfId="8192"/>
    <cellStyle name="标题 3 2 5 2" xfId="8193"/>
    <cellStyle name="常规 7 2 40 2" xfId="8194"/>
    <cellStyle name="常规 7 2 35 2" xfId="8195"/>
    <cellStyle name="标题 3 2 5 2 2" xfId="8196"/>
    <cellStyle name="常规 7 2 40 2 2" xfId="8197"/>
    <cellStyle name="常规 7 2 35 2 2" xfId="8198"/>
    <cellStyle name="标题 3 2 5 3" xfId="8199"/>
    <cellStyle name="常规 7 2 40 3" xfId="8200"/>
    <cellStyle name="常规 7 2 35 3" xfId="8201"/>
    <cellStyle name="标题 3 2 6 2" xfId="8202"/>
    <cellStyle name="常规 7 2 41 2" xfId="8203"/>
    <cellStyle name="常规 7 2 36 2" xfId="8204"/>
    <cellStyle name="标题 3 2 6 2 2" xfId="8205"/>
    <cellStyle name="常规 7 2 41 2 2" xfId="8206"/>
    <cellStyle name="常规 7 2 36 2 2" xfId="8207"/>
    <cellStyle name="标题 3 2 8" xfId="8208"/>
    <cellStyle name="常规 7 2 43" xfId="8209"/>
    <cellStyle name="常规 7 2 38" xfId="8210"/>
    <cellStyle name="常规 37 3 3" xfId="8211"/>
    <cellStyle name="标题 3 3 2 2 2" xfId="8212"/>
    <cellStyle name="标题 3 3 2 2 2 2" xfId="8213"/>
    <cellStyle name="标题 3 3 2 2 2 2 2" xfId="8214"/>
    <cellStyle name="标题 3 3 2 2 3" xfId="8215"/>
    <cellStyle name="标题 3 3 2 2 3 2" xfId="8216"/>
    <cellStyle name="标题 3 3 2 2 3 2 2" xfId="8217"/>
    <cellStyle name="标题 3 3 2 2 3 3" xfId="8218"/>
    <cellStyle name="注释 2 76 2 2 2" xfId="8219"/>
    <cellStyle name="标题 3 3 2 2 4" xfId="8220"/>
    <cellStyle name="标题 3 3 2 2 4 2" xfId="8221"/>
    <cellStyle name="标题 3 3 2 2 4 2 2" xfId="8222"/>
    <cellStyle name="标题 3 3 2 2 4 3" xfId="8223"/>
    <cellStyle name="注释 2 76 2 3 2" xfId="8224"/>
    <cellStyle name="标题 3 3 2 2 5 2" xfId="8225"/>
    <cellStyle name="标题 3 3 2 3" xfId="8226"/>
    <cellStyle name="标题 3 3 2 3 2" xfId="8227"/>
    <cellStyle name="标题 3 3 2 3 2 2" xfId="8228"/>
    <cellStyle name="注释 2 4 4 2 4" xfId="8229"/>
    <cellStyle name="常规 12 16" xfId="8230"/>
    <cellStyle name="常规 12 21" xfId="8231"/>
    <cellStyle name="标题 3 3 2 3 3" xfId="8232"/>
    <cellStyle name="标题 3 3 2 4 2 2" xfId="8233"/>
    <cellStyle name="常规 22 16" xfId="8234"/>
    <cellStyle name="常规 22 21" xfId="8235"/>
    <cellStyle name="标题 3 3 2 4 3" xfId="8236"/>
    <cellStyle name="标题 3 3 2 5" xfId="8237"/>
    <cellStyle name="标题 3 3 2 5 2" xfId="8238"/>
    <cellStyle name="标题 3 3 2 5 2 2" xfId="8239"/>
    <cellStyle name="标题 3 3 2 5 3" xfId="8240"/>
    <cellStyle name="标题 3 3 2 7" xfId="8241"/>
    <cellStyle name="标题 3 3 3 2" xfId="8242"/>
    <cellStyle name="标题 3 3 3 2 2" xfId="8243"/>
    <cellStyle name="常规 8 4 31" xfId="8244"/>
    <cellStyle name="常规 8 4 26" xfId="8245"/>
    <cellStyle name="计算 3 10" xfId="8246"/>
    <cellStyle name="标题 3 3 3 2 2 2" xfId="8247"/>
    <cellStyle name="常规 8 4 31 2" xfId="8248"/>
    <cellStyle name="常规 8 4 26 2" xfId="8249"/>
    <cellStyle name="标题 3 3 3 2 3" xfId="8250"/>
    <cellStyle name="常规 8 4 32" xfId="8251"/>
    <cellStyle name="常规 8 4 27" xfId="8252"/>
    <cellStyle name="标题 3 3 3 3" xfId="8253"/>
    <cellStyle name="标题 3 3 3 3 2" xfId="8254"/>
    <cellStyle name="标题 3 3 3 3 2 2" xfId="8255"/>
    <cellStyle name="常规 40 2 2 2 2 3" xfId="8256"/>
    <cellStyle name="常规 35 2 2 2 2 3" xfId="8257"/>
    <cellStyle name="标题 3 3 3 3 3" xfId="8258"/>
    <cellStyle name="标题 3 3 3 4 2" xfId="8259"/>
    <cellStyle name="标题 5 4" xfId="8260"/>
    <cellStyle name="标题 3 3 3 4 2 2" xfId="8261"/>
    <cellStyle name="标题 3 3 3 4 3" xfId="8262"/>
    <cellStyle name="标题 3 3 3 6" xfId="8263"/>
    <cellStyle name="标题 3 3 4 2" xfId="8264"/>
    <cellStyle name="常规 7 20 40 2 2 2" xfId="8265"/>
    <cellStyle name="常规 7 20 35 2 2 2" xfId="8266"/>
    <cellStyle name="标题 3 3 4 2 2" xfId="8267"/>
    <cellStyle name="标题 3 3 4 3" xfId="8268"/>
    <cellStyle name="标题 3 3 5" xfId="8269"/>
    <cellStyle name="常规 7 20 40 2 3" xfId="8270"/>
    <cellStyle name="常规 7 20 35 2 3" xfId="8271"/>
    <cellStyle name="标题 3 3 5 2" xfId="8272"/>
    <cellStyle name="常规 7 20 40 2 3 2" xfId="8273"/>
    <cellStyle name="常规 7 20 35 2 3 2" xfId="8274"/>
    <cellStyle name="标题 3 3 5 2 2" xfId="8275"/>
    <cellStyle name="标题 3 3 5 3" xfId="8276"/>
    <cellStyle name="标题 3 3 6 2 2" xfId="8277"/>
    <cellStyle name="常规 14 6 2 2 2 2" xfId="8278"/>
    <cellStyle name="标题 3 3 8" xfId="8279"/>
    <cellStyle name="常规 37 4 3" xfId="8280"/>
    <cellStyle name="计算 3 2 3 2 3" xfId="8281"/>
    <cellStyle name="常规 7 19 28 4 2" xfId="8282"/>
    <cellStyle name="常规 7 19 33 4 2" xfId="8283"/>
    <cellStyle name="常规 14 6 2 4" xfId="8284"/>
    <cellStyle name="常规 34 2 4 2 2" xfId="8285"/>
    <cellStyle name="标题 4 2" xfId="8286"/>
    <cellStyle name="强调文字颜色 6 3 7 2 2" xfId="8287"/>
    <cellStyle name="千位分隔 3" xfId="8288"/>
    <cellStyle name="常规 26 16 2" xfId="8289"/>
    <cellStyle name="常规 26 21 2" xfId="8290"/>
    <cellStyle name="常规 31 16 2" xfId="8291"/>
    <cellStyle name="常规 31 21 2" xfId="8292"/>
    <cellStyle name="标题 4 2 2" xfId="8293"/>
    <cellStyle name="千位分隔 3 2" xfId="8294"/>
    <cellStyle name="常规 26 16 2 2" xfId="8295"/>
    <cellStyle name="常规 26 21 2 2" xfId="8296"/>
    <cellStyle name="常规 31 16 2 2" xfId="8297"/>
    <cellStyle name="常规 31 21 2 2" xfId="8298"/>
    <cellStyle name="标题 4 2 2 2" xfId="8299"/>
    <cellStyle name="标题 4 2 2 2 2 2" xfId="8300"/>
    <cellStyle name="标题 6 3 2 3" xfId="8301"/>
    <cellStyle name="常规 23 15 2" xfId="8302"/>
    <cellStyle name="常规 23 20 2" xfId="8303"/>
    <cellStyle name="标题 4 2 2 2 3" xfId="8304"/>
    <cellStyle name="常规 7 2 2 2 2 7 4 2" xfId="8305"/>
    <cellStyle name="标题 4 2 2 2 4" xfId="8306"/>
    <cellStyle name="标题 4 2 2 2 4 2" xfId="8307"/>
    <cellStyle name="标题 6 3 4 3" xfId="8308"/>
    <cellStyle name="警告文本 2 2 3 2 3" xfId="8309"/>
    <cellStyle name="常规 23 17 2" xfId="8310"/>
    <cellStyle name="常规 23 22 2" xfId="8311"/>
    <cellStyle name="标题 4 2 2 2 4 3" xfId="8312"/>
    <cellStyle name="常规 10 54 2" xfId="8313"/>
    <cellStyle name="常规 10 49 2" xfId="8314"/>
    <cellStyle name="标题 4 2 2 2 5 2" xfId="8315"/>
    <cellStyle name="标题 4 2 2 3" xfId="8316"/>
    <cellStyle name="常规 7 19 2 34 2" xfId="8317"/>
    <cellStyle name="常规 7 19 2 29 2" xfId="8318"/>
    <cellStyle name="标题 4 2 2 5" xfId="8319"/>
    <cellStyle name="常规 3 2 3 6" xfId="8320"/>
    <cellStyle name="常规 7 19 2 34 2 2" xfId="8321"/>
    <cellStyle name="常规 7 19 2 29 2 2" xfId="8322"/>
    <cellStyle name="标题 4 2 2 5 2" xfId="8323"/>
    <cellStyle name="常规 3 2 3 7" xfId="8324"/>
    <cellStyle name="常规 7 19 2 34 2 3" xfId="8325"/>
    <cellStyle name="常规 7 19 2 29 2 3" xfId="8326"/>
    <cellStyle name="标题 4 2 2 5 3" xfId="8327"/>
    <cellStyle name="标题 4 2 3 2" xfId="8328"/>
    <cellStyle name="常规 8 2 22 2 2" xfId="8329"/>
    <cellStyle name="常规 8 2 17 2 2" xfId="8330"/>
    <cellStyle name="标题 4 2 3 2 2" xfId="8331"/>
    <cellStyle name="标题 4 2 3 2 2 2" xfId="8332"/>
    <cellStyle name="标题 4 2 3 3" xfId="8333"/>
    <cellStyle name="常规 7 19 2 40 2" xfId="8334"/>
    <cellStyle name="常规 7 19 2 35 2" xfId="8335"/>
    <cellStyle name="标题 4 2 3 5" xfId="8336"/>
    <cellStyle name="常规 7 19 2 40 2 2" xfId="8337"/>
    <cellStyle name="常规 7 19 2 35 2 2" xfId="8338"/>
    <cellStyle name="标题 4 2 3 5 2" xfId="8339"/>
    <cellStyle name="标题 4 2 4" xfId="8340"/>
    <cellStyle name="常规 8 2 22 3" xfId="8341"/>
    <cellStyle name="常规 8 2 17 3" xfId="8342"/>
    <cellStyle name="强调文字颜色 4 2 5 3 2" xfId="8343"/>
    <cellStyle name="千位分隔 3 4" xfId="8344"/>
    <cellStyle name="常规 20 47 2 2" xfId="8345"/>
    <cellStyle name="常规 20 52 2 2" xfId="8346"/>
    <cellStyle name="标题 4 2 5" xfId="8347"/>
    <cellStyle name="标题 4 2 5 2" xfId="8348"/>
    <cellStyle name="标题 4 2 5 2 2" xfId="8349"/>
    <cellStyle name="标题 4 2 8" xfId="8350"/>
    <cellStyle name="常规 7 43 3" xfId="8351"/>
    <cellStyle name="常规 7 38 3" xfId="8352"/>
    <cellStyle name="常规 38 3 3" xfId="8353"/>
    <cellStyle name="标题 4 3 2 2" xfId="8354"/>
    <cellStyle name="标题 4 3 2 2 2" xfId="8355"/>
    <cellStyle name="标题 4 3 2 2 3" xfId="8356"/>
    <cellStyle name="常规 10 14 2 2" xfId="8357"/>
    <cellStyle name="常规 4 2 8" xfId="8358"/>
    <cellStyle name="标题 4 3 2 2 4" xfId="8359"/>
    <cellStyle name="好 4 10" xfId="8360"/>
    <cellStyle name="标题 4 3 2 3" xfId="8361"/>
    <cellStyle name="标题 4 3 2 5" xfId="8362"/>
    <cellStyle name="常规 3 29 3" xfId="8363"/>
    <cellStyle name="常规 3 34 3" xfId="8364"/>
    <cellStyle name="标题 4 3 2 5 2" xfId="8365"/>
    <cellStyle name="常规 4 2 3 6" xfId="8366"/>
    <cellStyle name="常规 3 29 3 2" xfId="8367"/>
    <cellStyle name="常规 3 34 3 2" xfId="8368"/>
    <cellStyle name="常规 7 8" xfId="8369"/>
    <cellStyle name="标题 4 3 2 5 3" xfId="8370"/>
    <cellStyle name="常规 4 2 3 7" xfId="8371"/>
    <cellStyle name="标题 4 3 2 6" xfId="8372"/>
    <cellStyle name="常规 3 29 4" xfId="8373"/>
    <cellStyle name="常规 3 34 4" xfId="8374"/>
    <cellStyle name="常规 4 2 4 6" xfId="8375"/>
    <cellStyle name="汇总 2 6 2 4" xfId="8376"/>
    <cellStyle name="标题 4 3 2 6 2" xfId="8377"/>
    <cellStyle name="标题 4 3 2 7" xfId="8378"/>
    <cellStyle name="标题 6 2 2 2 2 2" xfId="8379"/>
    <cellStyle name="标题 4 3 3" xfId="8380"/>
    <cellStyle name="常规 8 2 23 2" xfId="8381"/>
    <cellStyle name="常规 8 2 18 2" xfId="8382"/>
    <cellStyle name="标题 4 3 3 2" xfId="8383"/>
    <cellStyle name="常规 8 2 23 2 2" xfId="8384"/>
    <cellStyle name="常规 8 2 18 2 2" xfId="8385"/>
    <cellStyle name="标题 4 3 3 2 2" xfId="8386"/>
    <cellStyle name="常规 7 54 5" xfId="8387"/>
    <cellStyle name="常规 7 49 5" xfId="8388"/>
    <cellStyle name="标题 4 3 3 2 2 2" xfId="8389"/>
    <cellStyle name="标题 4 3 3 2 3" xfId="8390"/>
    <cellStyle name="标题 4 3 3 3" xfId="8391"/>
    <cellStyle name="标题 4 3 3 4" xfId="8392"/>
    <cellStyle name="常规 3 35 2" xfId="8393"/>
    <cellStyle name="常规 3 40 2" xfId="8394"/>
    <cellStyle name="标题 4 3 3 5" xfId="8395"/>
    <cellStyle name="常规 3 35 3" xfId="8396"/>
    <cellStyle name="常规 3 40 3" xfId="8397"/>
    <cellStyle name="标题 4 3 3 5 2" xfId="8398"/>
    <cellStyle name="常规 7 62 5" xfId="8399"/>
    <cellStyle name="常规 7 57 5" xfId="8400"/>
    <cellStyle name="常规 3 35 3 2" xfId="8401"/>
    <cellStyle name="常规 3 40 3 2" xfId="8402"/>
    <cellStyle name="标题 4 3 4" xfId="8403"/>
    <cellStyle name="常规 7 20 41 2 2" xfId="8404"/>
    <cellStyle name="常规 7 20 36 2 2" xfId="8405"/>
    <cellStyle name="常规 8 2 23 3" xfId="8406"/>
    <cellStyle name="常规 8 2 18 3" xfId="8407"/>
    <cellStyle name="强调文字颜色 4 2 5 4 2" xfId="8408"/>
    <cellStyle name="标题 4 3 4 2" xfId="8409"/>
    <cellStyle name="常规 7 20 41 2 2 2" xfId="8410"/>
    <cellStyle name="常规 7 20 36 2 2 2" xfId="8411"/>
    <cellStyle name="标题 4 3 4 2 2" xfId="8412"/>
    <cellStyle name="标题 4 3 4 3" xfId="8413"/>
    <cellStyle name="标题 4 3 5" xfId="8414"/>
    <cellStyle name="常规 7 20 41 2 3" xfId="8415"/>
    <cellStyle name="常规 7 20 36 2 3" xfId="8416"/>
    <cellStyle name="标题 4 3 5 2" xfId="8417"/>
    <cellStyle name="常规 7 20 41 2 3 2" xfId="8418"/>
    <cellStyle name="常规 7 20 36 2 3 2" xfId="8419"/>
    <cellStyle name="标题 4 3 5 2 2" xfId="8420"/>
    <cellStyle name="常规 7 2 4 2 32 3" xfId="8421"/>
    <cellStyle name="常规 7 2 4 2 27 3" xfId="8422"/>
    <cellStyle name="标题 4 4" xfId="8423"/>
    <cellStyle name="标题 5 2 2 2" xfId="8424"/>
    <cellStyle name="差 3 7" xfId="8425"/>
    <cellStyle name="常规 8 4 2 24" xfId="8426"/>
    <cellStyle name="常规 8 4 2 19" xfId="8427"/>
    <cellStyle name="标题 5 2 2 2 2" xfId="8428"/>
    <cellStyle name="差 3 8" xfId="8429"/>
    <cellStyle name="常规 8 4 2 30" xfId="8430"/>
    <cellStyle name="常规 8 4 2 25" xfId="8431"/>
    <cellStyle name="标题 5 2 2 2 3" xfId="8432"/>
    <cellStyle name="常规 37 23 2" xfId="8433"/>
    <cellStyle name="常规 37 18 2" xfId="8434"/>
    <cellStyle name="标题 5 2 2 3 2" xfId="8435"/>
    <cellStyle name="标题 5 2 2 3 3" xfId="8436"/>
    <cellStyle name="常规 37 24 2" xfId="8437"/>
    <cellStyle name="常规 37 19 2" xfId="8438"/>
    <cellStyle name="标题 5 2 2 4" xfId="8439"/>
    <cellStyle name="常规 8 2 2 2 4 2" xfId="8440"/>
    <cellStyle name="标题 5 2 2 4 2" xfId="8441"/>
    <cellStyle name="常规 8 2 2 2 4 2 2" xfId="8442"/>
    <cellStyle name="标题 5 2 2 4 3" xfId="8443"/>
    <cellStyle name="常规 37 30 2" xfId="8444"/>
    <cellStyle name="常规 37 25 2" xfId="8445"/>
    <cellStyle name="常规 7 2 2 45 2 3 2" xfId="8446"/>
    <cellStyle name="常规 7 2 2 50 2 3 2" xfId="8447"/>
    <cellStyle name="常规 22 7 2 2" xfId="8448"/>
    <cellStyle name="标题 5 2 2 5" xfId="8449"/>
    <cellStyle name="差 2 7 2" xfId="8450"/>
    <cellStyle name="常规 8 2 2 2 4 3" xfId="8451"/>
    <cellStyle name="标题 5 2 2 5 2" xfId="8452"/>
    <cellStyle name="差 2 7 2 2" xfId="8453"/>
    <cellStyle name="标题 5 2 3" xfId="8454"/>
    <cellStyle name="常规 23 35 2 2" xfId="8455"/>
    <cellStyle name="常规 23 40 2 2" xfId="8456"/>
    <cellStyle name="标题 5 2 4" xfId="8457"/>
    <cellStyle name="强调文字颜色 4 2 6 3 2" xfId="8458"/>
    <cellStyle name="常规 20 48 2 2" xfId="8459"/>
    <cellStyle name="常规 20 53 2 2" xfId="8460"/>
    <cellStyle name="标题 5 2 4 2" xfId="8461"/>
    <cellStyle name="标题 5 2 4 3 2" xfId="8462"/>
    <cellStyle name="标题 5 2 5" xfId="8463"/>
    <cellStyle name="标题 5 2 5 2" xfId="8464"/>
    <cellStyle name="标题 5 2 5 3 2" xfId="8465"/>
    <cellStyle name="标题 5 2 6 2" xfId="8466"/>
    <cellStyle name="常规 7 2 4 2 7" xfId="8467"/>
    <cellStyle name="警告文本 2 4 2 3" xfId="8468"/>
    <cellStyle name="标题 5 2 6 2 2" xfId="8469"/>
    <cellStyle name="常规 7 2 4 2 7 2" xfId="8470"/>
    <cellStyle name="警告文本 2 4 2 3 2" xfId="8471"/>
    <cellStyle name="标题 5 2 7 2" xfId="8472"/>
    <cellStyle name="强调文字颜色 2 3 2 2 5" xfId="8473"/>
    <cellStyle name="常规 39 3 2 2" xfId="8474"/>
    <cellStyle name="标题 5 3 5" xfId="8475"/>
    <cellStyle name="常规 7 20 42 2 3" xfId="8476"/>
    <cellStyle name="常规 7 20 37 2 3" xfId="8477"/>
    <cellStyle name="标题 5 3 5 2" xfId="8478"/>
    <cellStyle name="常规 7 20 42 2 3 2" xfId="8479"/>
    <cellStyle name="常规 7 20 37 2 3 2" xfId="8480"/>
    <cellStyle name="常规 9 52" xfId="8481"/>
    <cellStyle name="常规 9 47" xfId="8482"/>
    <cellStyle name="标题 5 3 5 2 2" xfId="8483"/>
    <cellStyle name="标题 5 4 2" xfId="8484"/>
    <cellStyle name="标题 5 5" xfId="8485"/>
    <cellStyle name="标题 5 5 3" xfId="8486"/>
    <cellStyle name="标题 5 6" xfId="8487"/>
    <cellStyle name="标题 5 6 2" xfId="8488"/>
    <cellStyle name="标题 6 2 2 2 2 2 2" xfId="8489"/>
    <cellStyle name="标题 6 2 2 2 3" xfId="8490"/>
    <cellStyle name="标题 6 2 2 3" xfId="8491"/>
    <cellStyle name="标题 6 2 2 3 2 2" xfId="8492"/>
    <cellStyle name="标题 6 2 2 3 2 2 2" xfId="8493"/>
    <cellStyle name="常规 13 6 4" xfId="8494"/>
    <cellStyle name="标题 6 2 2 3 3" xfId="8495"/>
    <cellStyle name="常规 26 10 2" xfId="8496"/>
    <cellStyle name="常规 31 10 2" xfId="8497"/>
    <cellStyle name="标题 6 2 3" xfId="8498"/>
    <cellStyle name="常规 7 2 2 2 5" xfId="8499"/>
    <cellStyle name="常规 23 36 2 2" xfId="8500"/>
    <cellStyle name="常规 23 41 2 2" xfId="8501"/>
    <cellStyle name="标题 6 2 4" xfId="8502"/>
    <cellStyle name="强调文字颜色 4 2 7 3 2" xfId="8503"/>
    <cellStyle name="警告文本 2 2 2 2" xfId="8504"/>
    <cellStyle name="常规 7 2 2 2 6" xfId="8505"/>
    <cellStyle name="常规 3 4 2 2 2 4 2" xfId="8506"/>
    <cellStyle name="常规 20 49 2 2" xfId="8507"/>
    <cellStyle name="常规 20 54 2 2" xfId="8508"/>
    <cellStyle name="标题 6 2 4 2 2 2" xfId="8509"/>
    <cellStyle name="检查单元格 3 3 4 2" xfId="8510"/>
    <cellStyle name="标题 6 2 4 3" xfId="8511"/>
    <cellStyle name="标题 6 2 4 3 2" xfId="8512"/>
    <cellStyle name="检查单元格 3 4 4" xfId="8513"/>
    <cellStyle name="标题 6 2 5" xfId="8514"/>
    <cellStyle name="标题 6 2 5 2" xfId="8515"/>
    <cellStyle name="标题 6 2 5 2 2" xfId="8516"/>
    <cellStyle name="常规 7 2 4 21 4" xfId="8517"/>
    <cellStyle name="常规 7 2 4 16 4" xfId="8518"/>
    <cellStyle name="差 3 2 2 4 2 3" xfId="8519"/>
    <cellStyle name="链接单元格 2 2 2 3 2 4" xfId="8520"/>
    <cellStyle name="强调文字颜色 4 3 3 2 2 3" xfId="8521"/>
    <cellStyle name="解释性文本 3 4 2 2" xfId="8522"/>
    <cellStyle name="标题 6 2 5 2 2 2" xfId="8523"/>
    <cellStyle name="常规 7 2 4 21 4 2" xfId="8524"/>
    <cellStyle name="常规 7 2 4 16 4 2" xfId="8525"/>
    <cellStyle name="标题 6 2 5 3 2" xfId="8526"/>
    <cellStyle name="常规 7 2 4 22 4" xfId="8527"/>
    <cellStyle name="常规 7 2 4 17 4" xfId="8528"/>
    <cellStyle name="标题 6 2 6" xfId="8529"/>
    <cellStyle name="标题 6 2 6 2" xfId="8530"/>
    <cellStyle name="常规 7 2 2 2 2 42 2 4" xfId="8531"/>
    <cellStyle name="常规 7 2 2 2 2 37 2 4" xfId="8532"/>
    <cellStyle name="警告文本 3 4 2 3" xfId="8533"/>
    <cellStyle name="标题 6 2 6 2 2" xfId="8534"/>
    <cellStyle name="警告文本 3 4 2 3 2" xfId="8535"/>
    <cellStyle name="标题 6 2 7" xfId="8536"/>
    <cellStyle name="常规 50 3 2" xfId="8537"/>
    <cellStyle name="常规 45 3 2" xfId="8538"/>
    <cellStyle name="标题 6 2 7 2" xfId="8539"/>
    <cellStyle name="标题 6 3" xfId="8540"/>
    <cellStyle name="常规 7 20 9 2" xfId="8541"/>
    <cellStyle name="常规 26 18 3" xfId="8542"/>
    <cellStyle name="常规 26 23 3" xfId="8543"/>
    <cellStyle name="常规 31 18 3" xfId="8544"/>
    <cellStyle name="常规 31 23 3" xfId="8545"/>
    <cellStyle name="标题 6 3 3" xfId="8546"/>
    <cellStyle name="标题 6 3 4" xfId="8547"/>
    <cellStyle name="常规 7 20 43 2 2" xfId="8548"/>
    <cellStyle name="常规 7 20 38 2 2" xfId="8549"/>
    <cellStyle name="标题 6 3 5" xfId="8550"/>
    <cellStyle name="常规 7 20 43 2 3" xfId="8551"/>
    <cellStyle name="常规 7 20 38 2 3" xfId="8552"/>
    <cellStyle name="标题 6 3 5 2" xfId="8553"/>
    <cellStyle name="常规 7 20 43 2 3 2" xfId="8554"/>
    <cellStyle name="常规 7 20 38 2 3 2" xfId="8555"/>
    <cellStyle name="标题 6 3 5 2 2" xfId="8556"/>
    <cellStyle name="标题 6 4" xfId="8557"/>
    <cellStyle name="标题 6 4 3" xfId="8558"/>
    <cellStyle name="差 2 2 5 3" xfId="8559"/>
    <cellStyle name="常规 36 34 2" xfId="8560"/>
    <cellStyle name="常规 36 29 2" xfId="8561"/>
    <cellStyle name="常规 19 2 2 2 2" xfId="8562"/>
    <cellStyle name="常规 24 2 2 2 2" xfId="8563"/>
    <cellStyle name="常规 17 2 6 2" xfId="8564"/>
    <cellStyle name="常规 22 2 6 2" xfId="8565"/>
    <cellStyle name="标题 6 4 3 2" xfId="8566"/>
    <cellStyle name="标题 6 5" xfId="8567"/>
    <cellStyle name="标题 6 5 2" xfId="8568"/>
    <cellStyle name="差 2 3 4 3" xfId="8569"/>
    <cellStyle name="输入 3 3 2 4 2" xfId="8570"/>
    <cellStyle name="常规 17 3 5 2" xfId="8571"/>
    <cellStyle name="常规 22 3 5 2" xfId="8572"/>
    <cellStyle name="标题 6 5 2 2" xfId="8573"/>
    <cellStyle name="标题 6 5 3" xfId="8574"/>
    <cellStyle name="差 2 3 5 3" xfId="8575"/>
    <cellStyle name="常规 19 2 3 2 2" xfId="8576"/>
    <cellStyle name="常规 24 2 3 2 2" xfId="8577"/>
    <cellStyle name="常规 22 3 6 2" xfId="8578"/>
    <cellStyle name="标题 6 5 3 2" xfId="8579"/>
    <cellStyle name="标题 6 6" xfId="8580"/>
    <cellStyle name="标题 6 6 2" xfId="8581"/>
    <cellStyle name="标题 6 8 2" xfId="8582"/>
    <cellStyle name="标题 7" xfId="8583"/>
    <cellStyle name="常规 7 2 4 2 8 4 3" xfId="8584"/>
    <cellStyle name="常规 26 19" xfId="8585"/>
    <cellStyle name="常规 26 24" xfId="8586"/>
    <cellStyle name="常规 31 19" xfId="8587"/>
    <cellStyle name="常规 31 24" xfId="8588"/>
    <cellStyle name="差 2 2 2 2" xfId="8589"/>
    <cellStyle name="差 2 2 2 2 2" xfId="8590"/>
    <cellStyle name="差 2 2 2 2 2 2" xfId="8591"/>
    <cellStyle name="常规 3 3" xfId="8592"/>
    <cellStyle name="差 2 2 2 2 2 2 2" xfId="8593"/>
    <cellStyle name="链接单元格 2 2 2 2 5" xfId="8594"/>
    <cellStyle name="输出 3 4 4" xfId="8595"/>
    <cellStyle name="常规 3 3 2" xfId="8596"/>
    <cellStyle name="差 2 2 2 3" xfId="8597"/>
    <cellStyle name="常规 36 31 2" xfId="8598"/>
    <cellStyle name="常规 36 26 2" xfId="8599"/>
    <cellStyle name="常规 7 19 13 2 2 2" xfId="8600"/>
    <cellStyle name="常规 17 2 3 2" xfId="8601"/>
    <cellStyle name="常规 22 2 3 2" xfId="8602"/>
    <cellStyle name="差 2 2 2 3 2" xfId="8603"/>
    <cellStyle name="常规 36 31 2 2" xfId="8604"/>
    <cellStyle name="常规 36 26 2 2" xfId="8605"/>
    <cellStyle name="常规 17 2 3 2 2" xfId="8606"/>
    <cellStyle name="常规 22 2 3 2 2" xfId="8607"/>
    <cellStyle name="差 2 2 2 3 2 2" xfId="8608"/>
    <cellStyle name="常规 17 2 3 2 2 2" xfId="8609"/>
    <cellStyle name="常规 22 2 3 2 2 2" xfId="8610"/>
    <cellStyle name="常规 7 2 4 2 4 4" xfId="8611"/>
    <cellStyle name="差 2 2 2 3 2 2 2" xfId="8612"/>
    <cellStyle name="差 2 2 2 3 4" xfId="8613"/>
    <cellStyle name="差 2 2 3" xfId="8614"/>
    <cellStyle name="差 2 2 3 2" xfId="8615"/>
    <cellStyle name="差 2 2 4" xfId="8616"/>
    <cellStyle name="常规 7 2 31 3 2" xfId="8617"/>
    <cellStyle name="常规 7 2 26 3 2" xfId="8618"/>
    <cellStyle name="差 2 2 4 2" xfId="8619"/>
    <cellStyle name="差 2 2 4 2 3" xfId="8620"/>
    <cellStyle name="链接单元格 2 8 2" xfId="8621"/>
    <cellStyle name="差 2 2 5" xfId="8622"/>
    <cellStyle name="差 2 2 5 2" xfId="8623"/>
    <cellStyle name="差 2 2 5 2 3" xfId="8624"/>
    <cellStyle name="链接单元格 3 8 2" xfId="8625"/>
    <cellStyle name="差 2 2 6" xfId="8626"/>
    <cellStyle name="链接单元格 3 4 2" xfId="8627"/>
    <cellStyle name="差 2 2 6 2" xfId="8628"/>
    <cellStyle name="链接单元格 3 4 2 2" xfId="8629"/>
    <cellStyle name="差 2 2 6 2 2" xfId="8630"/>
    <cellStyle name="常规 8 4 2 23 5" xfId="8631"/>
    <cellStyle name="常规 8 4 2 18 5" xfId="8632"/>
    <cellStyle name="链接单元格 3 4 2 2 2" xfId="8633"/>
    <cellStyle name="差 2 2 6 3" xfId="8634"/>
    <cellStyle name="链接单元格 3 4 2 3" xfId="8635"/>
    <cellStyle name="常规 36 40 2" xfId="8636"/>
    <cellStyle name="常规 36 35 2" xfId="8637"/>
    <cellStyle name="强调文字颜色 5 3 2 2 2" xfId="8638"/>
    <cellStyle name="常规 19 2 2 3 2" xfId="8639"/>
    <cellStyle name="常规 24 2 2 3 2" xfId="8640"/>
    <cellStyle name="常规 22 2 7 2" xfId="8641"/>
    <cellStyle name="差 2 2 7 2" xfId="8642"/>
    <cellStyle name="链接单元格 3 4 3 2" xfId="8643"/>
    <cellStyle name="检查单元格 2" xfId="8644"/>
    <cellStyle name="差 2 3 2 2" xfId="8645"/>
    <cellStyle name="差 2 3 2 2 2" xfId="8646"/>
    <cellStyle name="差 2 3 2 2 2 2" xfId="8647"/>
    <cellStyle name="差 2 3 2 3" xfId="8648"/>
    <cellStyle name="常规 7 19 13 3 2 2" xfId="8649"/>
    <cellStyle name="输入 3 3 2 2 2" xfId="8650"/>
    <cellStyle name="常规 17 3 3 2" xfId="8651"/>
    <cellStyle name="常规 22 3 3 2" xfId="8652"/>
    <cellStyle name="好 3" xfId="8653"/>
    <cellStyle name="常规 13 3 2 2 3 2" xfId="8654"/>
    <cellStyle name="差 2 3 2 3 2" xfId="8655"/>
    <cellStyle name="输入 3 3 2 2 2 2" xfId="8656"/>
    <cellStyle name="常规 17 3 3 2 2" xfId="8657"/>
    <cellStyle name="常规 22 3 3 2 2" xfId="8658"/>
    <cellStyle name="好 3 2" xfId="8659"/>
    <cellStyle name="差 2 3 3" xfId="8660"/>
    <cellStyle name="差 2 3 3 2" xfId="8661"/>
    <cellStyle name="差 2 3 3 2 2" xfId="8662"/>
    <cellStyle name="差 2 3 3 2 2 2" xfId="8663"/>
    <cellStyle name="强调文字颜色 1 3 2 9" xfId="8664"/>
    <cellStyle name="差 2 3 3 2 3" xfId="8665"/>
    <cellStyle name="常规 8 2 52 2" xfId="8666"/>
    <cellStyle name="常规 8 2 47 2" xfId="8667"/>
    <cellStyle name="差 2 3 3 3 2" xfId="8668"/>
    <cellStyle name="常规 17 3 4 2 2" xfId="8669"/>
    <cellStyle name="常规 22 3 4 2 2" xfId="8670"/>
    <cellStyle name="差 2 3 4" xfId="8671"/>
    <cellStyle name="常规 7 2 31 4 2" xfId="8672"/>
    <cellStyle name="常规 7 2 26 4 2" xfId="8673"/>
    <cellStyle name="差 2 3 4 2" xfId="8674"/>
    <cellStyle name="常规 7 2 31 4 2 2" xfId="8675"/>
    <cellStyle name="常规 7 2 26 4 2 2" xfId="8676"/>
    <cellStyle name="差 2 3 4 2 3" xfId="8677"/>
    <cellStyle name="差 2 3 5" xfId="8678"/>
    <cellStyle name="常规 7 2 31 4 3" xfId="8679"/>
    <cellStyle name="常规 7 2 26 4 3" xfId="8680"/>
    <cellStyle name="差 2 3 5 2" xfId="8681"/>
    <cellStyle name="差 2 3 6" xfId="8682"/>
    <cellStyle name="链接单元格 3 5 2" xfId="8683"/>
    <cellStyle name="差 2 3 6 2" xfId="8684"/>
    <cellStyle name="链接单元格 3 5 2 2" xfId="8685"/>
    <cellStyle name="差 3 3 2 2 2 2" xfId="8686"/>
    <cellStyle name="差 2 4" xfId="8687"/>
    <cellStyle name="常规 7 2 2 29 2 4" xfId="8688"/>
    <cellStyle name="常规 7 2 2 34 2 4" xfId="8689"/>
    <cellStyle name="常规 11 7 3" xfId="8690"/>
    <cellStyle name="差 2 4 2" xfId="8691"/>
    <cellStyle name="常规 11 7 3 2" xfId="8692"/>
    <cellStyle name="差 2 4 2 2" xfId="8693"/>
    <cellStyle name="差 2 4 2 2 2" xfId="8694"/>
    <cellStyle name="差 2 4 2 3" xfId="8695"/>
    <cellStyle name="输入 3 3 3 2 2" xfId="8696"/>
    <cellStyle name="常规 17 4 3 2" xfId="8697"/>
    <cellStyle name="常规 22 4 3 2" xfId="8698"/>
    <cellStyle name="差 2 4 3" xfId="8699"/>
    <cellStyle name="差 2 4 3 2" xfId="8700"/>
    <cellStyle name="差 2 5 2" xfId="8701"/>
    <cellStyle name="常规 8 2 2 2 2 3" xfId="8702"/>
    <cellStyle name="常规 11 7 4 2" xfId="8703"/>
    <cellStyle name="差 2 6" xfId="8704"/>
    <cellStyle name="强调文字颜色 2 2 2 6 3 2" xfId="8705"/>
    <cellStyle name="常规 11 7 5" xfId="8706"/>
    <cellStyle name="差 2 6 2" xfId="8707"/>
    <cellStyle name="常规 8 2 2 2 3 3" xfId="8708"/>
    <cellStyle name="差 2 6 2 2" xfId="8709"/>
    <cellStyle name="差 2 6 2 2 2" xfId="8710"/>
    <cellStyle name="差 2 6 2 3" xfId="8711"/>
    <cellStyle name="输入 3 3 5 2 2" xfId="8712"/>
    <cellStyle name="常规 22 6 3 2" xfId="8713"/>
    <cellStyle name="差 2 6 3 2" xfId="8714"/>
    <cellStyle name="差 2 7" xfId="8715"/>
    <cellStyle name="差 2 8" xfId="8716"/>
    <cellStyle name="差 2 8 2" xfId="8717"/>
    <cellStyle name="常规 8 2 2 2 5 3" xfId="8718"/>
    <cellStyle name="差 3 2 2 2" xfId="8719"/>
    <cellStyle name="常规 8 4 2 14 2 2" xfId="8720"/>
    <cellStyle name="输入 2 3 2 4" xfId="8721"/>
    <cellStyle name="常规 8 4 7" xfId="8722"/>
    <cellStyle name="常规 8 19 3 2" xfId="8723"/>
    <cellStyle name="常规 8 24 3 2" xfId="8724"/>
    <cellStyle name="常规 13 2 2 2 5" xfId="8725"/>
    <cellStyle name="差 3 2 2 2 2" xfId="8726"/>
    <cellStyle name="常规 8 4 2 14 2 2 2" xfId="8727"/>
    <cellStyle name="输入 2 3 2 4 2" xfId="8728"/>
    <cellStyle name="差 3 2 2 2 2 2" xfId="8729"/>
    <cellStyle name="差 3 2 2 2 2 2 2" xfId="8730"/>
    <cellStyle name="差 3 2 2 3" xfId="8731"/>
    <cellStyle name="常规 8 4 2 14 2 3" xfId="8732"/>
    <cellStyle name="输入 2 3 2 5" xfId="8733"/>
    <cellStyle name="常规 7 19 14 2 2 2" xfId="8734"/>
    <cellStyle name="常规 8 4 8" xfId="8735"/>
    <cellStyle name="常规 18 2 3 2" xfId="8736"/>
    <cellStyle name="常规 23 2 3 2" xfId="8737"/>
    <cellStyle name="差 3 2 2 3 2" xfId="8738"/>
    <cellStyle name="常规 8 4 2 14 2 3 2" xfId="8739"/>
    <cellStyle name="常规 8 4 8 2" xfId="8740"/>
    <cellStyle name="常规 18 2 3 2 2" xfId="8741"/>
    <cellStyle name="常规 23 2 3 2 2" xfId="8742"/>
    <cellStyle name="差 3 2 2 3 2 2" xfId="8743"/>
    <cellStyle name="链接单元格 2 2 2 2 2 3" xfId="8744"/>
    <cellStyle name="常规 8 4 8 2 2" xfId="8745"/>
    <cellStyle name="常规 18 2 3 2 2 2" xfId="8746"/>
    <cellStyle name="常规 23 2 3 2 2 2" xfId="8747"/>
    <cellStyle name="差 3 2 2 3 2 2 2" xfId="8748"/>
    <cellStyle name="链接单元格 2 2 2 2 2 3 2" xfId="8749"/>
    <cellStyle name="差 3 2 2 3 4" xfId="8750"/>
    <cellStyle name="强调文字颜色 4 3" xfId="8751"/>
    <cellStyle name="差 3 2 3 2" xfId="8752"/>
    <cellStyle name="常规 8 4 2 14 3 2" xfId="8753"/>
    <cellStyle name="输入 2 3 3 4" xfId="8754"/>
    <cellStyle name="差 3 2 4 2 2 2" xfId="8755"/>
    <cellStyle name="差 3 2 4 2 3" xfId="8756"/>
    <cellStyle name="差 3 2 5 2" xfId="8757"/>
    <cellStyle name="输入 2 3 5 4" xfId="8758"/>
    <cellStyle name="差 3 2 5 2 2" xfId="8759"/>
    <cellStyle name="差 3 2 5 2 2 2" xfId="8760"/>
    <cellStyle name="差 3 2 5 2 3" xfId="8761"/>
    <cellStyle name="差 3 2 5 3" xfId="8762"/>
    <cellStyle name="常规 19 3 2 2 2" xfId="8763"/>
    <cellStyle name="常规 24 3 2 2 2" xfId="8764"/>
    <cellStyle name="常规 18 2 6 2" xfId="8765"/>
    <cellStyle name="常规 23 2 6 2" xfId="8766"/>
    <cellStyle name="差 3 2 5 3 2" xfId="8767"/>
    <cellStyle name="常规 45" xfId="8768"/>
    <cellStyle name="常规 50" xfId="8769"/>
    <cellStyle name="常规 19 3 2 2 2 2" xfId="8770"/>
    <cellStyle name="常规 24 3 2 2 2 2" xfId="8771"/>
    <cellStyle name="差 3 2 6" xfId="8772"/>
    <cellStyle name="差 3 2 6 2" xfId="8773"/>
    <cellStyle name="差 3 2 6 2 2" xfId="8774"/>
    <cellStyle name="常规 3 2 5 7" xfId="8775"/>
    <cellStyle name="差 3 2 6 3" xfId="8776"/>
    <cellStyle name="常规 3 4 2 3 2 2" xfId="8777"/>
    <cellStyle name="常规 19 3 2 3 2" xfId="8778"/>
    <cellStyle name="常规 24 3 2 3 2" xfId="8779"/>
    <cellStyle name="常规 18 2 7 2" xfId="8780"/>
    <cellStyle name="常规 23 2 7 2" xfId="8781"/>
    <cellStyle name="差 3 2 7" xfId="8782"/>
    <cellStyle name="差 3 2 7 2" xfId="8783"/>
    <cellStyle name="常规 10 2 4 2 2" xfId="8784"/>
    <cellStyle name="强调文字颜色 1 3 2 2 2 2 2" xfId="8785"/>
    <cellStyle name="差 3 2 8" xfId="8786"/>
    <cellStyle name="差 3 3" xfId="8787"/>
    <cellStyle name="常规 8 4 2 20" xfId="8788"/>
    <cellStyle name="常规 8 4 2 15" xfId="8789"/>
    <cellStyle name="注释 2 3 2 5 3 3" xfId="8790"/>
    <cellStyle name="常规 11 8 2" xfId="8791"/>
    <cellStyle name="差 3 3 2" xfId="8792"/>
    <cellStyle name="常规 8 4 2 20 2" xfId="8793"/>
    <cellStyle name="常规 8 4 2 15 2" xfId="8794"/>
    <cellStyle name="常规 8 25 3" xfId="8795"/>
    <cellStyle name="常规 8 30 3" xfId="8796"/>
    <cellStyle name="常规 13 11 4" xfId="8797"/>
    <cellStyle name="常规 11 8 2 2" xfId="8798"/>
    <cellStyle name="差 3 3 2 2" xfId="8799"/>
    <cellStyle name="常规 8 4 2 20 2 2" xfId="8800"/>
    <cellStyle name="常规 8 4 2 15 2 2" xfId="8801"/>
    <cellStyle name="输入 2 4 2 4" xfId="8802"/>
    <cellStyle name="差 3 3 2 2 2" xfId="8803"/>
    <cellStyle name="常规 8 4 2 20 2 2 2" xfId="8804"/>
    <cellStyle name="常规 8 4 2 15 2 2 2" xfId="8805"/>
    <cellStyle name="汇总 2 2 3 5" xfId="8806"/>
    <cellStyle name="差 3 3 2 3" xfId="8807"/>
    <cellStyle name="常规 8 4 2 20 2 3" xfId="8808"/>
    <cellStyle name="常规 8 4 2 15 2 3" xfId="8809"/>
    <cellStyle name="常规 7 19 14 3 2 2" xfId="8810"/>
    <cellStyle name="输入 3 4 2 2 2" xfId="8811"/>
    <cellStyle name="常规 18 3 3 2" xfId="8812"/>
    <cellStyle name="常规 23 3 3 2" xfId="8813"/>
    <cellStyle name="差 3 3 2 3 2" xfId="8814"/>
    <cellStyle name="常规 8 4 2 20 2 3 2" xfId="8815"/>
    <cellStyle name="常规 8 4 2 15 2 3 2" xfId="8816"/>
    <cellStyle name="汇总 2 2 4 5" xfId="8817"/>
    <cellStyle name="常规 7 2 4 29 3" xfId="8818"/>
    <cellStyle name="常规 7 2 4 34 3" xfId="8819"/>
    <cellStyle name="常规 18 3 3 2 2" xfId="8820"/>
    <cellStyle name="常规 23 3 3 2 2" xfId="8821"/>
    <cellStyle name="差 3 3 3" xfId="8822"/>
    <cellStyle name="常规 8 4 2 20 3" xfId="8823"/>
    <cellStyle name="常规 8 4 2 15 3" xfId="8824"/>
    <cellStyle name="差 3 3 3 2" xfId="8825"/>
    <cellStyle name="常规 8 4 2 20 3 2" xfId="8826"/>
    <cellStyle name="常规 8 4 2 15 3 2" xfId="8827"/>
    <cellStyle name="差 3 3 3 2 2" xfId="8828"/>
    <cellStyle name="汇总 2 3 3 5" xfId="8829"/>
    <cellStyle name="差 3 3 3 2 2 2" xfId="8830"/>
    <cellStyle name="好 2 2 4" xfId="8831"/>
    <cellStyle name="差 3 3 3 2 3" xfId="8832"/>
    <cellStyle name="差 3 3 3 3 2" xfId="8833"/>
    <cellStyle name="汇总 2 3 4 5" xfId="8834"/>
    <cellStyle name="常规 18 3 4 2 2" xfId="8835"/>
    <cellStyle name="常规 23 3 4 2 2" xfId="8836"/>
    <cellStyle name="差 3 3 4 2 2" xfId="8837"/>
    <cellStyle name="常规 8 4 2 20 4 2 2" xfId="8838"/>
    <cellStyle name="常规 8 4 2 15 4 2 2" xfId="8839"/>
    <cellStyle name="差 3 3 4 2 2 2" xfId="8840"/>
    <cellStyle name="差 3 3 4 2 3" xfId="8841"/>
    <cellStyle name="差 3 3 4 3" xfId="8842"/>
    <cellStyle name="常规 8 4 2 20 4 3" xfId="8843"/>
    <cellStyle name="常规 8 4 2 15 4 3" xfId="8844"/>
    <cellStyle name="常规 18 3 5 2" xfId="8845"/>
    <cellStyle name="常规 23 3 5 2" xfId="8846"/>
    <cellStyle name="差 3 3 4 3 2" xfId="8847"/>
    <cellStyle name="差 3 3 5 2" xfId="8848"/>
    <cellStyle name="差 3 3 5 2 2" xfId="8849"/>
    <cellStyle name="差 3 3 5 3" xfId="8850"/>
    <cellStyle name="常规 19 3 3 2 2" xfId="8851"/>
    <cellStyle name="常规 24 3 3 2 2" xfId="8852"/>
    <cellStyle name="常规 23 3 6 2" xfId="8853"/>
    <cellStyle name="差 3 3 6 2" xfId="8854"/>
    <cellStyle name="差 3 4 2 3" xfId="8855"/>
    <cellStyle name="常规 8 4 2 21 2 3" xfId="8856"/>
    <cellStyle name="常规 8 4 2 16 2 3" xfId="8857"/>
    <cellStyle name="常规 18 4 3 2" xfId="8858"/>
    <cellStyle name="常规 23 4 3 2" xfId="8859"/>
    <cellStyle name="差 3 5" xfId="8860"/>
    <cellStyle name="常规 8 4 2 22" xfId="8861"/>
    <cellStyle name="常规 8 4 2 17" xfId="8862"/>
    <cellStyle name="差 3 5 2 2 2" xfId="8863"/>
    <cellStyle name="常规 8 4 2 22 2 2 2" xfId="8864"/>
    <cellStyle name="常规 8 4 2 17 2 2 2" xfId="8865"/>
    <cellStyle name="差 3 6" xfId="8866"/>
    <cellStyle name="常规 8 4 2 23" xfId="8867"/>
    <cellStyle name="常规 8 4 2 18" xfId="8868"/>
    <cellStyle name="差 3 6 2 2 2" xfId="8869"/>
    <cellStyle name="常规 8 4 2 23 2 2 2" xfId="8870"/>
    <cellStyle name="常规 8 4 2 18 2 2 2" xfId="8871"/>
    <cellStyle name="注释 2 71 5" xfId="8872"/>
    <cellStyle name="注释 2 66 5" xfId="8873"/>
    <cellStyle name="差 3 6 2 3" xfId="8874"/>
    <cellStyle name="常规 8 4 2 23 2 3" xfId="8875"/>
    <cellStyle name="常规 8 4 2 18 2 3" xfId="8876"/>
    <cellStyle name="常规 23 6 3 2" xfId="8877"/>
    <cellStyle name="常规 8 2 2 2 26 2" xfId="8878"/>
    <cellStyle name="常规 8 2 2 2 31 2" xfId="8879"/>
    <cellStyle name="差 3 9" xfId="8880"/>
    <cellStyle name="常规 8 4 2 31" xfId="8881"/>
    <cellStyle name="常规 8 4 2 26" xfId="8882"/>
    <cellStyle name="常规 10 10" xfId="8883"/>
    <cellStyle name="常规 10 10 2" xfId="8884"/>
    <cellStyle name="解释性文本 3 6" xfId="8885"/>
    <cellStyle name="常规 10 10 2 2" xfId="8886"/>
    <cellStyle name="解释性文本 3 6 2" xfId="8887"/>
    <cellStyle name="常规 4 7 2 2 3" xfId="8888"/>
    <cellStyle name="常规 10 10 3" xfId="8889"/>
    <cellStyle name="解释性文本 3 7" xfId="8890"/>
    <cellStyle name="常规 70 2 2" xfId="8891"/>
    <cellStyle name="常规 65 2 2" xfId="8892"/>
    <cellStyle name="常规 10 11" xfId="8893"/>
    <cellStyle name="常规 10 11 2" xfId="8894"/>
    <cellStyle name="常规 10 11 2 2" xfId="8895"/>
    <cellStyle name="常规 4 7 3 2 3" xfId="8896"/>
    <cellStyle name="常规 10 11 3" xfId="8897"/>
    <cellStyle name="常规 10 12" xfId="8898"/>
    <cellStyle name="常规 10 12 2" xfId="8899"/>
    <cellStyle name="常规 10 12 3" xfId="8900"/>
    <cellStyle name="常规 10 13" xfId="8901"/>
    <cellStyle name="常规 10 13 2" xfId="8902"/>
    <cellStyle name="常规 10 13 2 2" xfId="8903"/>
    <cellStyle name="常规 3 2 8" xfId="8904"/>
    <cellStyle name="常规 10 13 3" xfId="8905"/>
    <cellStyle name="强调文字颜色 4 2 3 2 2 2 2" xfId="8906"/>
    <cellStyle name="常规 10 14" xfId="8907"/>
    <cellStyle name="常规 10 14 2" xfId="8908"/>
    <cellStyle name="常规 10 14 3" xfId="8909"/>
    <cellStyle name="常规 10 20" xfId="8910"/>
    <cellStyle name="常规 10 15" xfId="8911"/>
    <cellStyle name="常规 10 20 2" xfId="8912"/>
    <cellStyle name="常规 10 15 2" xfId="8913"/>
    <cellStyle name="常规 10 20 2 2" xfId="8914"/>
    <cellStyle name="常规 10 15 2 2" xfId="8915"/>
    <cellStyle name="常规 5 2 8" xfId="8916"/>
    <cellStyle name="常规 10 20 3" xfId="8917"/>
    <cellStyle name="常规 10 15 3" xfId="8918"/>
    <cellStyle name="常规 10 21 2" xfId="8919"/>
    <cellStyle name="常规 10 16 2" xfId="8920"/>
    <cellStyle name="常规 10 21 2 2" xfId="8921"/>
    <cellStyle name="常规 10 16 2 2" xfId="8922"/>
    <cellStyle name="常规 6 2 8" xfId="8923"/>
    <cellStyle name="常规 10 21 3" xfId="8924"/>
    <cellStyle name="常规 10 16 3" xfId="8925"/>
    <cellStyle name="常规 10 22" xfId="8926"/>
    <cellStyle name="常规 10 17" xfId="8927"/>
    <cellStyle name="常规 10 22 2 2" xfId="8928"/>
    <cellStyle name="常规 10 17 2 2" xfId="8929"/>
    <cellStyle name="常规 7 2 8" xfId="8930"/>
    <cellStyle name="常规 10 23" xfId="8931"/>
    <cellStyle name="常规 10 18" xfId="8932"/>
    <cellStyle name="常规 10 23 2" xfId="8933"/>
    <cellStyle name="常规 10 18 2" xfId="8934"/>
    <cellStyle name="常规 10 23 2 2" xfId="8935"/>
    <cellStyle name="常规 10 18 2 2" xfId="8936"/>
    <cellStyle name="常规 13 10 2 3" xfId="8937"/>
    <cellStyle name="常规 8 2 8" xfId="8938"/>
    <cellStyle name="常规 10 24 2" xfId="8939"/>
    <cellStyle name="常规 10 19 2" xfId="8940"/>
    <cellStyle name="常规 10 24 3" xfId="8941"/>
    <cellStyle name="常规 10 19 3" xfId="8942"/>
    <cellStyle name="常规 13 3 3 2 2" xfId="8943"/>
    <cellStyle name="常规 23 3 2" xfId="8944"/>
    <cellStyle name="常规 18 3 2" xfId="8945"/>
    <cellStyle name="常规 10 2 2 2" xfId="8946"/>
    <cellStyle name="强调文字颜色 3 3 2 2 8" xfId="8947"/>
    <cellStyle name="常规 10 2 2 2 2" xfId="8948"/>
    <cellStyle name="常规 7 20 2 12 3" xfId="8949"/>
    <cellStyle name="链接单元格 2 4 4" xfId="8950"/>
    <cellStyle name="常规 10 2 2 2 2 2" xfId="8951"/>
    <cellStyle name="常规 7 20 2 12 3 2" xfId="8952"/>
    <cellStyle name="链接单元格 2 4 4 2" xfId="8953"/>
    <cellStyle name="常规 10 2 2 2 2 2 2" xfId="8954"/>
    <cellStyle name="常规 10 2 2 2 3" xfId="8955"/>
    <cellStyle name="常规 7 20 2 12 4" xfId="8956"/>
    <cellStyle name="链接单元格 2 4 5" xfId="8957"/>
    <cellStyle name="常规 3 4 5 2" xfId="8958"/>
    <cellStyle name="常规 10 2 2 2 3 2" xfId="8959"/>
    <cellStyle name="好 2 2 2 3 2 4" xfId="8960"/>
    <cellStyle name="常规 3 4 5 2 2" xfId="8961"/>
    <cellStyle name="常规 7 20 2 12 4 2" xfId="8962"/>
    <cellStyle name="常规 10 2 2 2 4" xfId="8963"/>
    <cellStyle name="计算 3 7 3 2" xfId="8964"/>
    <cellStyle name="常规 3 4 5 3" xfId="8965"/>
    <cellStyle name="常规 7 20 2 12 5" xfId="8966"/>
    <cellStyle name="常规 10 2 2 3" xfId="8967"/>
    <cellStyle name="常规 10 2 2 3 2" xfId="8968"/>
    <cellStyle name="常规 7 20 2 13 3" xfId="8969"/>
    <cellStyle name="链接单元格 2 5 4" xfId="8970"/>
    <cellStyle name="常规 10 2 2 3 2 2" xfId="8971"/>
    <cellStyle name="常规 7 20 2 13 3 2" xfId="8972"/>
    <cellStyle name="链接单元格 2 5 4 2" xfId="8973"/>
    <cellStyle name="常规 10 2 2 3 3" xfId="8974"/>
    <cellStyle name="常规 7 20 2 13 4" xfId="8975"/>
    <cellStyle name="链接单元格 2 5 5" xfId="8976"/>
    <cellStyle name="常规 3 4 6 2" xfId="8977"/>
    <cellStyle name="常规 10 2 2 4" xfId="8978"/>
    <cellStyle name="常规 10 2 2 5" xfId="8979"/>
    <cellStyle name="常规 10 2 2 6" xfId="8980"/>
    <cellStyle name="常规 10 2 2 6 2" xfId="8981"/>
    <cellStyle name="常规 7 20 2 21 3" xfId="8982"/>
    <cellStyle name="常规 7 20 2 16 3" xfId="8983"/>
    <cellStyle name="常规 10 2 2 7" xfId="8984"/>
    <cellStyle name="常规 10 2 3" xfId="8985"/>
    <cellStyle name="常规 14 6 3 4 2 2" xfId="8986"/>
    <cellStyle name="常规 10 2 3 2" xfId="8987"/>
    <cellStyle name="常规 10 2 3 2 2" xfId="8988"/>
    <cellStyle name="链接单元格 3 4 4" xfId="8989"/>
    <cellStyle name="常规 10 2 3 2 2 2" xfId="8990"/>
    <cellStyle name="链接单元格 3 4 4 2" xfId="8991"/>
    <cellStyle name="常规 10 2 3 2 3" xfId="8992"/>
    <cellStyle name="链接单元格 3 4 5" xfId="8993"/>
    <cellStyle name="常规 3 5 5 2" xfId="8994"/>
    <cellStyle name="常规 10 2 3 3" xfId="8995"/>
    <cellStyle name="常规 10 2 3 4" xfId="8996"/>
    <cellStyle name="常规 10 2 4" xfId="8997"/>
    <cellStyle name="强调文字颜色 1 3 2 2 2" xfId="8998"/>
    <cellStyle name="常规 15 2 2 3 2" xfId="8999"/>
    <cellStyle name="常规 20 2 2 3 2" xfId="9000"/>
    <cellStyle name="常规 10 2 4 2" xfId="9001"/>
    <cellStyle name="强调文字颜色 1 3 2 2 2 2" xfId="9002"/>
    <cellStyle name="常规 15 2 2 3 2 2" xfId="9003"/>
    <cellStyle name="常规 20 2 2 3 2 2" xfId="9004"/>
    <cellStyle name="常规 10 2 4 3" xfId="9005"/>
    <cellStyle name="强调文字颜色 1 3 2 2 2 3" xfId="9006"/>
    <cellStyle name="常规 10 2 5 2 2" xfId="9007"/>
    <cellStyle name="强调文字颜色 1 3 2 2 3 2 2" xfId="9008"/>
    <cellStyle name="常规 10 2 5 3" xfId="9009"/>
    <cellStyle name="强调文字颜色 1 3 2 2 3 3" xfId="9010"/>
    <cellStyle name="常规 10 2 6" xfId="9011"/>
    <cellStyle name="常规 8 57 2 3" xfId="9012"/>
    <cellStyle name="常规 13 43 3 3" xfId="9013"/>
    <cellStyle name="常规 13 38 3 3" xfId="9014"/>
    <cellStyle name="强调文字颜色 1 3 2 2 4" xfId="9015"/>
    <cellStyle name="常规 10 2 6 2" xfId="9016"/>
    <cellStyle name="常规 8 57 2 3 2" xfId="9017"/>
    <cellStyle name="强调文字颜色 1 3 2 2 4 2" xfId="9018"/>
    <cellStyle name="常规 10 2 7" xfId="9019"/>
    <cellStyle name="常规 8 57 2 4" xfId="9020"/>
    <cellStyle name="强调文字颜色 1 3 2 2 5" xfId="9021"/>
    <cellStyle name="常规 10 2 7 2" xfId="9022"/>
    <cellStyle name="强调文字颜色 1 3 2 2 5 2" xfId="9023"/>
    <cellStyle name="常规 10 30 3" xfId="9024"/>
    <cellStyle name="常规 10 25 3" xfId="9025"/>
    <cellStyle name="常规 13 3 3 3 2" xfId="9026"/>
    <cellStyle name="常规 23 4 2" xfId="9027"/>
    <cellStyle name="常规 18 4 2" xfId="9028"/>
    <cellStyle name="常规 10 31" xfId="9029"/>
    <cellStyle name="常规 10 26" xfId="9030"/>
    <cellStyle name="常规 10 31 2" xfId="9031"/>
    <cellStyle name="常规 10 26 2" xfId="9032"/>
    <cellStyle name="常规 10 31 3" xfId="9033"/>
    <cellStyle name="常规 10 26 3" xfId="9034"/>
    <cellStyle name="常规 13 3 3 4 2" xfId="9035"/>
    <cellStyle name="常规 23 5 2" xfId="9036"/>
    <cellStyle name="常规 18 5 2" xfId="9037"/>
    <cellStyle name="常规 10 32" xfId="9038"/>
    <cellStyle name="常规 10 27" xfId="9039"/>
    <cellStyle name="常规 10 32 2" xfId="9040"/>
    <cellStyle name="常规 10 27 2" xfId="9041"/>
    <cellStyle name="常规 8 2 2 2 24" xfId="9042"/>
    <cellStyle name="常规 8 2 2 2 19" xfId="9043"/>
    <cellStyle name="常规 10 32 3" xfId="9044"/>
    <cellStyle name="常规 10 27 3" xfId="9045"/>
    <cellStyle name="常规 8 2 2 2 30" xfId="9046"/>
    <cellStyle name="常规 8 2 2 2 25" xfId="9047"/>
    <cellStyle name="常规 23 6 2" xfId="9048"/>
    <cellStyle name="常规 18 6 2" xfId="9049"/>
    <cellStyle name="常规 10 33" xfId="9050"/>
    <cellStyle name="常规 10 28" xfId="9051"/>
    <cellStyle name="常规 7 2 2 51 2" xfId="9052"/>
    <cellStyle name="常规 7 2 2 46 2" xfId="9053"/>
    <cellStyle name="常规 10 33 2" xfId="9054"/>
    <cellStyle name="常规 10 28 2" xfId="9055"/>
    <cellStyle name="常规 7 2 2 51 2 2" xfId="9056"/>
    <cellStyle name="常规 7 2 2 46 2 2" xfId="9057"/>
    <cellStyle name="常规 10 33 3" xfId="9058"/>
    <cellStyle name="常规 10 28 3" xfId="9059"/>
    <cellStyle name="常规 7 2 2 51 2 3" xfId="9060"/>
    <cellStyle name="常规 7 2 2 46 2 3" xfId="9061"/>
    <cellStyle name="常规 8 4 2 31 4 2 2" xfId="9062"/>
    <cellStyle name="常规 8 4 2 26 4 2 2" xfId="9063"/>
    <cellStyle name="常规 23 7 2" xfId="9064"/>
    <cellStyle name="常规 18 7 2" xfId="9065"/>
    <cellStyle name="常规 10 3" xfId="9066"/>
    <cellStyle name="常规 10 3 2 2 2 2" xfId="9067"/>
    <cellStyle name="常规 10 3 2 3" xfId="9068"/>
    <cellStyle name="常规 10 3 2 3 2" xfId="9069"/>
    <cellStyle name="常规 10 3 2 4" xfId="9070"/>
    <cellStyle name="常规 10 3 2 5" xfId="9071"/>
    <cellStyle name="常规 10 3 3 2 2" xfId="9072"/>
    <cellStyle name="常规 10 3 3 3" xfId="9073"/>
    <cellStyle name="常规 10 3 4 2" xfId="9074"/>
    <cellStyle name="强调文字颜色 1 3 2 3 2 2" xfId="9075"/>
    <cellStyle name="常规 15 2 2 4 2 2" xfId="9076"/>
    <cellStyle name="常规 20 2 2 4 2 2" xfId="9077"/>
    <cellStyle name="常规 10 3 4 2 2" xfId="9078"/>
    <cellStyle name="强调文字颜色 1 3 2 3 2 2 2" xfId="9079"/>
    <cellStyle name="常规 10 3 4 3" xfId="9080"/>
    <cellStyle name="强调文字颜色 1 3 2 3 2 3" xfId="9081"/>
    <cellStyle name="常规 10 3 5 2" xfId="9082"/>
    <cellStyle name="强调文字颜色 1 3 2 3 3 2" xfId="9083"/>
    <cellStyle name="常规 10 3 7" xfId="9084"/>
    <cellStyle name="强调文字颜色 1 3 2 3 5" xfId="9085"/>
    <cellStyle name="常规 10 42 2 2" xfId="9086"/>
    <cellStyle name="常规 10 37 2 2" xfId="9087"/>
    <cellStyle name="常规 13 24 2 3" xfId="9088"/>
    <cellStyle name="常规 13 19 2 3" xfId="9089"/>
    <cellStyle name="常规 10 43 2" xfId="9090"/>
    <cellStyle name="常规 10 38 2" xfId="9091"/>
    <cellStyle name="输出 3 3 2 2 3" xfId="9092"/>
    <cellStyle name="常规 10 43 2 2" xfId="9093"/>
    <cellStyle name="常规 10 38 2 2" xfId="9094"/>
    <cellStyle name="常规 13 30 2 3" xfId="9095"/>
    <cellStyle name="常规 13 25 2 3" xfId="9096"/>
    <cellStyle name="输出 3 3 2 2 3 2" xfId="9097"/>
    <cellStyle name="常规 10 43 3" xfId="9098"/>
    <cellStyle name="常规 10 38 3" xfId="9099"/>
    <cellStyle name="输出 3 3 2 2 4" xfId="9100"/>
    <cellStyle name="常规 10 44" xfId="9101"/>
    <cellStyle name="常规 10 39" xfId="9102"/>
    <cellStyle name="常规 10 44 2" xfId="9103"/>
    <cellStyle name="常规 10 39 2" xfId="9104"/>
    <cellStyle name="常规 10 44 2 2" xfId="9105"/>
    <cellStyle name="常规 10 39 2 2" xfId="9106"/>
    <cellStyle name="常规 13 31 2 3" xfId="9107"/>
    <cellStyle name="常规 13 26 2 3" xfId="9108"/>
    <cellStyle name="常规 10 44 3" xfId="9109"/>
    <cellStyle name="常规 10 39 3" xfId="9110"/>
    <cellStyle name="常规 10 4 2 3" xfId="9111"/>
    <cellStyle name="常规 10 4 2 3 2" xfId="9112"/>
    <cellStyle name="常规 10 4 2 4" xfId="9113"/>
    <cellStyle name="常规 10 4 4" xfId="9114"/>
    <cellStyle name="强调文字颜色 1 3 2 4 2" xfId="9115"/>
    <cellStyle name="常规 15 2 2 5 2" xfId="9116"/>
    <cellStyle name="常规 20 2 2 5 2" xfId="9117"/>
    <cellStyle name="常规 10 4 4 2" xfId="9118"/>
    <cellStyle name="强调文字颜色 1 3 2 4 2 2" xfId="9119"/>
    <cellStyle name="常规 10 4 5" xfId="9120"/>
    <cellStyle name="常规 8 57 4 2" xfId="9121"/>
    <cellStyle name="强调文字颜色 1 3 2 4 3" xfId="9122"/>
    <cellStyle name="常规 10 50" xfId="9123"/>
    <cellStyle name="常规 10 45" xfId="9124"/>
    <cellStyle name="常规 29 25 2 2" xfId="9125"/>
    <cellStyle name="常规 29 30 2 2" xfId="9126"/>
    <cellStyle name="常规 34 25 2 2" xfId="9127"/>
    <cellStyle name="常规 34 30 2 2" xfId="9128"/>
    <cellStyle name="常规 10 50 2" xfId="9129"/>
    <cellStyle name="常规 10 45 2" xfId="9130"/>
    <cellStyle name="强调文字颜色 3 2 3 3" xfId="9131"/>
    <cellStyle name="解释性文本 3 2 3 2 3" xfId="9132"/>
    <cellStyle name="常规 2 7 2 2 7" xfId="9133"/>
    <cellStyle name="常规 10 50 2 2" xfId="9134"/>
    <cellStyle name="常规 10 45 2 2" xfId="9135"/>
    <cellStyle name="常规 13 32 2 3" xfId="9136"/>
    <cellStyle name="常规 13 27 2 3" xfId="9137"/>
    <cellStyle name="强调文字颜色 3 2 3 3 2" xfId="9138"/>
    <cellStyle name="解释性文本 3 2 3 2 3 2" xfId="9139"/>
    <cellStyle name="常规 2 7 2 2 7 2" xfId="9140"/>
    <cellStyle name="常规 10 50 3" xfId="9141"/>
    <cellStyle name="常规 10 45 3" xfId="9142"/>
    <cellStyle name="强调文字颜色 3 2 3 4" xfId="9143"/>
    <cellStyle name="解释性文本 3 2 3 2 4" xfId="9144"/>
    <cellStyle name="常规 2 7 2 2 8" xfId="9145"/>
    <cellStyle name="常规 10 51" xfId="9146"/>
    <cellStyle name="常规 10 46" xfId="9147"/>
    <cellStyle name="强调文字颜色 5 2 2 5 2 2" xfId="9148"/>
    <cellStyle name="常规 26 38 2 2" xfId="9149"/>
    <cellStyle name="常规 26 43 2 2" xfId="9150"/>
    <cellStyle name="常规 31 38 2 2" xfId="9151"/>
    <cellStyle name="常规 31 43 2 2" xfId="9152"/>
    <cellStyle name="常规 7 2 2 2 17 2 2 2" xfId="9153"/>
    <cellStyle name="常规 7 2 2 2 22 2 2 2" xfId="9154"/>
    <cellStyle name="常规 10 51 2" xfId="9155"/>
    <cellStyle name="常规 10 46 2" xfId="9156"/>
    <cellStyle name="常规 10 51 3" xfId="9157"/>
    <cellStyle name="常规 10 46 3" xfId="9158"/>
    <cellStyle name="常规 10 52" xfId="9159"/>
    <cellStyle name="常规 10 47" xfId="9160"/>
    <cellStyle name="强调文字颜色 5 2 2 5 2 3" xfId="9161"/>
    <cellStyle name="常规 23 56 2 2" xfId="9162"/>
    <cellStyle name="常规 7 2 2 2 2 10 2 2" xfId="9163"/>
    <cellStyle name="常规 10 53" xfId="9164"/>
    <cellStyle name="常规 10 48" xfId="9165"/>
    <cellStyle name="强调文字颜色 6 2 3 5 2 2" xfId="9166"/>
    <cellStyle name="常规 10 54" xfId="9167"/>
    <cellStyle name="常规 10 49" xfId="9168"/>
    <cellStyle name="常规 10 54 2 2" xfId="9169"/>
    <cellStyle name="常规 10 49 2 2" xfId="9170"/>
    <cellStyle name="常规 13 41 2 3" xfId="9171"/>
    <cellStyle name="常规 13 36 2 3" xfId="9172"/>
    <cellStyle name="常规 10 54 3" xfId="9173"/>
    <cellStyle name="常规 10 49 3" xfId="9174"/>
    <cellStyle name="常规 10 5" xfId="9175"/>
    <cellStyle name="常规 10 5 2" xfId="9176"/>
    <cellStyle name="常规 10 5 2 2" xfId="9177"/>
    <cellStyle name="常规 10 5 3" xfId="9178"/>
    <cellStyle name="常规 10 5 3 2" xfId="9179"/>
    <cellStyle name="常规 10 5 4" xfId="9180"/>
    <cellStyle name="强调文字颜色 1 3 2 5 2" xfId="9181"/>
    <cellStyle name="常规 20 2 2 6 2" xfId="9182"/>
    <cellStyle name="常规 10 5 4 2" xfId="9183"/>
    <cellStyle name="强调文字颜色 1 3 2 5 2 2" xfId="9184"/>
    <cellStyle name="常规 10 5 5" xfId="9185"/>
    <cellStyle name="强调文字颜色 1 3 2 5 3" xfId="9186"/>
    <cellStyle name="常规 10 60" xfId="9187"/>
    <cellStyle name="常规 10 55" xfId="9188"/>
    <cellStyle name="常规 10 60 2" xfId="9189"/>
    <cellStyle name="常规 10 55 2" xfId="9190"/>
    <cellStyle name="常规 10 55 2 2" xfId="9191"/>
    <cellStyle name="常规 13 42 2 3" xfId="9192"/>
    <cellStyle name="常规 13 37 2 3" xfId="9193"/>
    <cellStyle name="常规 10 55 3" xfId="9194"/>
    <cellStyle name="常规 10 61" xfId="9195"/>
    <cellStyle name="常规 10 56" xfId="9196"/>
    <cellStyle name="常规 10 56 2" xfId="9197"/>
    <cellStyle name="常规 10 61 2" xfId="9198"/>
    <cellStyle name="常规 13 38 2 3" xfId="9199"/>
    <cellStyle name="常规 13 43 2 3" xfId="9200"/>
    <cellStyle name="常规 10 56 2 2" xfId="9201"/>
    <cellStyle name="注释 2 13 2 2" xfId="9202"/>
    <cellStyle name="常规 15 2 2 2 4" xfId="9203"/>
    <cellStyle name="常规 20 2 2 2 4" xfId="9204"/>
    <cellStyle name="常规 10 56 3" xfId="9205"/>
    <cellStyle name="常规 10 57" xfId="9206"/>
    <cellStyle name="常规 10 62" xfId="9207"/>
    <cellStyle name="常规 10 57 2" xfId="9208"/>
    <cellStyle name="常规 13 39 2 3" xfId="9209"/>
    <cellStyle name="常规 13 44 2 3" xfId="9210"/>
    <cellStyle name="常规 10 57 2 2" xfId="9211"/>
    <cellStyle name="常规 10 57 3" xfId="9212"/>
    <cellStyle name="常规 10 58" xfId="9213"/>
    <cellStyle name="常规 10 58 2" xfId="9214"/>
    <cellStyle name="常规 13 45 2 3" xfId="9215"/>
    <cellStyle name="常规 13 50 2 3" xfId="9216"/>
    <cellStyle name="常规 10 58 2 2" xfId="9217"/>
    <cellStyle name="常规 10 58 3" xfId="9218"/>
    <cellStyle name="常规 10 59" xfId="9219"/>
    <cellStyle name="强调文字颜色 4 2 3 2 2 3 2" xfId="9220"/>
    <cellStyle name="常规 10 59 2" xfId="9221"/>
    <cellStyle name="常规 10 6" xfId="9222"/>
    <cellStyle name="常规 10 6 2" xfId="9223"/>
    <cellStyle name="常规 10 6 2 2" xfId="9224"/>
    <cellStyle name="常规 10 6 3" xfId="9225"/>
    <cellStyle name="常规 10 6 3 2" xfId="9226"/>
    <cellStyle name="强调文字颜色 1 3 2 6 2" xfId="9227"/>
    <cellStyle name="常规 10 6 4" xfId="9228"/>
    <cellStyle name="强调文字颜色 1 3 2 6 2 2" xfId="9229"/>
    <cellStyle name="常规 10 6 4 2" xfId="9230"/>
    <cellStyle name="强调文字颜色 2 2 2 5 2 2" xfId="9231"/>
    <cellStyle name="常规 10 6 5" xfId="9232"/>
    <cellStyle name="强调文字颜色 1 3 2 6 3" xfId="9233"/>
    <cellStyle name="常规 10 7" xfId="9234"/>
    <cellStyle name="常规 7 2 2 28 2 3" xfId="9235"/>
    <cellStyle name="常规 7 2 2 33 2 3" xfId="9236"/>
    <cellStyle name="常规 10 7 2" xfId="9237"/>
    <cellStyle name="常规 7 2 2 28 2 3 2" xfId="9238"/>
    <cellStyle name="常规 7 2 2 33 2 3 2" xfId="9239"/>
    <cellStyle name="常规 10 7 2 2" xfId="9240"/>
    <cellStyle name="常规 7 2 2 28 2 4" xfId="9241"/>
    <cellStyle name="常规 7 2 2 33 2 4" xfId="9242"/>
    <cellStyle name="常规 10 7 3" xfId="9243"/>
    <cellStyle name="常规 10 8" xfId="9244"/>
    <cellStyle name="常规 10 8 2" xfId="9245"/>
    <cellStyle name="常规 10 8 2 2" xfId="9246"/>
    <cellStyle name="常规 7 2 4 26" xfId="9247"/>
    <cellStyle name="常规 7 2 4 31" xfId="9248"/>
    <cellStyle name="常规 3 25 3" xfId="9249"/>
    <cellStyle name="常规 3 30 3" xfId="9250"/>
    <cellStyle name="常规 7 2 4 2 10 4 2" xfId="9251"/>
    <cellStyle name="常规 10 9" xfId="9252"/>
    <cellStyle name="常规 7 2 4 2 10 4 2 2" xfId="9253"/>
    <cellStyle name="常规 10 9 2" xfId="9254"/>
    <cellStyle name="常规 3 75 3" xfId="9255"/>
    <cellStyle name="常规 10 9 2 2" xfId="9256"/>
    <cellStyle name="常规 7 19 2 2 3 3 3" xfId="9257"/>
    <cellStyle name="常规 11" xfId="9258"/>
    <cellStyle name="常规 11 10" xfId="9259"/>
    <cellStyle name="适中 3 2 5" xfId="9260"/>
    <cellStyle name="常规 11 10 2" xfId="9261"/>
    <cellStyle name="适中 3 2 5 2" xfId="9262"/>
    <cellStyle name="常规 11 10 2 2" xfId="9263"/>
    <cellStyle name="常规 11 11" xfId="9264"/>
    <cellStyle name="常规 48 2 2 2 2" xfId="9265"/>
    <cellStyle name="常规 8 37 2 2 2" xfId="9266"/>
    <cellStyle name="常规 8 42 2 2 2" xfId="9267"/>
    <cellStyle name="常规 13 18 3 2 2" xfId="9268"/>
    <cellStyle name="常规 13 23 3 2 2" xfId="9269"/>
    <cellStyle name="适中 3 3 5" xfId="9270"/>
    <cellStyle name="常规 11 11 2" xfId="9271"/>
    <cellStyle name="注释 3 2 2 3" xfId="9272"/>
    <cellStyle name="适中 3 3 5 2" xfId="9273"/>
    <cellStyle name="常规 11 11 2 2" xfId="9274"/>
    <cellStyle name="适中 3 3 6" xfId="9275"/>
    <cellStyle name="常规 11 11 3" xfId="9276"/>
    <cellStyle name="常规 11 12" xfId="9277"/>
    <cellStyle name="适中 3 4 5" xfId="9278"/>
    <cellStyle name="常规 11 12 2" xfId="9279"/>
    <cellStyle name="注释 3 3 2 3" xfId="9280"/>
    <cellStyle name="常规 11 12 2 2" xfId="9281"/>
    <cellStyle name="常规 11 12 3" xfId="9282"/>
    <cellStyle name="适中 3 5 5" xfId="9283"/>
    <cellStyle name="常规 11 13 2" xfId="9284"/>
    <cellStyle name="注释 3 4 2 3" xfId="9285"/>
    <cellStyle name="常规 11 13 2 2" xfId="9286"/>
    <cellStyle name="常规 11 13 3" xfId="9287"/>
    <cellStyle name="常规 11 14" xfId="9288"/>
    <cellStyle name="适中 3 6 5" xfId="9289"/>
    <cellStyle name="常规 11 14 2" xfId="9290"/>
    <cellStyle name="注释 3 5 2 3" xfId="9291"/>
    <cellStyle name="常规 11 14 2 2" xfId="9292"/>
    <cellStyle name="常规 26 2 2 2 2 3" xfId="9293"/>
    <cellStyle name="常规 31 2 2 2 2 3" xfId="9294"/>
    <cellStyle name="常规 11 14 3" xfId="9295"/>
    <cellStyle name="链接单元格 2 3 4 2 2 2" xfId="9296"/>
    <cellStyle name="常规 11 15 2" xfId="9297"/>
    <cellStyle name="常规 11 20 2" xfId="9298"/>
    <cellStyle name="注释 3 6 2 3" xfId="9299"/>
    <cellStyle name="常规 11 15 2 2" xfId="9300"/>
    <cellStyle name="常规 11 20 2 2" xfId="9301"/>
    <cellStyle name="常规 11 15 3" xfId="9302"/>
    <cellStyle name="常规 11 20 3" xfId="9303"/>
    <cellStyle name="链接单元格 2 3 4 2 3" xfId="9304"/>
    <cellStyle name="常规 11 16" xfId="9305"/>
    <cellStyle name="常规 11 21" xfId="9306"/>
    <cellStyle name="链接单元格 2 3 4 2 3 2" xfId="9307"/>
    <cellStyle name="常规 11 16 2" xfId="9308"/>
    <cellStyle name="常规 11 21 2" xfId="9309"/>
    <cellStyle name="常规 11 16 2 2" xfId="9310"/>
    <cellStyle name="常规 11 21 2 2" xfId="9311"/>
    <cellStyle name="注释 3 7 2 3" xfId="9312"/>
    <cellStyle name="常规 11 16 3" xfId="9313"/>
    <cellStyle name="常规 11 21 3" xfId="9314"/>
    <cellStyle name="链接单元格 2 3 4 2 4" xfId="9315"/>
    <cellStyle name="常规 11 17" xfId="9316"/>
    <cellStyle name="常规 11 22" xfId="9317"/>
    <cellStyle name="汇总 2 9" xfId="9318"/>
    <cellStyle name="常规 11 17 3" xfId="9319"/>
    <cellStyle name="常规 11 22 3" xfId="9320"/>
    <cellStyle name="常规 11 18" xfId="9321"/>
    <cellStyle name="常规 11 23" xfId="9322"/>
    <cellStyle name="汇总 3 8" xfId="9323"/>
    <cellStyle name="常规 11 18 2" xfId="9324"/>
    <cellStyle name="常规 11 23 2" xfId="9325"/>
    <cellStyle name="汇总 3 8 2" xfId="9326"/>
    <cellStyle name="常规 14 10 2 3" xfId="9327"/>
    <cellStyle name="常规 5 2 2 2 4" xfId="9328"/>
    <cellStyle name="常规 11 18 2 2" xfId="9329"/>
    <cellStyle name="常规 11 23 2 2" xfId="9330"/>
    <cellStyle name="注释 3 9 2 3" xfId="9331"/>
    <cellStyle name="汇总 3 9" xfId="9332"/>
    <cellStyle name="常规 28 2 2" xfId="9333"/>
    <cellStyle name="常规 33 2 2" xfId="9334"/>
    <cellStyle name="常规 11 18 3" xfId="9335"/>
    <cellStyle name="常规 11 23 3" xfId="9336"/>
    <cellStyle name="常规 11 19" xfId="9337"/>
    <cellStyle name="常规 11 24" xfId="9338"/>
    <cellStyle name="常规 11 19 2" xfId="9339"/>
    <cellStyle name="常规 11 24 2" xfId="9340"/>
    <cellStyle name="常规 14 11 2 3" xfId="9341"/>
    <cellStyle name="常规 11 19 2 2" xfId="9342"/>
    <cellStyle name="常规 11 24 2 2" xfId="9343"/>
    <cellStyle name="常规 28 3 2" xfId="9344"/>
    <cellStyle name="常规 33 3 2" xfId="9345"/>
    <cellStyle name="常规 11 19 3" xfId="9346"/>
    <cellStyle name="常规 11 24 3" xfId="9347"/>
    <cellStyle name="常规 6 2 5 3" xfId="9348"/>
    <cellStyle name="常规 7 2 2 2 26 4 3" xfId="9349"/>
    <cellStyle name="常规 7 2 2 2 31 4 3" xfId="9350"/>
    <cellStyle name="常规 11 2" xfId="9351"/>
    <cellStyle name="常规 11 2 2" xfId="9352"/>
    <cellStyle name="常规 11 2 2 2" xfId="9353"/>
    <cellStyle name="常规 11 2 2 2 2" xfId="9354"/>
    <cellStyle name="常规 22 12 3" xfId="9355"/>
    <cellStyle name="常规 11 2 2 2 2 2" xfId="9356"/>
    <cellStyle name="强调文字颜色 1 3 9 2" xfId="9357"/>
    <cellStyle name="常规 21 37 3" xfId="9358"/>
    <cellStyle name="常规 21 42 3" xfId="9359"/>
    <cellStyle name="常规 11 2 2 2 2 2 2" xfId="9360"/>
    <cellStyle name="常规 7 19 13 2 3" xfId="9361"/>
    <cellStyle name="常规 36 27" xfId="9362"/>
    <cellStyle name="常规 36 32" xfId="9363"/>
    <cellStyle name="常规 17 2 4" xfId="9364"/>
    <cellStyle name="常规 22 2 4" xfId="9365"/>
    <cellStyle name="常规 9 39 2 2" xfId="9366"/>
    <cellStyle name="常规 9 44 2 2" xfId="9367"/>
    <cellStyle name="常规 11 2 2 2 2 3" xfId="9368"/>
    <cellStyle name="常规 14 25 3 2" xfId="9369"/>
    <cellStyle name="常规 14 30 3 2" xfId="9370"/>
    <cellStyle name="常规 12 3 3 2 2" xfId="9371"/>
    <cellStyle name="好 3 2 2 3 2 4" xfId="9372"/>
    <cellStyle name="常规 11 2 2 2 3 2" xfId="9373"/>
    <cellStyle name="常规 3 3 5 2 4" xfId="9374"/>
    <cellStyle name="常规 21 38 3" xfId="9375"/>
    <cellStyle name="常规 21 43 3" xfId="9376"/>
    <cellStyle name="常规 11 2 2 2 4" xfId="9377"/>
    <cellStyle name="常规 8 4 2 5 3 2" xfId="9378"/>
    <cellStyle name="常规 12 3 3 3" xfId="9379"/>
    <cellStyle name="常规 11 2 2 3" xfId="9380"/>
    <cellStyle name="常规 11 2 2 3 2" xfId="9381"/>
    <cellStyle name="常规 22 13 3" xfId="9382"/>
    <cellStyle name="常规 11 2 2 3 2 2" xfId="9383"/>
    <cellStyle name="常规 12 3 4 2" xfId="9384"/>
    <cellStyle name="常规 11 2 2 3 3" xfId="9385"/>
    <cellStyle name="常规 11 2 2 4" xfId="9386"/>
    <cellStyle name="常规 11 2 2 4 2" xfId="9387"/>
    <cellStyle name="常规 22 14 3" xfId="9388"/>
    <cellStyle name="常规 11 2 2 4 2 2" xfId="9389"/>
    <cellStyle name="常规 12 3 5 2" xfId="9390"/>
    <cellStyle name="常规 11 2 2 4 3" xfId="9391"/>
    <cellStyle name="常规 11 2 2 5" xfId="9392"/>
    <cellStyle name="常规 11 2 2 5 2" xfId="9393"/>
    <cellStyle name="常规 22 15 3" xfId="9394"/>
    <cellStyle name="常规 22 20 3" xfId="9395"/>
    <cellStyle name="常规 11 2 2 6" xfId="9396"/>
    <cellStyle name="常规 11 2 2 6 2" xfId="9397"/>
    <cellStyle name="常规 22 16 3" xfId="9398"/>
    <cellStyle name="常规 22 21 3" xfId="9399"/>
    <cellStyle name="常规 11 2 2 7" xfId="9400"/>
    <cellStyle name="常规 11 2 3" xfId="9401"/>
    <cellStyle name="常规 11 2 3 2" xfId="9402"/>
    <cellStyle name="常规 11 2 3 2 2" xfId="9403"/>
    <cellStyle name="常规 22 57 3" xfId="9404"/>
    <cellStyle name="常规 11 2 3 2 2 2" xfId="9405"/>
    <cellStyle name="强调文字颜色 5 2 2 4 3" xfId="9406"/>
    <cellStyle name="常规 26 37 3" xfId="9407"/>
    <cellStyle name="常规 26 42 3" xfId="9408"/>
    <cellStyle name="常规 31 37 3" xfId="9409"/>
    <cellStyle name="常规 31 42 3" xfId="9410"/>
    <cellStyle name="强调文字颜色 2 3 9 2" xfId="9411"/>
    <cellStyle name="常规 11 2 3 3" xfId="9412"/>
    <cellStyle name="常规 11 2 3 3 2" xfId="9413"/>
    <cellStyle name="常规 22 58 3" xfId="9414"/>
    <cellStyle name="强调文字颜色 1 3 3 2 2" xfId="9415"/>
    <cellStyle name="常规 11 2 4" xfId="9416"/>
    <cellStyle name="常规 15 2 3 3 2" xfId="9417"/>
    <cellStyle name="常规 20 2 3 3 2" xfId="9418"/>
    <cellStyle name="强调文字颜色 1 3 3 2 2 2" xfId="9419"/>
    <cellStyle name="常规 11 2 4 2" xfId="9420"/>
    <cellStyle name="强调文字颜色 1 3 3 2 2 2 2" xfId="9421"/>
    <cellStyle name="常规 11 2 4 2 2" xfId="9422"/>
    <cellStyle name="强调文字颜色 1 3 3 2 2 3" xfId="9423"/>
    <cellStyle name="常规 11 2 4 3" xfId="9424"/>
    <cellStyle name="强调文字颜色 1 3 3 2 3" xfId="9425"/>
    <cellStyle name="常规 13 39 3 2" xfId="9426"/>
    <cellStyle name="常规 13 44 3 2" xfId="9427"/>
    <cellStyle name="常规 8 58 2 2" xfId="9428"/>
    <cellStyle name="常规 11 2 5" xfId="9429"/>
    <cellStyle name="强调文字颜色 1 3 3 2 3 2" xfId="9430"/>
    <cellStyle name="常规 13 39 3 2 2" xfId="9431"/>
    <cellStyle name="常规 13 44 3 2 2" xfId="9432"/>
    <cellStyle name="常规 8 58 2 2 2" xfId="9433"/>
    <cellStyle name="常规 11 2 5 2" xfId="9434"/>
    <cellStyle name="常规 11 2 5 2 2" xfId="9435"/>
    <cellStyle name="常规 11 2 5 3" xfId="9436"/>
    <cellStyle name="强调文字颜色 1 3 3 2 4" xfId="9437"/>
    <cellStyle name="常规 13 39 3 3" xfId="9438"/>
    <cellStyle name="常规 13 44 3 3" xfId="9439"/>
    <cellStyle name="常规 8 58 2 3" xfId="9440"/>
    <cellStyle name="常规 11 2 6" xfId="9441"/>
    <cellStyle name="强调文字颜色 1 3 3 2 4 2" xfId="9442"/>
    <cellStyle name="常规 8 58 2 3 2" xfId="9443"/>
    <cellStyle name="常规 11 2 6 2" xfId="9444"/>
    <cellStyle name="强调文字颜色 1 3 3 2 5" xfId="9445"/>
    <cellStyle name="常规 8 58 2 4" xfId="9446"/>
    <cellStyle name="常规 11 2 7" xfId="9447"/>
    <cellStyle name="常规 11 2 7 2" xfId="9448"/>
    <cellStyle name="常规 24 39 2" xfId="9449"/>
    <cellStyle name="常规 24 44 2" xfId="9450"/>
    <cellStyle name="常规 11 2 8" xfId="9451"/>
    <cellStyle name="好 4 4 2 2" xfId="9452"/>
    <cellStyle name="常规 11 25" xfId="9453"/>
    <cellStyle name="常规 11 30" xfId="9454"/>
    <cellStyle name="常规 14 2 2" xfId="9455"/>
    <cellStyle name="好 4 4 2 2 2" xfId="9456"/>
    <cellStyle name="常规 7 20 26 2 4" xfId="9457"/>
    <cellStyle name="常规 7 20 31 2 4" xfId="9458"/>
    <cellStyle name="常规 11 25 2" xfId="9459"/>
    <cellStyle name="常规 11 30 2" xfId="9460"/>
    <cellStyle name="常规 7 69 2 3" xfId="9461"/>
    <cellStyle name="常规 7 74 2 3" xfId="9462"/>
    <cellStyle name="常规 14 2 2 2" xfId="9463"/>
    <cellStyle name="常规 14 12 2 3" xfId="9464"/>
    <cellStyle name="常规 11 25 2 2" xfId="9465"/>
    <cellStyle name="常规 11 30 2 2" xfId="9466"/>
    <cellStyle name="常规 7 69 2 3 2" xfId="9467"/>
    <cellStyle name="常规 7 74 2 3 2" xfId="9468"/>
    <cellStyle name="常规 14 2 2 2 2" xfId="9469"/>
    <cellStyle name="常规 28 4 2" xfId="9470"/>
    <cellStyle name="常规 33 4 2" xfId="9471"/>
    <cellStyle name="常规 11 25 3" xfId="9472"/>
    <cellStyle name="常规 11 30 3" xfId="9473"/>
    <cellStyle name="常规 7 69 2 4" xfId="9474"/>
    <cellStyle name="常规 7 74 2 4" xfId="9475"/>
    <cellStyle name="常规 14 2 2 3" xfId="9476"/>
    <cellStyle name="好 4 4 2 3" xfId="9477"/>
    <cellStyle name="常规 7 19 10 2 2" xfId="9478"/>
    <cellStyle name="常规 11 26" xfId="9479"/>
    <cellStyle name="常规 11 31" xfId="9480"/>
    <cellStyle name="常规 14 2 3" xfId="9481"/>
    <cellStyle name="好 4 4 2 3 2" xfId="9482"/>
    <cellStyle name="常规 7 19 10 2 2 2" xfId="9483"/>
    <cellStyle name="常规 11 26 2" xfId="9484"/>
    <cellStyle name="常规 11 31 2" xfId="9485"/>
    <cellStyle name="常规 14 2 3 2" xfId="9486"/>
    <cellStyle name="常规 14 13 2 3" xfId="9487"/>
    <cellStyle name="常规 11 26 2 2" xfId="9488"/>
    <cellStyle name="常规 11 31 2 2" xfId="9489"/>
    <cellStyle name="常规 14 2 3 2 2" xfId="9490"/>
    <cellStyle name="常规 28 5 2" xfId="9491"/>
    <cellStyle name="常规 33 5 2" xfId="9492"/>
    <cellStyle name="常规 11 26 3" xfId="9493"/>
    <cellStyle name="常规 11 31 3" xfId="9494"/>
    <cellStyle name="常规 14 2 3 3" xfId="9495"/>
    <cellStyle name="好 4 4 2 4" xfId="9496"/>
    <cellStyle name="常规 7 19 10 2 3" xfId="9497"/>
    <cellStyle name="常规 11 27" xfId="9498"/>
    <cellStyle name="常规 11 32" xfId="9499"/>
    <cellStyle name="强调文字颜色 1 3 6 2 2" xfId="9500"/>
    <cellStyle name="常规 14 2 4" xfId="9501"/>
    <cellStyle name="常规 11 27 2" xfId="9502"/>
    <cellStyle name="常规 11 32 2" xfId="9503"/>
    <cellStyle name="强调文字颜色 1 3 6 2 2 2" xfId="9504"/>
    <cellStyle name="常规 14 2 4 2" xfId="9505"/>
    <cellStyle name="常规 14 14 2 3" xfId="9506"/>
    <cellStyle name="常规 11 27 2 2" xfId="9507"/>
    <cellStyle name="常规 11 32 2 2" xfId="9508"/>
    <cellStyle name="常规 14 2 4 2 2" xfId="9509"/>
    <cellStyle name="常规 28 6 2" xfId="9510"/>
    <cellStyle name="常规 33 6 2" xfId="9511"/>
    <cellStyle name="常规 11 27 3" xfId="9512"/>
    <cellStyle name="常规 11 32 3" xfId="9513"/>
    <cellStyle name="常规 14 2 4 3" xfId="9514"/>
    <cellStyle name="常规 7 2 2 56 2" xfId="9515"/>
    <cellStyle name="常规 7 2 2 61 2" xfId="9516"/>
    <cellStyle name="常规 11 28" xfId="9517"/>
    <cellStyle name="常规 11 33" xfId="9518"/>
    <cellStyle name="强调文字颜色 1 3 6 2 3" xfId="9519"/>
    <cellStyle name="常规 13 47 3 2" xfId="9520"/>
    <cellStyle name="常规 13 52 3 2" xfId="9521"/>
    <cellStyle name="常规 14 2 5" xfId="9522"/>
    <cellStyle name="常规 7 2 2 56 2 2" xfId="9523"/>
    <cellStyle name="常规 7 2 2 61 2 2" xfId="9524"/>
    <cellStyle name="常规 11 28 2" xfId="9525"/>
    <cellStyle name="常规 11 33 2" xfId="9526"/>
    <cellStyle name="强调文字颜色 1 3 6 2 3 2" xfId="9527"/>
    <cellStyle name="常规 13 47 3 2 2" xfId="9528"/>
    <cellStyle name="常规 13 52 3 2 2" xfId="9529"/>
    <cellStyle name="常规 14 2 5 2" xfId="9530"/>
    <cellStyle name="常规 14 15 2 3" xfId="9531"/>
    <cellStyle name="常规 14 20 2 3" xfId="9532"/>
    <cellStyle name="常规 7 20 25 4" xfId="9533"/>
    <cellStyle name="常规 7 20 30 4" xfId="9534"/>
    <cellStyle name="常规 7 2 2 56 2 2 2" xfId="9535"/>
    <cellStyle name="常规 11 28 2 2" xfId="9536"/>
    <cellStyle name="常规 11 33 2 2" xfId="9537"/>
    <cellStyle name="常规 14 2 5 2 2" xfId="9538"/>
    <cellStyle name="常规 7 2 2 56 2 3" xfId="9539"/>
    <cellStyle name="常规 11 28 3" xfId="9540"/>
    <cellStyle name="常规 11 33 3" xfId="9541"/>
    <cellStyle name="常规 28 7 2" xfId="9542"/>
    <cellStyle name="常规 33 7 2" xfId="9543"/>
    <cellStyle name="常规 14 2 5 3" xfId="9544"/>
    <cellStyle name="注释 2 17 3 2" xfId="9545"/>
    <cellStyle name="注释 2 22 3 2" xfId="9546"/>
    <cellStyle name="常规 7 2 2 56 3" xfId="9547"/>
    <cellStyle name="常规 7 2 2 61 3" xfId="9548"/>
    <cellStyle name="常规 11 29" xfId="9549"/>
    <cellStyle name="常规 11 34" xfId="9550"/>
    <cellStyle name="强调文字颜色 1 3 6 2 4" xfId="9551"/>
    <cellStyle name="常规 13 47 3 3" xfId="9552"/>
    <cellStyle name="常规 13 52 3 3" xfId="9553"/>
    <cellStyle name="常规 14 2 6" xfId="9554"/>
    <cellStyle name="常规 7 2 2 56 3 2" xfId="9555"/>
    <cellStyle name="常规 11 29 2" xfId="9556"/>
    <cellStyle name="常规 11 34 2" xfId="9557"/>
    <cellStyle name="常规 14 2 6 2" xfId="9558"/>
    <cellStyle name="常规 14 16 2 3" xfId="9559"/>
    <cellStyle name="常规 14 21 2 3" xfId="9560"/>
    <cellStyle name="常规 11 29 2 2" xfId="9561"/>
    <cellStyle name="常规 11 34 2 2" xfId="9562"/>
    <cellStyle name="常规 28 8 2" xfId="9563"/>
    <cellStyle name="常规 33 8 2" xfId="9564"/>
    <cellStyle name="常规 11 29 3" xfId="9565"/>
    <cellStyle name="常规 11 34 3" xfId="9566"/>
    <cellStyle name="常规 11 3" xfId="9567"/>
    <cellStyle name="常规 18 3" xfId="9568"/>
    <cellStyle name="常规 23 3" xfId="9569"/>
    <cellStyle name="常规 13 3 3 2" xfId="9570"/>
    <cellStyle name="常规 11 3 2 2 3" xfId="9571"/>
    <cellStyle name="常规 7 25 4" xfId="9572"/>
    <cellStyle name="常规 7 30 4" xfId="9573"/>
    <cellStyle name="常规 19" xfId="9574"/>
    <cellStyle name="常规 24" xfId="9575"/>
    <cellStyle name="常规 11 3 2 3" xfId="9576"/>
    <cellStyle name="常规 7 25 5" xfId="9577"/>
    <cellStyle name="常规 7 30 5" xfId="9578"/>
    <cellStyle name="常规 25" xfId="9579"/>
    <cellStyle name="常规 30" xfId="9580"/>
    <cellStyle name="常规 11 3 2 4" xfId="9581"/>
    <cellStyle name="常规 25 2" xfId="9582"/>
    <cellStyle name="常规 30 2" xfId="9583"/>
    <cellStyle name="常规 11 3 2 4 2" xfId="9584"/>
    <cellStyle name="常规 26" xfId="9585"/>
    <cellStyle name="常规 31" xfId="9586"/>
    <cellStyle name="常规 11 3 2 5" xfId="9587"/>
    <cellStyle name="常规 68 2" xfId="9588"/>
    <cellStyle name="常规 73 2" xfId="9589"/>
    <cellStyle name="常规 11 3 3 2 2" xfId="9590"/>
    <cellStyle name="常规 7 26 3 2" xfId="9591"/>
    <cellStyle name="常规 7 31 3 2" xfId="9592"/>
    <cellStyle name="常规 69" xfId="9593"/>
    <cellStyle name="常规 74" xfId="9594"/>
    <cellStyle name="常规 11 3 3 3" xfId="9595"/>
    <cellStyle name="常规 7 26 4" xfId="9596"/>
    <cellStyle name="常规 7 31 4" xfId="9597"/>
    <cellStyle name="强调文字颜色 1 3 3 3 2 2" xfId="9598"/>
    <cellStyle name="常规 7 27 3" xfId="9599"/>
    <cellStyle name="常规 7 32 3" xfId="9600"/>
    <cellStyle name="常规 11 3 4 2" xfId="9601"/>
    <cellStyle name="强调文字颜色 1 3 3 3 2 2 2" xfId="9602"/>
    <cellStyle name="常规 7 27 3 2" xfId="9603"/>
    <cellStyle name="常规 7 32 3 2" xfId="9604"/>
    <cellStyle name="常规 11 3 4 2 2" xfId="9605"/>
    <cellStyle name="强调文字颜色 1 3 3 3 2 3" xfId="9606"/>
    <cellStyle name="常规 7 27 4" xfId="9607"/>
    <cellStyle name="常规 7 32 4" xfId="9608"/>
    <cellStyle name="常规 11 3 4 3" xfId="9609"/>
    <cellStyle name="强调文字颜色 1 3 3 3 3" xfId="9610"/>
    <cellStyle name="常规 8 58 3 2" xfId="9611"/>
    <cellStyle name="常规 11 3 5" xfId="9612"/>
    <cellStyle name="强调文字颜色 1 3 3 3 3 2" xfId="9613"/>
    <cellStyle name="常规 7 28 3" xfId="9614"/>
    <cellStyle name="常规 7 33 3" xfId="9615"/>
    <cellStyle name="常规 11 3 5 2" xfId="9616"/>
    <cellStyle name="强调文字颜色 1 3 3 3 4" xfId="9617"/>
    <cellStyle name="常规 11 3 6" xfId="9618"/>
    <cellStyle name="强调文字颜色 1 3 3 3 4 2" xfId="9619"/>
    <cellStyle name="常规 7 29 3" xfId="9620"/>
    <cellStyle name="常规 7 34 3" xfId="9621"/>
    <cellStyle name="常规 11 3 6 2" xfId="9622"/>
    <cellStyle name="强调文字颜色 1 3 3 3 5" xfId="9623"/>
    <cellStyle name="常规 11 3 7" xfId="9624"/>
    <cellStyle name="常规 7 2 2 56 4" xfId="9625"/>
    <cellStyle name="常规 11 35" xfId="9626"/>
    <cellStyle name="常规 11 40" xfId="9627"/>
    <cellStyle name="常规 7 2 2 17 2 3 2" xfId="9628"/>
    <cellStyle name="常规 7 2 2 22 2 3 2" xfId="9629"/>
    <cellStyle name="常规 14 2 7" xfId="9630"/>
    <cellStyle name="常规 7 2 2 56 4 2" xfId="9631"/>
    <cellStyle name="常规 11 35 2" xfId="9632"/>
    <cellStyle name="常规 11 40 2" xfId="9633"/>
    <cellStyle name="常规 14 2 7 2" xfId="9634"/>
    <cellStyle name="常规 14 17 2 3" xfId="9635"/>
    <cellStyle name="常规 14 22 2 3" xfId="9636"/>
    <cellStyle name="常规 11 35 2 2" xfId="9637"/>
    <cellStyle name="常规 11 40 2 2" xfId="9638"/>
    <cellStyle name="常规 33 9 2" xfId="9639"/>
    <cellStyle name="常规 2 2 3 2 2 2" xfId="9640"/>
    <cellStyle name="常规 11 35 3" xfId="9641"/>
    <cellStyle name="常规 11 40 3" xfId="9642"/>
    <cellStyle name="常规 7 2 2 56 5" xfId="9643"/>
    <cellStyle name="常规 11 36" xfId="9644"/>
    <cellStyle name="常规 11 41" xfId="9645"/>
    <cellStyle name="常规 7 2 2 2 10 3 2" xfId="9646"/>
    <cellStyle name="常规 14 2 8" xfId="9647"/>
    <cellStyle name="常规 11 36 2" xfId="9648"/>
    <cellStyle name="常规 11 41 2" xfId="9649"/>
    <cellStyle name="常规 14 18 2 3" xfId="9650"/>
    <cellStyle name="常规 14 23 2 3" xfId="9651"/>
    <cellStyle name="常规 11 36 2 2" xfId="9652"/>
    <cellStyle name="常规 11 41 2 2" xfId="9653"/>
    <cellStyle name="常规 2 2 3 2 3 2" xfId="9654"/>
    <cellStyle name="常规 11 36 3" xfId="9655"/>
    <cellStyle name="常规 11 41 3" xfId="9656"/>
    <cellStyle name="常规 11 37" xfId="9657"/>
    <cellStyle name="常规 11 42" xfId="9658"/>
    <cellStyle name="常规 7 2 4 36 2 2 2" xfId="9659"/>
    <cellStyle name="常规 7 2 4 41 2 2 2" xfId="9660"/>
    <cellStyle name="常规 11 37 2" xfId="9661"/>
    <cellStyle name="常规 11 42 2" xfId="9662"/>
    <cellStyle name="常规 14 19 2 3" xfId="9663"/>
    <cellStyle name="常规 14 24 2 3" xfId="9664"/>
    <cellStyle name="常规 11 37 2 2" xfId="9665"/>
    <cellStyle name="常规 11 42 2 2" xfId="9666"/>
    <cellStyle name="常规 11 37 3" xfId="9667"/>
    <cellStyle name="常规 11 42 3" xfId="9668"/>
    <cellStyle name="常规 11 38" xfId="9669"/>
    <cellStyle name="常规 11 43" xfId="9670"/>
    <cellStyle name="常规 3 2 5 2 3" xfId="9671"/>
    <cellStyle name="常规 11 38 2" xfId="9672"/>
    <cellStyle name="常规 11 43 2" xfId="9673"/>
    <cellStyle name="常规 3 2 5 2 3 2" xfId="9674"/>
    <cellStyle name="常规 14 25 2 3" xfId="9675"/>
    <cellStyle name="常规 14 30 2 3" xfId="9676"/>
    <cellStyle name="常规 11 38 2 2" xfId="9677"/>
    <cellStyle name="常规 11 43 2 2" xfId="9678"/>
    <cellStyle name="好 4 2 2 3 2 2" xfId="9679"/>
    <cellStyle name="常规 3 2 5 2 4" xfId="9680"/>
    <cellStyle name="常规 11 38 3" xfId="9681"/>
    <cellStyle name="常规 11 43 3" xfId="9682"/>
    <cellStyle name="常规 12 2 3 2 2" xfId="9683"/>
    <cellStyle name="常规 34 5 4 2" xfId="9684"/>
    <cellStyle name="常规 11 39" xfId="9685"/>
    <cellStyle name="常规 11 44" xfId="9686"/>
    <cellStyle name="常规 11 39 2" xfId="9687"/>
    <cellStyle name="常规 11 44 2" xfId="9688"/>
    <cellStyle name="常规 14 26 2 3" xfId="9689"/>
    <cellStyle name="常规 14 31 2 3" xfId="9690"/>
    <cellStyle name="常规 11 39 2 2" xfId="9691"/>
    <cellStyle name="常规 11 44 2 2" xfId="9692"/>
    <cellStyle name="好 4 2 2 3 3 2" xfId="9693"/>
    <cellStyle name="常规 11 39 3" xfId="9694"/>
    <cellStyle name="常规 11 44 3" xfId="9695"/>
    <cellStyle name="常规 12 2 3 3 2" xfId="9696"/>
    <cellStyle name="常规 11 4" xfId="9697"/>
    <cellStyle name="常规 7 75 4" xfId="9698"/>
    <cellStyle name="常规 11 4 2 3" xfId="9699"/>
    <cellStyle name="常规 7 75 4 2" xfId="9700"/>
    <cellStyle name="常规 11 4 2 3 2" xfId="9701"/>
    <cellStyle name="常规 37 13 3" xfId="9702"/>
    <cellStyle name="常规 7 75 5" xfId="9703"/>
    <cellStyle name="常规 11 4 2 4" xfId="9704"/>
    <cellStyle name="强调文字颜色 1 3 3 4 2" xfId="9705"/>
    <cellStyle name="常规 11 4 4" xfId="9706"/>
    <cellStyle name="强调文字颜色 1 3 3 4 2 2" xfId="9707"/>
    <cellStyle name="常规 7 77 3" xfId="9708"/>
    <cellStyle name="常规 11 4 4 2" xfId="9709"/>
    <cellStyle name="强调文字颜色 1 3 3 4 3" xfId="9710"/>
    <cellStyle name="常规 8 58 4 2" xfId="9711"/>
    <cellStyle name="常规 11 4 5" xfId="9712"/>
    <cellStyle name="常规 11 45 2" xfId="9713"/>
    <cellStyle name="常规 11 50 2" xfId="9714"/>
    <cellStyle name="常规 14 27 2 3" xfId="9715"/>
    <cellStyle name="常规 14 32 2 3" xfId="9716"/>
    <cellStyle name="常规 11 45 2 2" xfId="9717"/>
    <cellStyle name="常规 11 50 2 2" xfId="9718"/>
    <cellStyle name="好 4 2 2 3 4 2" xfId="9719"/>
    <cellStyle name="常规 11 45 3" xfId="9720"/>
    <cellStyle name="常规 11 50 3" xfId="9721"/>
    <cellStyle name="常规 11 46" xfId="9722"/>
    <cellStyle name="常规 11 51" xfId="9723"/>
    <cellStyle name="常规 11 46 2" xfId="9724"/>
    <cellStyle name="常规 11 51 2" xfId="9725"/>
    <cellStyle name="常规 11 46 2 2" xfId="9726"/>
    <cellStyle name="常规 11 51 2 2" xfId="9727"/>
    <cellStyle name="常规 4 13" xfId="9728"/>
    <cellStyle name="常规 14 28 2 3" xfId="9729"/>
    <cellStyle name="常规 14 33 2 3" xfId="9730"/>
    <cellStyle name="常规 11 46 3" xfId="9731"/>
    <cellStyle name="常规 11 51 3" xfId="9732"/>
    <cellStyle name="常规 11 47" xfId="9733"/>
    <cellStyle name="常规 11 52" xfId="9734"/>
    <cellStyle name="常规 11 47 2" xfId="9735"/>
    <cellStyle name="常规 11 52 2" xfId="9736"/>
    <cellStyle name="常规 11 47 2 2" xfId="9737"/>
    <cellStyle name="常规 11 52 2 2" xfId="9738"/>
    <cellStyle name="常规 9 13" xfId="9739"/>
    <cellStyle name="常规 14 29 2 3" xfId="9740"/>
    <cellStyle name="常规 14 34 2 3" xfId="9741"/>
    <cellStyle name="常规 11 47 3" xfId="9742"/>
    <cellStyle name="常规 11 52 3" xfId="9743"/>
    <cellStyle name="常规 11 48" xfId="9744"/>
    <cellStyle name="常规 11 53" xfId="9745"/>
    <cellStyle name="计算 2 2 8" xfId="9746"/>
    <cellStyle name="常规 11 48 2" xfId="9747"/>
    <cellStyle name="常规 11 53 2" xfId="9748"/>
    <cellStyle name="计算 2 2 8 2" xfId="9749"/>
    <cellStyle name="常规 14 35 2 3" xfId="9750"/>
    <cellStyle name="常规 14 40 2 3" xfId="9751"/>
    <cellStyle name="常规 11 48 2 2" xfId="9752"/>
    <cellStyle name="常规 11 53 2 2" xfId="9753"/>
    <cellStyle name="计算 2 2 9" xfId="9754"/>
    <cellStyle name="常规 11 48 3" xfId="9755"/>
    <cellStyle name="常规 11 53 3" xfId="9756"/>
    <cellStyle name="常规 11 49" xfId="9757"/>
    <cellStyle name="常规 11 54" xfId="9758"/>
    <cellStyle name="计算 2 3 8" xfId="9759"/>
    <cellStyle name="常规 11 49 2" xfId="9760"/>
    <cellStyle name="常规 11 54 2" xfId="9761"/>
    <cellStyle name="常规 14 36 2 3" xfId="9762"/>
    <cellStyle name="常规 14 41 2 3" xfId="9763"/>
    <cellStyle name="常规 11 49 2 2" xfId="9764"/>
    <cellStyle name="常规 11 54 2 2" xfId="9765"/>
    <cellStyle name="常规 11 5" xfId="9766"/>
    <cellStyle name="常规 11 5 2" xfId="9767"/>
    <cellStyle name="常规 11 5 2 2" xfId="9768"/>
    <cellStyle name="常规 11 5 3" xfId="9769"/>
    <cellStyle name="常规 11 5 3 2" xfId="9770"/>
    <cellStyle name="强调文字颜色 1 3 3 5 2" xfId="9771"/>
    <cellStyle name="常规 11 5 4" xfId="9772"/>
    <cellStyle name="强调文字颜色 1 3 3 5 2 2" xfId="9773"/>
    <cellStyle name="常规 11 5 4 2" xfId="9774"/>
    <cellStyle name="强调文字颜色 1 3 3 5 3" xfId="9775"/>
    <cellStyle name="常规 11 5 5" xfId="9776"/>
    <cellStyle name="常规 11 55" xfId="9777"/>
    <cellStyle name="常规 11 60" xfId="9778"/>
    <cellStyle name="常规 11 55 2" xfId="9779"/>
    <cellStyle name="常规 11 60 2" xfId="9780"/>
    <cellStyle name="常规 14 37 2 3" xfId="9781"/>
    <cellStyle name="常规 14 42 2 3" xfId="9782"/>
    <cellStyle name="常规 11 55 2 2" xfId="9783"/>
    <cellStyle name="常规 11 56" xfId="9784"/>
    <cellStyle name="常规 11 61" xfId="9785"/>
    <cellStyle name="常规 11 56 2" xfId="9786"/>
    <cellStyle name="常规 11 61 2" xfId="9787"/>
    <cellStyle name="常规 14 38 2 3" xfId="9788"/>
    <cellStyle name="常规 14 43 2 3" xfId="9789"/>
    <cellStyle name="常规 11 56 2 2" xfId="9790"/>
    <cellStyle name="常规 11 56 3" xfId="9791"/>
    <cellStyle name="常规 11 57" xfId="9792"/>
    <cellStyle name="常规 11 62" xfId="9793"/>
    <cellStyle name="常规 11 57 2" xfId="9794"/>
    <cellStyle name="常规 14 39 2 3" xfId="9795"/>
    <cellStyle name="常规 14 44 2 3" xfId="9796"/>
    <cellStyle name="常规 11 57 2 2" xfId="9797"/>
    <cellStyle name="常规 11 57 3" xfId="9798"/>
    <cellStyle name="常规 7 20 2 2 4 2" xfId="9799"/>
    <cellStyle name="常规 11 58" xfId="9800"/>
    <cellStyle name="常规 11 58 2" xfId="9801"/>
    <cellStyle name="常规 11 58 2 2" xfId="9802"/>
    <cellStyle name="常规 11 58 3" xfId="9803"/>
    <cellStyle name="常规 11 59" xfId="9804"/>
    <cellStyle name="常规 11 59 2" xfId="9805"/>
    <cellStyle name="常规 11 6 2" xfId="9806"/>
    <cellStyle name="常规 11 6 2 2" xfId="9807"/>
    <cellStyle name="常规 11 6 3" xfId="9808"/>
    <cellStyle name="常规 11 6 3 2" xfId="9809"/>
    <cellStyle name="强调文字颜色 1 3 3 6 2" xfId="9810"/>
    <cellStyle name="常规 11 6 4" xfId="9811"/>
    <cellStyle name="常规 11 6 4 2" xfId="9812"/>
    <cellStyle name="强调文字颜色 2 2 2 6 2 2" xfId="9813"/>
    <cellStyle name="常规 11 6 5" xfId="9814"/>
    <cellStyle name="常规 11 7" xfId="9815"/>
    <cellStyle name="常规 11 9" xfId="9816"/>
    <cellStyle name="常规 11 9 2" xfId="9817"/>
    <cellStyle name="常规 13 56 4" xfId="9818"/>
    <cellStyle name="常规 11 9 2 2" xfId="9819"/>
    <cellStyle name="输入 3 3 2 2 3 2" xfId="9820"/>
    <cellStyle name="解释性文本 3 2 5 2 2 2" xfId="9821"/>
    <cellStyle name="常规 12" xfId="9822"/>
    <cellStyle name="好 4 2" xfId="9823"/>
    <cellStyle name="常规 3 2 2 4 2 2" xfId="9824"/>
    <cellStyle name="注释 6 2 2" xfId="9825"/>
    <cellStyle name="常规 12 10" xfId="9826"/>
    <cellStyle name="常规 12 11" xfId="9827"/>
    <cellStyle name="常规 16" xfId="9828"/>
    <cellStyle name="常规 21" xfId="9829"/>
    <cellStyle name="常规 12 11 2" xfId="9830"/>
    <cellStyle name="常规 16 2" xfId="9831"/>
    <cellStyle name="常规 21 2" xfId="9832"/>
    <cellStyle name="常规 12 11 2 2" xfId="9833"/>
    <cellStyle name="常规 7 25 2" xfId="9834"/>
    <cellStyle name="常规 7 30 2" xfId="9835"/>
    <cellStyle name="常规 17" xfId="9836"/>
    <cellStyle name="常规 22" xfId="9837"/>
    <cellStyle name="常规 12 11 3" xfId="9838"/>
    <cellStyle name="常规 12 12" xfId="9839"/>
    <cellStyle name="常规 66" xfId="9840"/>
    <cellStyle name="常规 71" xfId="9841"/>
    <cellStyle name="常规 12 12 2" xfId="9842"/>
    <cellStyle name="常规 66 2" xfId="9843"/>
    <cellStyle name="常规 71 2" xfId="9844"/>
    <cellStyle name="常规 12 12 2 2" xfId="9845"/>
    <cellStyle name="常规 67" xfId="9846"/>
    <cellStyle name="常规 72" xfId="9847"/>
    <cellStyle name="常规 12 12 3" xfId="9848"/>
    <cellStyle name="常规 7 26 2" xfId="9849"/>
    <cellStyle name="常规 7 31 2" xfId="9850"/>
    <cellStyle name="常规 7 19 24 4 2 2" xfId="9851"/>
    <cellStyle name="常规 14 2 2 4 2" xfId="9852"/>
    <cellStyle name="常规 12 13" xfId="9853"/>
    <cellStyle name="常规 28 4 3 2" xfId="9854"/>
    <cellStyle name="常规 33 4 3 2" xfId="9855"/>
    <cellStyle name="常规 14 2 2 4 2 2" xfId="9856"/>
    <cellStyle name="常规 12 13 2" xfId="9857"/>
    <cellStyle name="常规 12 13 2 2" xfId="9858"/>
    <cellStyle name="常规 7 27 2" xfId="9859"/>
    <cellStyle name="常规 7 32 2" xfId="9860"/>
    <cellStyle name="常规 12 13 3" xfId="9861"/>
    <cellStyle name="注释 2 4 4 2 2" xfId="9862"/>
    <cellStyle name="常规 14 2 2 4 3" xfId="9863"/>
    <cellStyle name="常规 12 14" xfId="9864"/>
    <cellStyle name="注释 2 4 4 2 2 2" xfId="9865"/>
    <cellStyle name="输入 2 2 4 2 4" xfId="9866"/>
    <cellStyle name="常规 12 14 2" xfId="9867"/>
    <cellStyle name="常规 12 14 2 2" xfId="9868"/>
    <cellStyle name="常规 7 28 2" xfId="9869"/>
    <cellStyle name="常规 7 33 2" xfId="9870"/>
    <cellStyle name="常规 12 14 3" xfId="9871"/>
    <cellStyle name="注释 2 4 4 2 3" xfId="9872"/>
    <cellStyle name="常规 12 15" xfId="9873"/>
    <cellStyle name="常规 12 20" xfId="9874"/>
    <cellStyle name="注释 2 4 4 2 3 2" xfId="9875"/>
    <cellStyle name="常规 12 15 2" xfId="9876"/>
    <cellStyle name="常规 12 20 2" xfId="9877"/>
    <cellStyle name="常规 12 15 2 2" xfId="9878"/>
    <cellStyle name="常规 12 20 2 2" xfId="9879"/>
    <cellStyle name="常规 7 29 2" xfId="9880"/>
    <cellStyle name="常规 7 34 2" xfId="9881"/>
    <cellStyle name="常规 12 15 3" xfId="9882"/>
    <cellStyle name="常规 12 20 3" xfId="9883"/>
    <cellStyle name="常规 12 16 2" xfId="9884"/>
    <cellStyle name="常规 12 21 2" xfId="9885"/>
    <cellStyle name="常规 33 10 3" xfId="9886"/>
    <cellStyle name="常规 12 16 2 2" xfId="9887"/>
    <cellStyle name="常规 12 21 2 2" xfId="9888"/>
    <cellStyle name="常规 7 35 2" xfId="9889"/>
    <cellStyle name="常规 7 40 2" xfId="9890"/>
    <cellStyle name="常规 12 16 3" xfId="9891"/>
    <cellStyle name="常规 12 21 3" xfId="9892"/>
    <cellStyle name="常规 35 14 2" xfId="9893"/>
    <cellStyle name="常规 36 2 2 2 2 2" xfId="9894"/>
    <cellStyle name="常规 41 2 2 2 2 2" xfId="9895"/>
    <cellStyle name="常规 12 17" xfId="9896"/>
    <cellStyle name="常规 12 22" xfId="9897"/>
    <cellStyle name="常规 35 14 2 2" xfId="9898"/>
    <cellStyle name="常规 36 2 2 2 2 2 2" xfId="9899"/>
    <cellStyle name="常规 41 2 2 2 2 2 2" xfId="9900"/>
    <cellStyle name="常规 12 17 2" xfId="9901"/>
    <cellStyle name="常规 12 22 2" xfId="9902"/>
    <cellStyle name="常规 12 17 2 2" xfId="9903"/>
    <cellStyle name="常规 12 22 2 2" xfId="9904"/>
    <cellStyle name="常规 7 36 2" xfId="9905"/>
    <cellStyle name="常规 7 41 2" xfId="9906"/>
    <cellStyle name="常规 12 17 3" xfId="9907"/>
    <cellStyle name="常规 12 22 3" xfId="9908"/>
    <cellStyle name="强调文字颜色 4 2 5 2 4" xfId="9909"/>
    <cellStyle name="常规 12 18 2" xfId="9910"/>
    <cellStyle name="常规 12 23 2" xfId="9911"/>
    <cellStyle name="常规 12 18 2 2" xfId="9912"/>
    <cellStyle name="常规 12 23 2 2" xfId="9913"/>
    <cellStyle name="常规 7 19 2 2 29" xfId="9914"/>
    <cellStyle name="常规 7 19 2 2 34" xfId="9915"/>
    <cellStyle name="常规 38 2 2" xfId="9916"/>
    <cellStyle name="常规 43 2 2" xfId="9917"/>
    <cellStyle name="常规 7 37 2" xfId="9918"/>
    <cellStyle name="常规 7 42 2" xfId="9919"/>
    <cellStyle name="常规 12 18 3" xfId="9920"/>
    <cellStyle name="常规 12 23 3" xfId="9921"/>
    <cellStyle name="常规 12 19" xfId="9922"/>
    <cellStyle name="常规 12 24" xfId="9923"/>
    <cellStyle name="常规 12 2" xfId="9924"/>
    <cellStyle name="好 4 2 2" xfId="9925"/>
    <cellStyle name="常规 3 2 2 4 2 2 2" xfId="9926"/>
    <cellStyle name="常规 12 2 2" xfId="9927"/>
    <cellStyle name="常规 12 2 2 2" xfId="9928"/>
    <cellStyle name="常规 12 2 2 2 2" xfId="9929"/>
    <cellStyle name="好 4 2 2 2 2 2" xfId="9930"/>
    <cellStyle name="常规 3 2 4 2 4" xfId="9931"/>
    <cellStyle name="常规 12 2 2 2 2 2" xfId="9932"/>
    <cellStyle name="常规 12 2 2 2 2 2 2" xfId="9933"/>
    <cellStyle name="常规 12 2 2 2 2 3" xfId="9934"/>
    <cellStyle name="常规 7 2 4 25 2" xfId="9935"/>
    <cellStyle name="常规 7 2 4 30 2" xfId="9936"/>
    <cellStyle name="常规 3 25 2 2" xfId="9937"/>
    <cellStyle name="常规 3 30 2 2" xfId="9938"/>
    <cellStyle name="常规 12 2 2 2 3" xfId="9939"/>
    <cellStyle name="好 4 2 2 3 2 4" xfId="9940"/>
    <cellStyle name="常规 12 2 2 2 3 2" xfId="9941"/>
    <cellStyle name="常规 12 2 2 2 4" xfId="9942"/>
    <cellStyle name="常规 8 4 2 4 2 2" xfId="9943"/>
    <cellStyle name="常规 12 2 2 3" xfId="9944"/>
    <cellStyle name="常规 8 4 2 4 2 2 2" xfId="9945"/>
    <cellStyle name="常规 12 2 2 3 2" xfId="9946"/>
    <cellStyle name="常规 12 2 2 3 2 2" xfId="9947"/>
    <cellStyle name="常规 12 2 2 3 3" xfId="9948"/>
    <cellStyle name="常规 8 4 2 4 2 3" xfId="9949"/>
    <cellStyle name="常规 12 2 2 4" xfId="9950"/>
    <cellStyle name="常规 8 4 2 4 2 3 2" xfId="9951"/>
    <cellStyle name="常规 12 2 2 4 2" xfId="9952"/>
    <cellStyle name="常规 12 2 2 4 2 2" xfId="9953"/>
    <cellStyle name="常规 12 2 2 4 3" xfId="9954"/>
    <cellStyle name="常规 8 4 2 4 2 4" xfId="9955"/>
    <cellStyle name="常规 12 2 2 5" xfId="9956"/>
    <cellStyle name="常规 12 2 2 5 2" xfId="9957"/>
    <cellStyle name="常规 12 2 2 6" xfId="9958"/>
    <cellStyle name="常规 12 2 2 6 2" xfId="9959"/>
    <cellStyle name="常规 12 2 2 7" xfId="9960"/>
    <cellStyle name="常规 12 2 3" xfId="9961"/>
    <cellStyle name="常规 12 2 3 2" xfId="9962"/>
    <cellStyle name="常规 12 2 3 2 2 2" xfId="9963"/>
    <cellStyle name="常规 14 25 3 3" xfId="9964"/>
    <cellStyle name="常规 14 30 3 3" xfId="9965"/>
    <cellStyle name="好 4 2 2 3 2 2 2" xfId="9966"/>
    <cellStyle name="常规 12 2 3 2 3" xfId="9967"/>
    <cellStyle name="常规 8 4 2 4 3 2" xfId="9968"/>
    <cellStyle name="常规 12 2 3 3" xfId="9969"/>
    <cellStyle name="强调文字颜色 1 3 4 2 2" xfId="9970"/>
    <cellStyle name="常规 12 2 4" xfId="9971"/>
    <cellStyle name="强调文字颜色 1 3 4 2 2 2" xfId="9972"/>
    <cellStyle name="常规 12 2 4 2" xfId="9973"/>
    <cellStyle name="注释 3 45 3" xfId="9974"/>
    <cellStyle name="注释 3 50 3" xfId="9975"/>
    <cellStyle name="常规 12 2 4 2 2" xfId="9976"/>
    <cellStyle name="常规 8 4 2 4 4 2" xfId="9977"/>
    <cellStyle name="常规 12 2 4 3" xfId="9978"/>
    <cellStyle name="强调文字颜色 1 3 4 2 3" xfId="9979"/>
    <cellStyle name="常规 13 45 3 2" xfId="9980"/>
    <cellStyle name="常规 13 50 3 2" xfId="9981"/>
    <cellStyle name="常规 8 59 2 2" xfId="9982"/>
    <cellStyle name="常规 12 2 5" xfId="9983"/>
    <cellStyle name="强调文字颜色 1 3 4 2 3 2" xfId="9984"/>
    <cellStyle name="常规 13 45 3 2 2" xfId="9985"/>
    <cellStyle name="常规 13 50 3 2 2" xfId="9986"/>
    <cellStyle name="常规 8 59 2 2 2" xfId="9987"/>
    <cellStyle name="常规 12 2 5 2" xfId="9988"/>
    <cellStyle name="常规 12 2 5 2 2" xfId="9989"/>
    <cellStyle name="常规 12 2 5 3" xfId="9990"/>
    <cellStyle name="强调文字颜色 1 3 4 2 4" xfId="9991"/>
    <cellStyle name="常规 13 45 3 3" xfId="9992"/>
    <cellStyle name="常规 13 50 3 3" xfId="9993"/>
    <cellStyle name="常规 8 59 2 3" xfId="9994"/>
    <cellStyle name="常规 12 2 6" xfId="9995"/>
    <cellStyle name="常规 8 59 2 3 2" xfId="9996"/>
    <cellStyle name="常规 12 2 6 2" xfId="9997"/>
    <cellStyle name="常规 8 59 2 4" xfId="9998"/>
    <cellStyle name="常规 12 2 7" xfId="9999"/>
    <cellStyle name="常规 12 2 7 2" xfId="10000"/>
    <cellStyle name="常规 12 2 8" xfId="10001"/>
    <cellStyle name="常规 12 25" xfId="10002"/>
    <cellStyle name="常规 12 30" xfId="10003"/>
    <cellStyle name="常规 13 17 2 2 2" xfId="10004"/>
    <cellStyle name="常规 13 22 2 2 2" xfId="10005"/>
    <cellStyle name="常规 7 2 2 37 2 3" xfId="10006"/>
    <cellStyle name="常规 7 2 2 42 2 3" xfId="10007"/>
    <cellStyle name="常规 14 7 2" xfId="10008"/>
    <cellStyle name="常规 12 26" xfId="10009"/>
    <cellStyle name="常规 12 31" xfId="10010"/>
    <cellStyle name="常规 7 2 2 37 2 4" xfId="10011"/>
    <cellStyle name="常规 7 2 2 42 2 4" xfId="10012"/>
    <cellStyle name="常规 14 7 3" xfId="10013"/>
    <cellStyle name="常规 12 26 2" xfId="10014"/>
    <cellStyle name="常规 12 31 2" xfId="10015"/>
    <cellStyle name="常规 14 7 3 2" xfId="10016"/>
    <cellStyle name="常规 38 5 2" xfId="10017"/>
    <cellStyle name="常规 7 45 2" xfId="10018"/>
    <cellStyle name="常规 7 50 2" xfId="10019"/>
    <cellStyle name="常规 12 26 3" xfId="10020"/>
    <cellStyle name="常规 12 31 3" xfId="10021"/>
    <cellStyle name="计算 3 2 4 3 2" xfId="10022"/>
    <cellStyle name="常规 14 7 3 3" xfId="10023"/>
    <cellStyle name="常规 12 27" xfId="10024"/>
    <cellStyle name="常规 12 32" xfId="10025"/>
    <cellStyle name="常规 14 7 4" xfId="10026"/>
    <cellStyle name="常规 12 27 2" xfId="10027"/>
    <cellStyle name="常规 12 32 2" xfId="10028"/>
    <cellStyle name="常规 7 2 4 2 2 5" xfId="10029"/>
    <cellStyle name="常规 14 7 4 2" xfId="10030"/>
    <cellStyle name="常规 12 28" xfId="10031"/>
    <cellStyle name="常规 12 33" xfId="10032"/>
    <cellStyle name="常规 14 7 5" xfId="10033"/>
    <cellStyle name="常规 12 28 2" xfId="10034"/>
    <cellStyle name="常规 12 33 2" xfId="10035"/>
    <cellStyle name="常规 7 2 4 2 3 5" xfId="10036"/>
    <cellStyle name="常规 14 7 5 2" xfId="10037"/>
    <cellStyle name="常规 38 8 2" xfId="10038"/>
    <cellStyle name="常规 7 48 2" xfId="10039"/>
    <cellStyle name="常规 7 53 2" xfId="10040"/>
    <cellStyle name="常规 12 29 3" xfId="10041"/>
    <cellStyle name="常规 12 34 3" xfId="10042"/>
    <cellStyle name="常规 12 3" xfId="10043"/>
    <cellStyle name="常规 12 3 2 2 3" xfId="10044"/>
    <cellStyle name="常规 8 4 2 5 2 2" xfId="10045"/>
    <cellStyle name="常规 12 3 2 3" xfId="10046"/>
    <cellStyle name="常规 8 4 2 5 2 3" xfId="10047"/>
    <cellStyle name="常规 12 3 2 4" xfId="10048"/>
    <cellStyle name="常规 8 4 2 5 2 3 2" xfId="10049"/>
    <cellStyle name="常规 12 3 2 4 2" xfId="10050"/>
    <cellStyle name="常规 8 4 2 5 2 4" xfId="10051"/>
    <cellStyle name="常规 12 3 2 5" xfId="10052"/>
    <cellStyle name="常规 12 3 4 2 2" xfId="10053"/>
    <cellStyle name="好 3 2 2 4 2 4" xfId="10054"/>
    <cellStyle name="常规 8 4 2 5 4 2" xfId="10055"/>
    <cellStyle name="常规 12 3 4 3" xfId="10056"/>
    <cellStyle name="常规 8 59 3 2" xfId="10057"/>
    <cellStyle name="常规 12 3 5" xfId="10058"/>
    <cellStyle name="常规 12 3 6" xfId="10059"/>
    <cellStyle name="常规 12 3 6 2" xfId="10060"/>
    <cellStyle name="常规 12 3 7" xfId="10061"/>
    <cellStyle name="常规 2 7 2 2 3 3 2 2" xfId="10062"/>
    <cellStyle name="常规 12 35" xfId="10063"/>
    <cellStyle name="常规 12 40" xfId="10064"/>
    <cellStyle name="常规 12 35 2" xfId="10065"/>
    <cellStyle name="常规 12 40 2" xfId="10066"/>
    <cellStyle name="常规 12 35 2 2" xfId="10067"/>
    <cellStyle name="常规 12 40 2 2" xfId="10068"/>
    <cellStyle name="常规 7 49 2" xfId="10069"/>
    <cellStyle name="常规 7 54 2" xfId="10070"/>
    <cellStyle name="常规 12 35 3" xfId="10071"/>
    <cellStyle name="常规 12 40 3" xfId="10072"/>
    <cellStyle name="常规 12 36 2" xfId="10073"/>
    <cellStyle name="常规 12 41 2" xfId="10074"/>
    <cellStyle name="常规 35 10 3" xfId="10075"/>
    <cellStyle name="常规 12 36 2 2" xfId="10076"/>
    <cellStyle name="常规 12 41 2 2" xfId="10077"/>
    <cellStyle name="常规 7 55 2" xfId="10078"/>
    <cellStyle name="常规 7 60 2" xfId="10079"/>
    <cellStyle name="常规 12 36 3" xfId="10080"/>
    <cellStyle name="常规 12 41 3" xfId="10081"/>
    <cellStyle name="常规 12 37" xfId="10082"/>
    <cellStyle name="常规 12 42" xfId="10083"/>
    <cellStyle name="常规 4 3 2" xfId="10084"/>
    <cellStyle name="常规 12 37 2" xfId="10085"/>
    <cellStyle name="常规 12 42 2" xfId="10086"/>
    <cellStyle name="常规 4 3 2 2" xfId="10087"/>
    <cellStyle name="常规 12 37 2 2" xfId="10088"/>
    <cellStyle name="常规 12 42 2 2" xfId="10089"/>
    <cellStyle name="常规 4 3 2 2 2" xfId="10090"/>
    <cellStyle name="常规 7 56 2" xfId="10091"/>
    <cellStyle name="常规 7 61 2" xfId="10092"/>
    <cellStyle name="常规 12 37 3" xfId="10093"/>
    <cellStyle name="常规 12 42 3" xfId="10094"/>
    <cellStyle name="常规 4 3 2 3" xfId="10095"/>
    <cellStyle name="常规 12 38" xfId="10096"/>
    <cellStyle name="常规 12 43" xfId="10097"/>
    <cellStyle name="常规 4 3 3" xfId="10098"/>
    <cellStyle name="常规 12 38 2" xfId="10099"/>
    <cellStyle name="常规 12 43 2" xfId="10100"/>
    <cellStyle name="常规 4 3 3 2" xfId="10101"/>
    <cellStyle name="常规 12 38 2 2" xfId="10102"/>
    <cellStyle name="常规 12 43 2 2" xfId="10103"/>
    <cellStyle name="常规 4 3 3 2 2" xfId="10104"/>
    <cellStyle name="常规 7 57 2" xfId="10105"/>
    <cellStyle name="常规 7 62 2" xfId="10106"/>
    <cellStyle name="常规 12 38 3" xfId="10107"/>
    <cellStyle name="常规 12 43 3" xfId="10108"/>
    <cellStyle name="常规 4 3 3 3" xfId="10109"/>
    <cellStyle name="常规 12 4" xfId="10110"/>
    <cellStyle name="常规 8 4 2 6 2 2" xfId="10111"/>
    <cellStyle name="常规 12 4 2 3" xfId="10112"/>
    <cellStyle name="常规 8 4 2 6 2 2 2" xfId="10113"/>
    <cellStyle name="常规 12 4 2 3 2" xfId="10114"/>
    <cellStyle name="常规 8 4 2 6 2 3" xfId="10115"/>
    <cellStyle name="常规 12 4 2 4" xfId="10116"/>
    <cellStyle name="强调文字颜色 1 3 4 4 2" xfId="10117"/>
    <cellStyle name="常规 12 4 4" xfId="10118"/>
    <cellStyle name="常规 12 4 4 2" xfId="10119"/>
    <cellStyle name="常规 8 59 4 2" xfId="10120"/>
    <cellStyle name="常规 12 4 5" xfId="10121"/>
    <cellStyle name="常规 7 67 2" xfId="10122"/>
    <cellStyle name="常规 7 72 2" xfId="10123"/>
    <cellStyle name="常规 12 48 3" xfId="10124"/>
    <cellStyle name="常规 12 53 3" xfId="10125"/>
    <cellStyle name="常规 12 49 2 2" xfId="10126"/>
    <cellStyle name="常规 12 54 2 2" xfId="10127"/>
    <cellStyle name="常规 7 68 2" xfId="10128"/>
    <cellStyle name="常规 7 73 2" xfId="10129"/>
    <cellStyle name="常规 12 49 3" xfId="10130"/>
    <cellStyle name="常规 12 54 3" xfId="10131"/>
    <cellStyle name="常规 12 5" xfId="10132"/>
    <cellStyle name="强调文字颜色 6 2 2 2 4 5" xfId="10133"/>
    <cellStyle name="常规 12 5 2" xfId="10134"/>
    <cellStyle name="常规 12 5 2 2" xfId="10135"/>
    <cellStyle name="常规 12 5 3" xfId="10136"/>
    <cellStyle name="常规 12 5 3 2" xfId="10137"/>
    <cellStyle name="常规 12 5 4" xfId="10138"/>
    <cellStyle name="常规 12 5 4 2" xfId="10139"/>
    <cellStyle name="常规 12 5 5" xfId="10140"/>
    <cellStyle name="常规 12 55" xfId="10141"/>
    <cellStyle name="常规 12 60" xfId="10142"/>
    <cellStyle name="常规 12 55 2" xfId="10143"/>
    <cellStyle name="常规 12 60 2" xfId="10144"/>
    <cellStyle name="常规 12 55 2 2" xfId="10145"/>
    <cellStyle name="常规 7 69 2" xfId="10146"/>
    <cellStyle name="常规 7 74 2" xfId="10147"/>
    <cellStyle name="常规 12 55 3" xfId="10148"/>
    <cellStyle name="常规 12 56" xfId="10149"/>
    <cellStyle name="常规 12 61" xfId="10150"/>
    <cellStyle name="常规 12 56 2" xfId="10151"/>
    <cellStyle name="常规 12 61 2" xfId="10152"/>
    <cellStyle name="常规 37 10 3" xfId="10153"/>
    <cellStyle name="常规 12 56 2 2" xfId="10154"/>
    <cellStyle name="常规 7 75 2" xfId="10155"/>
    <cellStyle name="常规 12 56 3" xfId="10156"/>
    <cellStyle name="常规 12 57" xfId="10157"/>
    <cellStyle name="常规 12 62" xfId="10158"/>
    <cellStyle name="常规 12 57 2" xfId="10159"/>
    <cellStyle name="常规 7 76 2" xfId="10160"/>
    <cellStyle name="常规 12 57 3" xfId="10161"/>
    <cellStyle name="常规 14 2 2 5 2" xfId="10162"/>
    <cellStyle name="常规 12 58" xfId="10163"/>
    <cellStyle name="常规 12 58 2" xfId="10164"/>
    <cellStyle name="常规 7 77 2" xfId="10165"/>
    <cellStyle name="常规 12 58 3" xfId="10166"/>
    <cellStyle name="注释 2 4 4 3 2" xfId="10167"/>
    <cellStyle name="常规 12 59" xfId="10168"/>
    <cellStyle name="输入 2 2 5 2 4" xfId="10169"/>
    <cellStyle name="常规 12 59 2" xfId="10170"/>
    <cellStyle name="常规 12 6" xfId="10171"/>
    <cellStyle name="常规 12 6 2" xfId="10172"/>
    <cellStyle name="注释 3 2 2 2 2 3 3" xfId="10173"/>
    <cellStyle name="常规 12 6 2 2" xfId="10174"/>
    <cellStyle name="常规 12 6 3" xfId="10175"/>
    <cellStyle name="常规 12 6 3 2" xfId="10176"/>
    <cellStyle name="常规 12 6 4" xfId="10177"/>
    <cellStyle name="常规 12 6 4 2" xfId="10178"/>
    <cellStyle name="常规 12 6 5" xfId="10179"/>
    <cellStyle name="常规 12 7" xfId="10180"/>
    <cellStyle name="常规 7 2 2 35 2 3" xfId="10181"/>
    <cellStyle name="常规 7 2 2 40 2 3" xfId="10182"/>
    <cellStyle name="常规 12 7 2" xfId="10183"/>
    <cellStyle name="常规 7 2 2 35 2 3 2" xfId="10184"/>
    <cellStyle name="常规 7 2 2 40 2 3 2" xfId="10185"/>
    <cellStyle name="常规 12 7 2 2" xfId="10186"/>
    <cellStyle name="常规 7 2 2 35 2 4" xfId="10187"/>
    <cellStyle name="常规 7 2 2 40 2 4" xfId="10188"/>
    <cellStyle name="常规 12 7 3" xfId="10189"/>
    <cellStyle name="常规 12 8" xfId="10190"/>
    <cellStyle name="常规 12 8 2" xfId="10191"/>
    <cellStyle name="常规 12 8 2 2" xfId="10192"/>
    <cellStyle name="常规 12 9" xfId="10193"/>
    <cellStyle name="常规 12 9 2" xfId="10194"/>
    <cellStyle name="常规 7 2 2 2 2 10 4" xfId="10195"/>
    <cellStyle name="常规 12 9 2 2" xfId="10196"/>
    <cellStyle name="常规 12 9 3" xfId="10197"/>
    <cellStyle name="常规 13" xfId="10198"/>
    <cellStyle name="好 4 3" xfId="10199"/>
    <cellStyle name="常规 3 2 2 4 2 3" xfId="10200"/>
    <cellStyle name="常规 8 2 7" xfId="10201"/>
    <cellStyle name="常规 13 10 2 2" xfId="10202"/>
    <cellStyle name="常规 8 2 7 2" xfId="10203"/>
    <cellStyle name="常规 13 10 2 2 2" xfId="10204"/>
    <cellStyle name="输入 2 2 2 4 4 2" xfId="10205"/>
    <cellStyle name="常规 8 19 2" xfId="10206"/>
    <cellStyle name="常规 8 24 2" xfId="10207"/>
    <cellStyle name="常规 13 10 3" xfId="10208"/>
    <cellStyle name="常规 8 3 7" xfId="10209"/>
    <cellStyle name="常规 7 19 2 2 5" xfId="10210"/>
    <cellStyle name="常规 13 10 3 2" xfId="10211"/>
    <cellStyle name="常规 8 19 2 2" xfId="10212"/>
    <cellStyle name="常规 8 24 2 2" xfId="10213"/>
    <cellStyle name="常规 8 19 2 2 2" xfId="10214"/>
    <cellStyle name="常规 8 24 2 2 2" xfId="10215"/>
    <cellStyle name="常规 7 19 2 2 5 2" xfId="10216"/>
    <cellStyle name="常规 13 10 3 2 2" xfId="10217"/>
    <cellStyle name="常规 8 19 2 3" xfId="10218"/>
    <cellStyle name="常规 8 24 2 3" xfId="10219"/>
    <cellStyle name="常规 7 19 2 2 6" xfId="10220"/>
    <cellStyle name="常规 18 2 2 2" xfId="10221"/>
    <cellStyle name="常规 23 2 2 2" xfId="10222"/>
    <cellStyle name="常规 13 10 3 3" xfId="10223"/>
    <cellStyle name="常规 13 11" xfId="10224"/>
    <cellStyle name="常规 13 11 2" xfId="10225"/>
    <cellStyle name="常规 8 25 2" xfId="10226"/>
    <cellStyle name="常规 8 30 2" xfId="10227"/>
    <cellStyle name="常规 13 11 3" xfId="10228"/>
    <cellStyle name="常规 9 3 7" xfId="10229"/>
    <cellStyle name="常规 13 11 3 2" xfId="10230"/>
    <cellStyle name="常规 8 25 2 2" xfId="10231"/>
    <cellStyle name="常规 8 30 2 2" xfId="10232"/>
    <cellStyle name="常规 8 25 2 2 2" xfId="10233"/>
    <cellStyle name="常规 8 30 2 2 2" xfId="10234"/>
    <cellStyle name="常规 13 11 3 2 2" xfId="10235"/>
    <cellStyle name="常规 8 25 2 3" xfId="10236"/>
    <cellStyle name="常规 8 30 2 3" xfId="10237"/>
    <cellStyle name="常规 18 3 2 2" xfId="10238"/>
    <cellStyle name="常规 23 3 2 2" xfId="10239"/>
    <cellStyle name="常规 13 11 3 3" xfId="10240"/>
    <cellStyle name="常规 8 26 2" xfId="10241"/>
    <cellStyle name="常规 8 31 2" xfId="10242"/>
    <cellStyle name="常规 13 12 3" xfId="10243"/>
    <cellStyle name="常规 8 26 2 2" xfId="10244"/>
    <cellStyle name="常规 8 31 2 2" xfId="10245"/>
    <cellStyle name="常规 13 12 3 2" xfId="10246"/>
    <cellStyle name="常规 8 26 2 2 2" xfId="10247"/>
    <cellStyle name="常规 8 31 2 2 2" xfId="10248"/>
    <cellStyle name="常规 13 12 3 2 2" xfId="10249"/>
    <cellStyle name="常规 8 26 2 3" xfId="10250"/>
    <cellStyle name="常规 8 31 2 3" xfId="10251"/>
    <cellStyle name="常规 18 4 2 2" xfId="10252"/>
    <cellStyle name="常规 23 4 2 2" xfId="10253"/>
    <cellStyle name="常规 13 12 3 3" xfId="10254"/>
    <cellStyle name="常规 13 13" xfId="10255"/>
    <cellStyle name="常规 13 13 2" xfId="10256"/>
    <cellStyle name="常规 8 27 2" xfId="10257"/>
    <cellStyle name="常规 8 32 2" xfId="10258"/>
    <cellStyle name="常规 13 13 3" xfId="10259"/>
    <cellStyle name="常规 8 27 2 2" xfId="10260"/>
    <cellStyle name="常规 8 32 2 2" xfId="10261"/>
    <cellStyle name="常规 13 13 3 2" xfId="10262"/>
    <cellStyle name="常规 8 27 2 2 2" xfId="10263"/>
    <cellStyle name="常规 8 32 2 2 2" xfId="10264"/>
    <cellStyle name="常规 13 13 3 2 2" xfId="10265"/>
    <cellStyle name="常规 8 27 2 3" xfId="10266"/>
    <cellStyle name="常规 8 32 2 3" xfId="10267"/>
    <cellStyle name="常规 18 5 2 2" xfId="10268"/>
    <cellStyle name="常规 23 5 2 2" xfId="10269"/>
    <cellStyle name="常规 13 13 3 3" xfId="10270"/>
    <cellStyle name="常规 13 14" xfId="10271"/>
    <cellStyle name="常规 13 14 2" xfId="10272"/>
    <cellStyle name="常规 8 28 2" xfId="10273"/>
    <cellStyle name="常规 8 33 2" xfId="10274"/>
    <cellStyle name="常规 13 14 3" xfId="10275"/>
    <cellStyle name="常规 8 28 2 2" xfId="10276"/>
    <cellStyle name="常规 8 33 2 2" xfId="10277"/>
    <cellStyle name="常规 13 14 3 2" xfId="10278"/>
    <cellStyle name="常规 8 28 2 2 2" xfId="10279"/>
    <cellStyle name="常规 8 33 2 2 2" xfId="10280"/>
    <cellStyle name="常规 13 14 3 2 2" xfId="10281"/>
    <cellStyle name="常规 8 28 2 3" xfId="10282"/>
    <cellStyle name="常规 8 33 2 3" xfId="10283"/>
    <cellStyle name="常规 18 6 2 2" xfId="10284"/>
    <cellStyle name="常规 23 6 2 2" xfId="10285"/>
    <cellStyle name="常规 8 2 2 2 25 2" xfId="10286"/>
    <cellStyle name="常规 8 2 2 2 30 2" xfId="10287"/>
    <cellStyle name="常规 13 14 3 3" xfId="10288"/>
    <cellStyle name="常规 13 15" xfId="10289"/>
    <cellStyle name="常规 13 20" xfId="10290"/>
    <cellStyle name="常规 8 29 2" xfId="10291"/>
    <cellStyle name="常规 8 34 2" xfId="10292"/>
    <cellStyle name="常规 13 15 3" xfId="10293"/>
    <cellStyle name="常规 13 20 3" xfId="10294"/>
    <cellStyle name="常规 8 29 2 2" xfId="10295"/>
    <cellStyle name="常规 8 34 2 2" xfId="10296"/>
    <cellStyle name="常规 13 15 3 2" xfId="10297"/>
    <cellStyle name="常规 13 20 3 2" xfId="10298"/>
    <cellStyle name="常规 8 29 2 2 2" xfId="10299"/>
    <cellStyle name="常规 8 34 2 2 2" xfId="10300"/>
    <cellStyle name="常规 13 15 3 2 2" xfId="10301"/>
    <cellStyle name="常规 13 20 3 2 2" xfId="10302"/>
    <cellStyle name="常规 8 29 2 3" xfId="10303"/>
    <cellStyle name="常规 8 34 2 3" xfId="10304"/>
    <cellStyle name="常规 7 2 2 46 2 3 2" xfId="10305"/>
    <cellStyle name="常规 7 2 2 51 2 3 2" xfId="10306"/>
    <cellStyle name="常规 23 7 2 2" xfId="10307"/>
    <cellStyle name="常规 13 15 3 3" xfId="10308"/>
    <cellStyle name="常规 13 20 3 3" xfId="10309"/>
    <cellStyle name="常规 13 16" xfId="10310"/>
    <cellStyle name="常规 13 21" xfId="10311"/>
    <cellStyle name="常规 8 35 2" xfId="10312"/>
    <cellStyle name="常规 8 40 2" xfId="10313"/>
    <cellStyle name="常规 13 16 3" xfId="10314"/>
    <cellStyle name="常规 13 21 3" xfId="10315"/>
    <cellStyle name="常规 8 35 2 2" xfId="10316"/>
    <cellStyle name="常规 8 40 2 2" xfId="10317"/>
    <cellStyle name="常规 13 16 3 2" xfId="10318"/>
    <cellStyle name="常规 13 21 3 2" xfId="10319"/>
    <cellStyle name="常规 8 35 2 2 2" xfId="10320"/>
    <cellStyle name="常规 8 40 2 2 2" xfId="10321"/>
    <cellStyle name="常规 7 20 2 25" xfId="10322"/>
    <cellStyle name="常规 7 20 2 30" xfId="10323"/>
    <cellStyle name="常规 13 16 3 2 2" xfId="10324"/>
    <cellStyle name="常规 13 21 3 2 2" xfId="10325"/>
    <cellStyle name="常规 8 35 2 3" xfId="10326"/>
    <cellStyle name="常规 8 40 2 3" xfId="10327"/>
    <cellStyle name="常规 23 8 2 2" xfId="10328"/>
    <cellStyle name="常规 13 16 3 3" xfId="10329"/>
    <cellStyle name="常规 13 21 3 3" xfId="10330"/>
    <cellStyle name="常规 35 19 2" xfId="10331"/>
    <cellStyle name="常规 35 24 2" xfId="10332"/>
    <cellStyle name="常规 13 17" xfId="10333"/>
    <cellStyle name="常规 13 22" xfId="10334"/>
    <cellStyle name="常规 8 36 2" xfId="10335"/>
    <cellStyle name="常规 8 41 2" xfId="10336"/>
    <cellStyle name="常规 6 3 2 2 2" xfId="10337"/>
    <cellStyle name="常规 13 17 3" xfId="10338"/>
    <cellStyle name="常规 13 22 3" xfId="10339"/>
    <cellStyle name="常规 8 36 2 2" xfId="10340"/>
    <cellStyle name="常规 8 41 2 2" xfId="10341"/>
    <cellStyle name="常规 6 3 2 2 2 2" xfId="10342"/>
    <cellStyle name="常规 13 17 3 2" xfId="10343"/>
    <cellStyle name="常规 13 22 3 2" xfId="10344"/>
    <cellStyle name="常规 15 7" xfId="10345"/>
    <cellStyle name="常规 20 7" xfId="10346"/>
    <cellStyle name="常规 8 36 2 2 2" xfId="10347"/>
    <cellStyle name="常规 8 41 2 2 2" xfId="10348"/>
    <cellStyle name="常规 13 17 3 2 2" xfId="10349"/>
    <cellStyle name="常规 13 22 3 2 2" xfId="10350"/>
    <cellStyle name="常规 22 25" xfId="10351"/>
    <cellStyle name="常规 22 30" xfId="10352"/>
    <cellStyle name="常规 7 2 2 38 2 3" xfId="10353"/>
    <cellStyle name="常规 7 2 2 43 2 3" xfId="10354"/>
    <cellStyle name="常规 15 7 2" xfId="10355"/>
    <cellStyle name="常规 20 7 2" xfId="10356"/>
    <cellStyle name="常规 8 36 2 3" xfId="10357"/>
    <cellStyle name="常规 8 41 2 3" xfId="10358"/>
    <cellStyle name="常规 23 9 2 2" xfId="10359"/>
    <cellStyle name="常规 13 17 3 3" xfId="10360"/>
    <cellStyle name="常规 13 22 3 3" xfId="10361"/>
    <cellStyle name="常规 15 8" xfId="10362"/>
    <cellStyle name="常规 20 8" xfId="10363"/>
    <cellStyle name="常规 8 36 3" xfId="10364"/>
    <cellStyle name="常规 8 41 3" xfId="10365"/>
    <cellStyle name="常规 6 3 2 2 3" xfId="10366"/>
    <cellStyle name="常规 13 17 4" xfId="10367"/>
    <cellStyle name="常规 13 22 4" xfId="10368"/>
    <cellStyle name="常规 35 19 3" xfId="10369"/>
    <cellStyle name="常规 35 24 3" xfId="10370"/>
    <cellStyle name="常规 13 18" xfId="10371"/>
    <cellStyle name="常规 13 23" xfId="10372"/>
    <cellStyle name="常规 13 6 3 2 2" xfId="10373"/>
    <cellStyle name="常规 13 18 2" xfId="10374"/>
    <cellStyle name="常规 13 23 2" xfId="10375"/>
    <cellStyle name="常规 13 18 2 2" xfId="10376"/>
    <cellStyle name="常规 13 23 2 2" xfId="10377"/>
    <cellStyle name="常规 13 18 2 2 2" xfId="10378"/>
    <cellStyle name="常规 13 23 2 2 2" xfId="10379"/>
    <cellStyle name="常规 48 2 2" xfId="10380"/>
    <cellStyle name="常规 53 2 2" xfId="10381"/>
    <cellStyle name="常规 8 37 2" xfId="10382"/>
    <cellStyle name="常规 8 42 2" xfId="10383"/>
    <cellStyle name="常规 6 3 2 3 2" xfId="10384"/>
    <cellStyle name="常规 13 18 3" xfId="10385"/>
    <cellStyle name="常规 13 23 3" xfId="10386"/>
    <cellStyle name="常规 48 2 2 2" xfId="10387"/>
    <cellStyle name="常规 8 37 2 2" xfId="10388"/>
    <cellStyle name="常规 8 42 2 2" xfId="10389"/>
    <cellStyle name="常规 13 18 3 2" xfId="10390"/>
    <cellStyle name="常规 13 23 3 2" xfId="10391"/>
    <cellStyle name="常规 48 2 2 3" xfId="10392"/>
    <cellStyle name="常规 8 37 2 3" xfId="10393"/>
    <cellStyle name="常规 8 42 2 3" xfId="10394"/>
    <cellStyle name="常规 13 18 3 3" xfId="10395"/>
    <cellStyle name="常规 13 23 3 3" xfId="10396"/>
    <cellStyle name="常规 48 2 3" xfId="10397"/>
    <cellStyle name="常规 8 37 3" xfId="10398"/>
    <cellStyle name="常规 8 42 3" xfId="10399"/>
    <cellStyle name="常规 13 18 4" xfId="10400"/>
    <cellStyle name="常规 13 23 4" xfId="10401"/>
    <cellStyle name="常规 7 19 39 2 2" xfId="10402"/>
    <cellStyle name="常规 7 19 44 2 2" xfId="10403"/>
    <cellStyle name="常规 8 4 2 27 2" xfId="10404"/>
    <cellStyle name="常规 8 4 2 32 2" xfId="10405"/>
    <cellStyle name="常规 14 6 4 2 2 2" xfId="10406"/>
    <cellStyle name="常规 13 19" xfId="10407"/>
    <cellStyle name="常规 13 24" xfId="10408"/>
    <cellStyle name="常规 13 19 2" xfId="10409"/>
    <cellStyle name="常规 13 24 2" xfId="10410"/>
    <cellStyle name="常规 13 19 2 2" xfId="10411"/>
    <cellStyle name="常规 13 24 2 2" xfId="10412"/>
    <cellStyle name="常规 13 19 2 2 2" xfId="10413"/>
    <cellStyle name="常规 13 24 2 2 2" xfId="10414"/>
    <cellStyle name="常规 48 3 2" xfId="10415"/>
    <cellStyle name="常规 8 38 2" xfId="10416"/>
    <cellStyle name="常规 8 43 2" xfId="10417"/>
    <cellStyle name="常规 13 19 3" xfId="10418"/>
    <cellStyle name="常规 13 24 3" xfId="10419"/>
    <cellStyle name="常规 48 3 2 2" xfId="10420"/>
    <cellStyle name="常规 8 38 2 2" xfId="10421"/>
    <cellStyle name="常规 8 43 2 2" xfId="10422"/>
    <cellStyle name="常规 13 19 3 2" xfId="10423"/>
    <cellStyle name="常规 13 24 3 2" xfId="10424"/>
    <cellStyle name="常规 8 38 2 2 2" xfId="10425"/>
    <cellStyle name="常规 8 43 2 2 2" xfId="10426"/>
    <cellStyle name="常规 13 19 3 2 2" xfId="10427"/>
    <cellStyle name="常规 13 24 3 2 2" xfId="10428"/>
    <cellStyle name="常规 8 38 2 3" xfId="10429"/>
    <cellStyle name="常规 8 43 2 3" xfId="10430"/>
    <cellStyle name="常规 13 19 3 3" xfId="10431"/>
    <cellStyle name="常规 13 24 3 3" xfId="10432"/>
    <cellStyle name="常规 48 3 3" xfId="10433"/>
    <cellStyle name="常规 8 38 3" xfId="10434"/>
    <cellStyle name="常规 8 43 3" xfId="10435"/>
    <cellStyle name="常规 13 19 4" xfId="10436"/>
    <cellStyle name="常规 13 24 4" xfId="10437"/>
    <cellStyle name="常规 13 2" xfId="10438"/>
    <cellStyle name="好 4 3 2" xfId="10439"/>
    <cellStyle name="常规 3 2 2 4 2 3 2" xfId="10440"/>
    <cellStyle name="常规 13 2 2" xfId="10441"/>
    <cellStyle name="常规 7 19 2 3" xfId="10442"/>
    <cellStyle name="常规 7 24 2 3" xfId="10443"/>
    <cellStyle name="常规 13 2 2 2" xfId="10444"/>
    <cellStyle name="常规 8 4 4" xfId="10445"/>
    <cellStyle name="常规 7 19 2 3 2" xfId="10446"/>
    <cellStyle name="常规 7 24 2 3 2" xfId="10447"/>
    <cellStyle name="常规 13 2 2 2 2" xfId="10448"/>
    <cellStyle name="常规 8 4 4 2" xfId="10449"/>
    <cellStyle name="常规 7 19 2 3 2 2" xfId="10450"/>
    <cellStyle name="常规 13 2 2 2 2 2" xfId="10451"/>
    <cellStyle name="常规 8 4 4 2 2" xfId="10452"/>
    <cellStyle name="常规 7 19 2 3 2 2 2" xfId="10453"/>
    <cellStyle name="常规 13 2 2 2 2 2 2" xfId="10454"/>
    <cellStyle name="常规 26 4" xfId="10455"/>
    <cellStyle name="常规 31 4" xfId="10456"/>
    <cellStyle name="输出 2 3 4 3 2" xfId="10457"/>
    <cellStyle name="常规 13 2 2 2 2 3" xfId="10458"/>
    <cellStyle name="常规 2 2 2 3 2" xfId="10459"/>
    <cellStyle name="常规 8 4 4 3" xfId="10460"/>
    <cellStyle name="常规 7 19 2 3 2 3" xfId="10461"/>
    <cellStyle name="常规 8 4 5" xfId="10462"/>
    <cellStyle name="常规 7 19 2 3 3" xfId="10463"/>
    <cellStyle name="常规 13 2 2 2 3" xfId="10464"/>
    <cellStyle name="常规 8 4 5 2" xfId="10465"/>
    <cellStyle name="常规 7 19 2 3 3 2" xfId="10466"/>
    <cellStyle name="常规 13 2 2 2 3 2" xfId="10467"/>
    <cellStyle name="常规 8 4 6" xfId="10468"/>
    <cellStyle name="常规 7 19 2 3 4" xfId="10469"/>
    <cellStyle name="常规 13 2 2 2 4" xfId="10470"/>
    <cellStyle name="输入 2 3 2 3" xfId="10471"/>
    <cellStyle name="常规 4 2 4 2 6" xfId="10472"/>
    <cellStyle name="常规 14 19 3 2 2" xfId="10473"/>
    <cellStyle name="常规 14 24 3 2 2" xfId="10474"/>
    <cellStyle name="常规 8 4 6 2" xfId="10475"/>
    <cellStyle name="常规 13 2 2 2 4 2" xfId="10476"/>
    <cellStyle name="常规 7 19 2 4" xfId="10477"/>
    <cellStyle name="常规 7 24 2 4" xfId="10478"/>
    <cellStyle name="常规 2 2 2 2 3 2 2" xfId="10479"/>
    <cellStyle name="常规 13 2 2 3" xfId="10480"/>
    <cellStyle name="常规 2 2 2 2 3 2 2 2" xfId="10481"/>
    <cellStyle name="常规 8 5 4" xfId="10482"/>
    <cellStyle name="常规 7 19 2 4 2" xfId="10483"/>
    <cellStyle name="常规 13 2 2 3 2" xfId="10484"/>
    <cellStyle name="常规 8 5 4 2" xfId="10485"/>
    <cellStyle name="常规 7 19 2 4 2 2" xfId="10486"/>
    <cellStyle name="常规 29 8" xfId="10487"/>
    <cellStyle name="常规 34 8" xfId="10488"/>
    <cellStyle name="常规 13 2 2 3 2 2" xfId="10489"/>
    <cellStyle name="常规 8 5 5" xfId="10490"/>
    <cellStyle name="常规 7 19 2 4 3" xfId="10491"/>
    <cellStyle name="常规 13 2 2 3 3" xfId="10492"/>
    <cellStyle name="常规 7 19 2 5" xfId="10493"/>
    <cellStyle name="常规 2 2 2 2 3 2 3" xfId="10494"/>
    <cellStyle name="常规 13 2 2 4" xfId="10495"/>
    <cellStyle name="常规 8 6 4" xfId="10496"/>
    <cellStyle name="常规 7 19 2 5 2" xfId="10497"/>
    <cellStyle name="常规 13 2 2 4 2" xfId="10498"/>
    <cellStyle name="常规 8 6 4 2" xfId="10499"/>
    <cellStyle name="常规 7 19 2 5 2 2" xfId="10500"/>
    <cellStyle name="常规 13 2 2 4 2 2" xfId="10501"/>
    <cellStyle name="常规 8 6 5" xfId="10502"/>
    <cellStyle name="常规 7 19 2 5 3" xfId="10503"/>
    <cellStyle name="常规 13 2 2 4 3" xfId="10504"/>
    <cellStyle name="常规 7 19 2 6" xfId="10505"/>
    <cellStyle name="常规 13 2 2 5" xfId="10506"/>
    <cellStyle name="常规 8 7 4" xfId="10507"/>
    <cellStyle name="常规 7 19 2 6 2" xfId="10508"/>
    <cellStyle name="常规 13 2 2 5 2" xfId="10509"/>
    <cellStyle name="常规 8 4 2 25 3 2" xfId="10510"/>
    <cellStyle name="常规 8 4 2 30 3 2" xfId="10511"/>
    <cellStyle name="常规 13 2 2 6" xfId="10512"/>
    <cellStyle name="常规 7 19 2 7" xfId="10513"/>
    <cellStyle name="常规 8 8 4" xfId="10514"/>
    <cellStyle name="常规 7 19 2 7 2" xfId="10515"/>
    <cellStyle name="常规 13 2 2 6 2" xfId="10516"/>
    <cellStyle name="常规 7 19 2 8" xfId="10517"/>
    <cellStyle name="常规 13 2 2 7" xfId="10518"/>
    <cellStyle name="常规 13 2 3" xfId="10519"/>
    <cellStyle name="常规 7 19 3 3" xfId="10520"/>
    <cellStyle name="常规 13 2 3 2" xfId="10521"/>
    <cellStyle name="常规 9 4 4" xfId="10522"/>
    <cellStyle name="常规 7 19 3 3 2" xfId="10523"/>
    <cellStyle name="常规 13 2 3 2 2" xfId="10524"/>
    <cellStyle name="常规 9 4 4 2" xfId="10525"/>
    <cellStyle name="常规 3 25 2 3" xfId="10526"/>
    <cellStyle name="常规 3 30 2 3" xfId="10527"/>
    <cellStyle name="常规 13 2 3 2 2 2" xfId="10528"/>
    <cellStyle name="常规 7 2 4 25 3" xfId="10529"/>
    <cellStyle name="常规 7 2 4 30 3" xfId="10530"/>
    <cellStyle name="常规 9 4 5" xfId="10531"/>
    <cellStyle name="常规 13 2 3 2 3" xfId="10532"/>
    <cellStyle name="常规 13 2 3 2 3 2" xfId="10533"/>
    <cellStyle name="常规 7 2 4 26 3" xfId="10534"/>
    <cellStyle name="常规 7 2 4 31 3" xfId="10535"/>
    <cellStyle name="常规 13 2 3 2 4" xfId="10536"/>
    <cellStyle name="常规 7 19 3 4" xfId="10537"/>
    <cellStyle name="常规 2 2 2 2 3 3 2" xfId="10538"/>
    <cellStyle name="常规 13 2 3 3" xfId="10539"/>
    <cellStyle name="常规 9 5 4" xfId="10540"/>
    <cellStyle name="常规 7 19 3 4 2" xfId="10541"/>
    <cellStyle name="常规 13 2 3 3 2" xfId="10542"/>
    <cellStyle name="常规 7 19 3 5" xfId="10543"/>
    <cellStyle name="常规 13 2 3 4" xfId="10544"/>
    <cellStyle name="常规 9 6 4" xfId="10545"/>
    <cellStyle name="常规 13 2 3 4 2" xfId="10546"/>
    <cellStyle name="常规 13 2 3 5" xfId="10547"/>
    <cellStyle name="强调文字颜色 1 3 5 2 2" xfId="10548"/>
    <cellStyle name="常规 13 2 4" xfId="10549"/>
    <cellStyle name="强调文字颜色 1 3 5 2 2 2" xfId="10550"/>
    <cellStyle name="常规 7 19 4 3" xfId="10551"/>
    <cellStyle name="常规 13 2 4 2" xfId="10552"/>
    <cellStyle name="常规 7 19 4 3 2" xfId="10553"/>
    <cellStyle name="常规 13 2 4 2 2" xfId="10554"/>
    <cellStyle name="常规 7 19 4 4" xfId="10555"/>
    <cellStyle name="常规 13 2 4 3" xfId="10556"/>
    <cellStyle name="强调文字颜色 1 3 5 2 3" xfId="10557"/>
    <cellStyle name="常规 13 46 3 2" xfId="10558"/>
    <cellStyle name="常规 13 51 3 2" xfId="10559"/>
    <cellStyle name="常规 13 2 5" xfId="10560"/>
    <cellStyle name="强调文字颜色 1 3 5 2 3 2" xfId="10561"/>
    <cellStyle name="常规 13 46 3 2 2" xfId="10562"/>
    <cellStyle name="常规 13 51 3 2 2" xfId="10563"/>
    <cellStyle name="常规 7 19 5 3" xfId="10564"/>
    <cellStyle name="常规 13 2 5 2" xfId="10565"/>
    <cellStyle name="常规 7 19 5 3 2" xfId="10566"/>
    <cellStyle name="常规 13 2 5 2 2" xfId="10567"/>
    <cellStyle name="常规 7 19 5 4" xfId="10568"/>
    <cellStyle name="常规 13 2 5 3" xfId="10569"/>
    <cellStyle name="强调文字颜色 1 3 5 2 4" xfId="10570"/>
    <cellStyle name="常规 13 46 3 3" xfId="10571"/>
    <cellStyle name="常规 13 51 3 3" xfId="10572"/>
    <cellStyle name="常规 13 2 6" xfId="10573"/>
    <cellStyle name="常规 7 19 6 3" xfId="10574"/>
    <cellStyle name="常规 13 2 6 2" xfId="10575"/>
    <cellStyle name="常规 13 2 7" xfId="10576"/>
    <cellStyle name="常规 7 19 7 3" xfId="10577"/>
    <cellStyle name="常规 13 2 7 2" xfId="10578"/>
    <cellStyle name="常规 13 2 8" xfId="10579"/>
    <cellStyle name="常规 13 25" xfId="10580"/>
    <cellStyle name="常规 13 30" xfId="10581"/>
    <cellStyle name="常规 13 25 2" xfId="10582"/>
    <cellStyle name="常规 13 30 2" xfId="10583"/>
    <cellStyle name="常规 13 25 2 2" xfId="10584"/>
    <cellStyle name="常规 13 30 2 2" xfId="10585"/>
    <cellStyle name="常规 48 4 2" xfId="10586"/>
    <cellStyle name="常规 8 39 2" xfId="10587"/>
    <cellStyle name="常规 8 44 2" xfId="10588"/>
    <cellStyle name="常规 13 25 3" xfId="10589"/>
    <cellStyle name="常规 13 30 3" xfId="10590"/>
    <cellStyle name="常规 48 4 2 2" xfId="10591"/>
    <cellStyle name="常规 8 39 2 2" xfId="10592"/>
    <cellStyle name="常规 8 44 2 2" xfId="10593"/>
    <cellStyle name="常规 13 25 3 2" xfId="10594"/>
    <cellStyle name="常规 13 30 3 2" xfId="10595"/>
    <cellStyle name="常规 8 39 2 3" xfId="10596"/>
    <cellStyle name="常规 8 44 2 3" xfId="10597"/>
    <cellStyle name="常规 13 25 3 3" xfId="10598"/>
    <cellStyle name="常规 13 30 3 3" xfId="10599"/>
    <cellStyle name="常规 48 4 3" xfId="10600"/>
    <cellStyle name="常规 8 39 3" xfId="10601"/>
    <cellStyle name="常规 8 44 3" xfId="10602"/>
    <cellStyle name="常规 13 25 4" xfId="10603"/>
    <cellStyle name="常规 13 30 4" xfId="10604"/>
    <cellStyle name="常规 36 4 2 3 2" xfId="10605"/>
    <cellStyle name="常规 13 26" xfId="10606"/>
    <cellStyle name="常规 13 31" xfId="10607"/>
    <cellStyle name="常规 13 26 2" xfId="10608"/>
    <cellStyle name="常规 13 31 2" xfId="10609"/>
    <cellStyle name="常规 13 26 2 2" xfId="10610"/>
    <cellStyle name="常规 13 31 2 2" xfId="10611"/>
    <cellStyle name="常规 48 5 2" xfId="10612"/>
    <cellStyle name="常规 8 45 2" xfId="10613"/>
    <cellStyle name="常规 8 50 2" xfId="10614"/>
    <cellStyle name="常规 13 26 3" xfId="10615"/>
    <cellStyle name="常规 13 31 3" xfId="10616"/>
    <cellStyle name="常规 8 45 2 2" xfId="10617"/>
    <cellStyle name="常规 8 50 2 2" xfId="10618"/>
    <cellStyle name="常规 13 26 3 2" xfId="10619"/>
    <cellStyle name="常规 13 31 3 2" xfId="10620"/>
    <cellStyle name="常规 8 45 2 3" xfId="10621"/>
    <cellStyle name="常规 8 50 2 3" xfId="10622"/>
    <cellStyle name="常规 13 26 3 3" xfId="10623"/>
    <cellStyle name="常规 13 31 3 3" xfId="10624"/>
    <cellStyle name="常规 8 45 3" xfId="10625"/>
    <cellStyle name="常规 8 50 3" xfId="10626"/>
    <cellStyle name="常规 13 26 4" xfId="10627"/>
    <cellStyle name="常规 13 31 4" xfId="10628"/>
    <cellStyle name="常规 27 3 3 2" xfId="10629"/>
    <cellStyle name="常规 32 3 3 2" xfId="10630"/>
    <cellStyle name="常规 13 27" xfId="10631"/>
    <cellStyle name="常规 13 32" xfId="10632"/>
    <cellStyle name="常规 27 3 3 2 2" xfId="10633"/>
    <cellStyle name="常规 32 3 3 2 2" xfId="10634"/>
    <cellStyle name="常规 13 27 2" xfId="10635"/>
    <cellStyle name="常规 13 32 2" xfId="10636"/>
    <cellStyle name="常规 13 27 2 2" xfId="10637"/>
    <cellStyle name="常规 13 32 2 2" xfId="10638"/>
    <cellStyle name="常规 13 27 2 2 2" xfId="10639"/>
    <cellStyle name="常规 13 32 2 2 2" xfId="10640"/>
    <cellStyle name="常规 48 6 2" xfId="10641"/>
    <cellStyle name="常规 8 46 2" xfId="10642"/>
    <cellStyle name="常规 8 51 2" xfId="10643"/>
    <cellStyle name="常规 13 27 3" xfId="10644"/>
    <cellStyle name="常规 13 32 3" xfId="10645"/>
    <cellStyle name="常规 8 46 2 2" xfId="10646"/>
    <cellStyle name="常规 8 51 2 2" xfId="10647"/>
    <cellStyle name="常规 13 27 3 2" xfId="10648"/>
    <cellStyle name="常规 13 32 3 2" xfId="10649"/>
    <cellStyle name="常规 8 46 2 2 2" xfId="10650"/>
    <cellStyle name="常规 8 51 2 2 2" xfId="10651"/>
    <cellStyle name="常规 13 27 3 2 2" xfId="10652"/>
    <cellStyle name="常规 13 32 3 2 2" xfId="10653"/>
    <cellStyle name="常规 8 46 2 3" xfId="10654"/>
    <cellStyle name="常规 8 51 2 3" xfId="10655"/>
    <cellStyle name="常规 13 27 3 3" xfId="10656"/>
    <cellStyle name="常规 13 32 3 3" xfId="10657"/>
    <cellStyle name="常规 8 46 3" xfId="10658"/>
    <cellStyle name="常规 8 51 3" xfId="10659"/>
    <cellStyle name="常规 13 27 4" xfId="10660"/>
    <cellStyle name="常规 13 32 4" xfId="10661"/>
    <cellStyle name="常规 27 3 3 3" xfId="10662"/>
    <cellStyle name="常规 32 3 3 3" xfId="10663"/>
    <cellStyle name="常规 13 28" xfId="10664"/>
    <cellStyle name="常规 13 33" xfId="10665"/>
    <cellStyle name="常规 3 11 3 2" xfId="10666"/>
    <cellStyle name="常规 8 47 2 2 2" xfId="10667"/>
    <cellStyle name="常规 8 52 2 2 2" xfId="10668"/>
    <cellStyle name="常规 13 28 3 2 2" xfId="10669"/>
    <cellStyle name="常规 13 33 3 2 2" xfId="10670"/>
    <cellStyle name="常规 8 47 2 3" xfId="10671"/>
    <cellStyle name="常规 8 52 2 3" xfId="10672"/>
    <cellStyle name="常规 13 28 3 3" xfId="10673"/>
    <cellStyle name="常规 13 33 3 3" xfId="10674"/>
    <cellStyle name="常规 13 29" xfId="10675"/>
    <cellStyle name="常规 13 34" xfId="10676"/>
    <cellStyle name="常规 13 29 2 2 2" xfId="10677"/>
    <cellStyle name="常规 13 34 2 2 2" xfId="10678"/>
    <cellStyle name="常规 8 48 2 2" xfId="10679"/>
    <cellStyle name="常规 8 53 2 2" xfId="10680"/>
    <cellStyle name="常规 13 29 3 2" xfId="10681"/>
    <cellStyle name="常规 13 34 3 2" xfId="10682"/>
    <cellStyle name="常规 8 48 2 2 2" xfId="10683"/>
    <cellStyle name="常规 8 53 2 2 2" xfId="10684"/>
    <cellStyle name="常规 13 29 3 2 2" xfId="10685"/>
    <cellStyle name="常规 13 34 3 2 2" xfId="10686"/>
    <cellStyle name="常规 8 48 2 3" xfId="10687"/>
    <cellStyle name="常规 8 53 2 3" xfId="10688"/>
    <cellStyle name="常规 13 29 3 3" xfId="10689"/>
    <cellStyle name="常规 13 34 3 3" xfId="10690"/>
    <cellStyle name="常规 8 48 3" xfId="10691"/>
    <cellStyle name="常规 8 53 3" xfId="10692"/>
    <cellStyle name="注释 3 3 4 2 3 2" xfId="10693"/>
    <cellStyle name="常规 13 29 4" xfId="10694"/>
    <cellStyle name="常规 13 34 4" xfId="10695"/>
    <cellStyle name="常规 13 3" xfId="10696"/>
    <cellStyle name="常规 13 3 2" xfId="10697"/>
    <cellStyle name="常规 7 25 2 3" xfId="10698"/>
    <cellStyle name="常规 7 30 2 3" xfId="10699"/>
    <cellStyle name="常规 17 3" xfId="10700"/>
    <cellStyle name="常规 22 3" xfId="10701"/>
    <cellStyle name="常规 13 3 2 2" xfId="10702"/>
    <cellStyle name="常规 7 25 2 3 2" xfId="10703"/>
    <cellStyle name="常规 7 30 2 3 2" xfId="10704"/>
    <cellStyle name="常规 17 3 2" xfId="10705"/>
    <cellStyle name="常规 22 3 2" xfId="10706"/>
    <cellStyle name="常规 13 3 2 2 2" xfId="10707"/>
    <cellStyle name="常规 17 3 2 2" xfId="10708"/>
    <cellStyle name="常规 22 3 2 2" xfId="10709"/>
    <cellStyle name="常规 13 3 2 2 2 2" xfId="10710"/>
    <cellStyle name="常规 17 3 3" xfId="10711"/>
    <cellStyle name="常规 22 3 3" xfId="10712"/>
    <cellStyle name="常规 13 3 2 2 3" xfId="10713"/>
    <cellStyle name="常规 17 3 4" xfId="10714"/>
    <cellStyle name="常规 22 3 4" xfId="10715"/>
    <cellStyle name="常规 13 3 2 2 4" xfId="10716"/>
    <cellStyle name="输入 3 3 2 3" xfId="10717"/>
    <cellStyle name="常规 7 19 13 3 3" xfId="10718"/>
    <cellStyle name="常规 14 25 3 2 2" xfId="10719"/>
    <cellStyle name="常规 14 30 3 2 2" xfId="10720"/>
    <cellStyle name="常规 7 25 2 4" xfId="10721"/>
    <cellStyle name="常规 7 30 2 4" xfId="10722"/>
    <cellStyle name="常规 2 2 2 2 4 2 2" xfId="10723"/>
    <cellStyle name="常规 17 4" xfId="10724"/>
    <cellStyle name="常规 22 4" xfId="10725"/>
    <cellStyle name="常规 13 3 2 3" xfId="10726"/>
    <cellStyle name="常规 17 4 2" xfId="10727"/>
    <cellStyle name="常规 22 4 2" xfId="10728"/>
    <cellStyle name="常规 13 3 2 3 2" xfId="10729"/>
    <cellStyle name="常规 17 5" xfId="10730"/>
    <cellStyle name="常规 22 5" xfId="10731"/>
    <cellStyle name="常规 13 3 2 4" xfId="10732"/>
    <cellStyle name="常规 17 5 2" xfId="10733"/>
    <cellStyle name="常规 22 5 2" xfId="10734"/>
    <cellStyle name="常规 13 3 2 4 2" xfId="10735"/>
    <cellStyle name="常规 17 6" xfId="10736"/>
    <cellStyle name="常规 22 6" xfId="10737"/>
    <cellStyle name="常规 13 3 2 5" xfId="10738"/>
    <cellStyle name="常规 13 3 3" xfId="10739"/>
    <cellStyle name="常规 18 4" xfId="10740"/>
    <cellStyle name="常规 23 4" xfId="10741"/>
    <cellStyle name="常规 13 3 3 3" xfId="10742"/>
    <cellStyle name="常规 7 2 57 2 2 2" xfId="10743"/>
    <cellStyle name="常规 18 6" xfId="10744"/>
    <cellStyle name="常规 23 6" xfId="10745"/>
    <cellStyle name="常规 13 3 3 5" xfId="10746"/>
    <cellStyle name="强调文字颜色 1 3 5 3 2" xfId="10747"/>
    <cellStyle name="常规 13 3 4" xfId="10748"/>
    <cellStyle name="常规 19 3" xfId="10749"/>
    <cellStyle name="常规 24 3" xfId="10750"/>
    <cellStyle name="常规 13 3 4 2" xfId="10751"/>
    <cellStyle name="常规 19 3 2" xfId="10752"/>
    <cellStyle name="常规 24 3 2" xfId="10753"/>
    <cellStyle name="常规 13 3 4 2 2" xfId="10754"/>
    <cellStyle name="常规 19 4" xfId="10755"/>
    <cellStyle name="常规 24 4" xfId="10756"/>
    <cellStyle name="常规 13 3 4 3" xfId="10757"/>
    <cellStyle name="常规 13 3 5" xfId="10758"/>
    <cellStyle name="常规 25 3" xfId="10759"/>
    <cellStyle name="常规 30 3" xfId="10760"/>
    <cellStyle name="常规 13 3 5 2" xfId="10761"/>
    <cellStyle name="常规 13 3 6" xfId="10762"/>
    <cellStyle name="常规 26 3" xfId="10763"/>
    <cellStyle name="常规 31 3" xfId="10764"/>
    <cellStyle name="常规 13 3 6 2" xfId="10765"/>
    <cellStyle name="常规 13 3 7" xfId="10766"/>
    <cellStyle name="常规 13 35" xfId="10767"/>
    <cellStyle name="常规 13 40" xfId="10768"/>
    <cellStyle name="常规 13 35 2 2 2" xfId="10769"/>
    <cellStyle name="常规 13 40 2 2 2" xfId="10770"/>
    <cellStyle name="常规 8 49 2 2" xfId="10771"/>
    <cellStyle name="常规 8 54 2 2" xfId="10772"/>
    <cellStyle name="常规 13 35 3 2" xfId="10773"/>
    <cellStyle name="常规 13 40 3 2" xfId="10774"/>
    <cellStyle name="常规 8 49 2 2 2" xfId="10775"/>
    <cellStyle name="常规 8 54 2 2 2" xfId="10776"/>
    <cellStyle name="常规 13 35 3 2 2" xfId="10777"/>
    <cellStyle name="常规 13 40 3 2 2" xfId="10778"/>
    <cellStyle name="常规 8 49 2 3" xfId="10779"/>
    <cellStyle name="常规 8 54 2 3" xfId="10780"/>
    <cellStyle name="常规 13 35 3 3" xfId="10781"/>
    <cellStyle name="常规 13 40 3 3" xfId="10782"/>
    <cellStyle name="常规 8 49 3" xfId="10783"/>
    <cellStyle name="常规 8 54 3" xfId="10784"/>
    <cellStyle name="常规 13 35 4" xfId="10785"/>
    <cellStyle name="常规 13 40 4" xfId="10786"/>
    <cellStyle name="常规 13 36" xfId="10787"/>
    <cellStyle name="常规 13 41" xfId="10788"/>
    <cellStyle name="常规 13 36 2" xfId="10789"/>
    <cellStyle name="常规 13 41 2" xfId="10790"/>
    <cellStyle name="常规 13 36 2 2" xfId="10791"/>
    <cellStyle name="常规 13 41 2 2" xfId="10792"/>
    <cellStyle name="常规 13 36 2 2 2" xfId="10793"/>
    <cellStyle name="常规 13 41 2 2 2" xfId="10794"/>
    <cellStyle name="常规 8 55 2" xfId="10795"/>
    <cellStyle name="常规 8 60 2" xfId="10796"/>
    <cellStyle name="常规 7 2 4 2 11 2 3 2" xfId="10797"/>
    <cellStyle name="常规 13 36 3" xfId="10798"/>
    <cellStyle name="常规 13 41 3" xfId="10799"/>
    <cellStyle name="常规 8 55 2 2" xfId="10800"/>
    <cellStyle name="常规 13 36 3 2" xfId="10801"/>
    <cellStyle name="常规 13 41 3 2" xfId="10802"/>
    <cellStyle name="常规 8 55 2 2 2" xfId="10803"/>
    <cellStyle name="常规 13 36 3 2 2" xfId="10804"/>
    <cellStyle name="常规 13 41 3 2 2" xfId="10805"/>
    <cellStyle name="常规 8 55 2 3" xfId="10806"/>
    <cellStyle name="常规 13 36 3 3" xfId="10807"/>
    <cellStyle name="常规 13 41 3 3" xfId="10808"/>
    <cellStyle name="常规 8 55 3" xfId="10809"/>
    <cellStyle name="常规 13 36 4" xfId="10810"/>
    <cellStyle name="常规 13 41 4" xfId="10811"/>
    <cellStyle name="常规 13 37 2 2" xfId="10812"/>
    <cellStyle name="常规 13 42 2 2" xfId="10813"/>
    <cellStyle name="常规 4 8 2 2 2" xfId="10814"/>
    <cellStyle name="常规 13 37 2 2 2" xfId="10815"/>
    <cellStyle name="常规 13 42 2 2 2" xfId="10816"/>
    <cellStyle name="常规 8 56 2" xfId="10817"/>
    <cellStyle name="常规 8 61 2" xfId="10818"/>
    <cellStyle name="常规 13 37 3" xfId="10819"/>
    <cellStyle name="常规 13 42 3" xfId="10820"/>
    <cellStyle name="常规 4 8 2 3" xfId="10821"/>
    <cellStyle name="常规 8 56 2 2" xfId="10822"/>
    <cellStyle name="常规 13 37 3 2" xfId="10823"/>
    <cellStyle name="常规 13 42 3 2" xfId="10824"/>
    <cellStyle name="常规 8 56 2 2 2" xfId="10825"/>
    <cellStyle name="常规 13 37 3 2 2" xfId="10826"/>
    <cellStyle name="常规 13 42 3 2 2" xfId="10827"/>
    <cellStyle name="常规 8 56 2 3" xfId="10828"/>
    <cellStyle name="常规 13 37 3 3" xfId="10829"/>
    <cellStyle name="常规 13 42 3 3" xfId="10830"/>
    <cellStyle name="常规 8 56 3" xfId="10831"/>
    <cellStyle name="常规 13 37 4" xfId="10832"/>
    <cellStyle name="常规 13 42 4" xfId="10833"/>
    <cellStyle name="常规 13 38 2" xfId="10834"/>
    <cellStyle name="常规 13 43 2" xfId="10835"/>
    <cellStyle name="常规 4 8 3 2" xfId="10836"/>
    <cellStyle name="常规 13 38 2 2" xfId="10837"/>
    <cellStyle name="常规 13 43 2 2" xfId="10838"/>
    <cellStyle name="常规 15 2 2 2 3" xfId="10839"/>
    <cellStyle name="常规 20 2 2 2 3" xfId="10840"/>
    <cellStyle name="常规 13 38 2 2 2" xfId="10841"/>
    <cellStyle name="常规 13 43 2 2 2" xfId="10842"/>
    <cellStyle name="常规 15 2 2 2 3 2" xfId="10843"/>
    <cellStyle name="常规 20 2 2 2 3 2" xfId="10844"/>
    <cellStyle name="常规 7 2 57" xfId="10845"/>
    <cellStyle name="常规 7 2 62" xfId="10846"/>
    <cellStyle name="常规 8 57 2" xfId="10847"/>
    <cellStyle name="常规 8 62 2" xfId="10848"/>
    <cellStyle name="常规 13 38 3" xfId="10849"/>
    <cellStyle name="常规 13 43 3" xfId="10850"/>
    <cellStyle name="常规 8 57 3" xfId="10851"/>
    <cellStyle name="常规 13 38 4" xfId="10852"/>
    <cellStyle name="常规 13 43 4" xfId="10853"/>
    <cellStyle name="常规 13 39 2 2" xfId="10854"/>
    <cellStyle name="常规 13 44 2 2" xfId="10855"/>
    <cellStyle name="常规 15 2 3 2 3" xfId="10856"/>
    <cellStyle name="常规 20 2 3 2 3" xfId="10857"/>
    <cellStyle name="常规 13 39 2 2 2" xfId="10858"/>
    <cellStyle name="常规 13 44 2 2 2" xfId="10859"/>
    <cellStyle name="常规 8 58 2" xfId="10860"/>
    <cellStyle name="常规 13 39 3" xfId="10861"/>
    <cellStyle name="常规 13 44 3" xfId="10862"/>
    <cellStyle name="常规 8 58 3" xfId="10863"/>
    <cellStyle name="常规 13 39 4" xfId="10864"/>
    <cellStyle name="常规 13 44 4" xfId="10865"/>
    <cellStyle name="常规 13 4" xfId="10866"/>
    <cellStyle name="常规 13 4 2" xfId="10867"/>
    <cellStyle name="常规 67 3" xfId="10868"/>
    <cellStyle name="常规 72 3" xfId="10869"/>
    <cellStyle name="常规 13 4 2 2" xfId="10870"/>
    <cellStyle name="常规 7 26 2 3" xfId="10871"/>
    <cellStyle name="常规 7 31 2 3" xfId="10872"/>
    <cellStyle name="常规 7 26 2 3 2" xfId="10873"/>
    <cellStyle name="常规 7 31 2 3 2" xfId="10874"/>
    <cellStyle name="常规 13 4 2 2 2" xfId="10875"/>
    <cellStyle name="常规 7 26 2 4" xfId="10876"/>
    <cellStyle name="常规 7 31 2 4" xfId="10877"/>
    <cellStyle name="常规 2 2 2 2 5 2 2" xfId="10878"/>
    <cellStyle name="常规 13 4 2 3" xfId="10879"/>
    <cellStyle name="常规 13 4 2 3 2" xfId="10880"/>
    <cellStyle name="常规 13 4 2 4" xfId="10881"/>
    <cellStyle name="常规 13 4 2 4 2" xfId="10882"/>
    <cellStyle name="常规 13 4 2 5" xfId="10883"/>
    <cellStyle name="常规 13 4 3" xfId="10884"/>
    <cellStyle name="常规 68 3" xfId="10885"/>
    <cellStyle name="常规 73 3" xfId="10886"/>
    <cellStyle name="常规 13 4 3 2" xfId="10887"/>
    <cellStyle name="常规 20 19 3" xfId="10888"/>
    <cellStyle name="常规 20 24 3" xfId="10889"/>
    <cellStyle name="常规 13 4 3 2 2" xfId="10890"/>
    <cellStyle name="常规 13 4 3 3" xfId="10891"/>
    <cellStyle name="强调文字颜色 1 3 5 4 2" xfId="10892"/>
    <cellStyle name="常规 13 4 4" xfId="10893"/>
    <cellStyle name="常规 69 3" xfId="10894"/>
    <cellStyle name="常规 74 3" xfId="10895"/>
    <cellStyle name="常规 13 4 4 2" xfId="10896"/>
    <cellStyle name="常规 13 4 5" xfId="10897"/>
    <cellStyle name="常规 13 4 5 2" xfId="10898"/>
    <cellStyle name="常规 13 4 6" xfId="10899"/>
    <cellStyle name="常规 13 45" xfId="10900"/>
    <cellStyle name="常规 13 50" xfId="10901"/>
    <cellStyle name="常规 4 8 5" xfId="10902"/>
    <cellStyle name="常规 13 45 2" xfId="10903"/>
    <cellStyle name="常规 13 50 2" xfId="10904"/>
    <cellStyle name="常规 13 45 2 2" xfId="10905"/>
    <cellStyle name="常规 13 50 2 2" xfId="10906"/>
    <cellStyle name="常规 13 45 2 2 2" xfId="10907"/>
    <cellStyle name="常规 13 50 2 2 2" xfId="10908"/>
    <cellStyle name="常规 8 59 2" xfId="10909"/>
    <cellStyle name="常规 13 45 3" xfId="10910"/>
    <cellStyle name="常规 13 50 3" xfId="10911"/>
    <cellStyle name="常规 8 59 3" xfId="10912"/>
    <cellStyle name="常规 13 45 4" xfId="10913"/>
    <cellStyle name="常规 13 50 4" xfId="10914"/>
    <cellStyle name="检查单元格 3 2 4 2 4" xfId="10915"/>
    <cellStyle name="常规 13 46 2" xfId="10916"/>
    <cellStyle name="常规 13 51 2" xfId="10917"/>
    <cellStyle name="常规 13 46 2 2" xfId="10918"/>
    <cellStyle name="常规 13 51 2 2" xfId="10919"/>
    <cellStyle name="常规 13 46 2 2 2" xfId="10920"/>
    <cellStyle name="常规 13 51 2 2 2" xfId="10921"/>
    <cellStyle name="常规 13 46 2 3" xfId="10922"/>
    <cellStyle name="常规 13 51 2 3" xfId="10923"/>
    <cellStyle name="常规 13 46 4" xfId="10924"/>
    <cellStyle name="常规 13 51 4" xfId="10925"/>
    <cellStyle name="常规 13 47" xfId="10926"/>
    <cellStyle name="常规 13 52" xfId="10927"/>
    <cellStyle name="常规 13 47 2" xfId="10928"/>
    <cellStyle name="常规 13 52 2" xfId="10929"/>
    <cellStyle name="常规 13 47 2 2" xfId="10930"/>
    <cellStyle name="常规 13 52 2 2" xfId="10931"/>
    <cellStyle name="常规 13 47 2 2 2" xfId="10932"/>
    <cellStyle name="常规 13 52 2 2 2" xfId="10933"/>
    <cellStyle name="常规 13 47 2 3" xfId="10934"/>
    <cellStyle name="常规 13 52 2 3" xfId="10935"/>
    <cellStyle name="常规 13 47 3" xfId="10936"/>
    <cellStyle name="常规 13 52 3" xfId="10937"/>
    <cellStyle name="常规 13 47 4" xfId="10938"/>
    <cellStyle name="常规 13 52 4" xfId="10939"/>
    <cellStyle name="常规 13 48" xfId="10940"/>
    <cellStyle name="常规 13 53" xfId="10941"/>
    <cellStyle name="常规 13 48 2" xfId="10942"/>
    <cellStyle name="常规 13 53 2" xfId="10943"/>
    <cellStyle name="常规 13 48 2 2" xfId="10944"/>
    <cellStyle name="常规 13 53 2 2" xfId="10945"/>
    <cellStyle name="常规 13 48 2 2 2" xfId="10946"/>
    <cellStyle name="常规 13 53 2 2 2" xfId="10947"/>
    <cellStyle name="常规 13 48 2 3" xfId="10948"/>
    <cellStyle name="常规 13 53 2 3" xfId="10949"/>
    <cellStyle name="输入 2 2 2 5 2 2" xfId="10950"/>
    <cellStyle name="常规 13 48 3" xfId="10951"/>
    <cellStyle name="常规 13 53 3" xfId="10952"/>
    <cellStyle name="常规 15 2 5" xfId="10953"/>
    <cellStyle name="常规 20 2 5" xfId="10954"/>
    <cellStyle name="常规 13 48 3 2" xfId="10955"/>
    <cellStyle name="常规 13 53 3 2" xfId="10956"/>
    <cellStyle name="常规 21 28" xfId="10957"/>
    <cellStyle name="常规 21 33" xfId="10958"/>
    <cellStyle name="常规 15 2 5 2" xfId="10959"/>
    <cellStyle name="常规 20 2 5 2" xfId="10960"/>
    <cellStyle name="常规 13 48 3 2 2" xfId="10961"/>
    <cellStyle name="常规 13 53 3 2 2" xfId="10962"/>
    <cellStyle name="常规 21 28 2" xfId="10963"/>
    <cellStyle name="常规 21 33 2" xfId="10964"/>
    <cellStyle name="常规 15 2 6" xfId="10965"/>
    <cellStyle name="常规 20 2 6" xfId="10966"/>
    <cellStyle name="常规 13 48 3 3" xfId="10967"/>
    <cellStyle name="常规 13 53 3 3" xfId="10968"/>
    <cellStyle name="注释 2 18 3 2" xfId="10969"/>
    <cellStyle name="注释 2 23 3 2" xfId="10970"/>
    <cellStyle name="常规 21 29" xfId="10971"/>
    <cellStyle name="常规 21 34" xfId="10972"/>
    <cellStyle name="常规 13 48 4" xfId="10973"/>
    <cellStyle name="常规 13 53 4" xfId="10974"/>
    <cellStyle name="常规 13 49" xfId="10975"/>
    <cellStyle name="常规 13 54" xfId="10976"/>
    <cellStyle name="常规 2 7 2 2 2 2 2 2" xfId="10977"/>
    <cellStyle name="常规 13 49 2" xfId="10978"/>
    <cellStyle name="常规 13 54 2" xfId="10979"/>
    <cellStyle name="常规 2 7 2 2 2 2 2 2 2" xfId="10980"/>
    <cellStyle name="输入 2 2 2 5 3 2" xfId="10981"/>
    <cellStyle name="常规 13 49 3" xfId="10982"/>
    <cellStyle name="常规 13 54 3" xfId="10983"/>
    <cellStyle name="常规 2 7 2 2 2 2 2 2 3" xfId="10984"/>
    <cellStyle name="常规 16 2 5" xfId="10985"/>
    <cellStyle name="常规 21 2 5" xfId="10986"/>
    <cellStyle name="常规 13 49 3 2" xfId="10987"/>
    <cellStyle name="常规 13 54 3 2" xfId="10988"/>
    <cellStyle name="常规 26 28" xfId="10989"/>
    <cellStyle name="常规 26 33" xfId="10990"/>
    <cellStyle name="常规 31 28" xfId="10991"/>
    <cellStyle name="常规 31 33" xfId="10992"/>
    <cellStyle name="常规 16 2 5 2" xfId="10993"/>
    <cellStyle name="常规 21 2 5 2" xfId="10994"/>
    <cellStyle name="常规 13 49 3 2 2" xfId="10995"/>
    <cellStyle name="常规 13 54 3 2 2" xfId="10996"/>
    <cellStyle name="常规 26 28 2" xfId="10997"/>
    <cellStyle name="常规 26 33 2" xfId="10998"/>
    <cellStyle name="常规 31 28 2" xfId="10999"/>
    <cellStyle name="常规 31 33 2" xfId="11000"/>
    <cellStyle name="常规 13 49 4" xfId="11001"/>
    <cellStyle name="常规 13 54 4" xfId="11002"/>
    <cellStyle name="常规 13 5" xfId="11003"/>
    <cellStyle name="常规 13 5 2" xfId="11004"/>
    <cellStyle name="常规 7 27 2 3" xfId="11005"/>
    <cellStyle name="常规 7 32 2 3" xfId="11006"/>
    <cellStyle name="常规 13 5 2 2" xfId="11007"/>
    <cellStyle name="常规 7 27 2 3 2" xfId="11008"/>
    <cellStyle name="常规 7 32 2 3 2" xfId="11009"/>
    <cellStyle name="常规 13 5 2 2 2" xfId="11010"/>
    <cellStyle name="常规 14 37" xfId="11011"/>
    <cellStyle name="常规 14 42" xfId="11012"/>
    <cellStyle name="常规 7 27 2 4" xfId="11013"/>
    <cellStyle name="常规 7 32 2 4" xfId="11014"/>
    <cellStyle name="常规 13 5 2 3" xfId="11015"/>
    <cellStyle name="常规 25 19 3" xfId="11016"/>
    <cellStyle name="常规 25 24 3" xfId="11017"/>
    <cellStyle name="常规 30 19 3" xfId="11018"/>
    <cellStyle name="常规 30 24 3" xfId="11019"/>
    <cellStyle name="常规 13 5 3 2 2" xfId="11020"/>
    <cellStyle name="常规 24 37" xfId="11021"/>
    <cellStyle name="常规 24 42" xfId="11022"/>
    <cellStyle name="强调文字颜色 6 3 2 5 3" xfId="11023"/>
    <cellStyle name="常规 13 5 3 3" xfId="11024"/>
    <cellStyle name="常规 13 5 4" xfId="11025"/>
    <cellStyle name="常规 13 5 4 2" xfId="11026"/>
    <cellStyle name="常规 13 5 5" xfId="11027"/>
    <cellStyle name="常规 7 19 2 2 35 2 2 2" xfId="11028"/>
    <cellStyle name="常规 7 19 2 2 40 2 2 2" xfId="11029"/>
    <cellStyle name="常规 13 5 6" xfId="11030"/>
    <cellStyle name="注释 2 2 2 4 4 2 2" xfId="11031"/>
    <cellStyle name="常规 13 55 2" xfId="11032"/>
    <cellStyle name="常规 13 60 2" xfId="11033"/>
    <cellStyle name="常规 2 7 2 2 2 2 2 3 2" xfId="11034"/>
    <cellStyle name="常规 13 55 2 2" xfId="11035"/>
    <cellStyle name="常规 13 55 2 2 2" xfId="11036"/>
    <cellStyle name="常规 13 55 2 3" xfId="11037"/>
    <cellStyle name="常规 13 55 3" xfId="11038"/>
    <cellStyle name="常规 17 2 5" xfId="11039"/>
    <cellStyle name="常规 22 2 5" xfId="11040"/>
    <cellStyle name="常规 13 55 3 2" xfId="11041"/>
    <cellStyle name="常规 19 2 2 2" xfId="11042"/>
    <cellStyle name="常规 24 2 2 2" xfId="11043"/>
    <cellStyle name="常规 13 55 3 3" xfId="11044"/>
    <cellStyle name="常规 17 2 6" xfId="11045"/>
    <cellStyle name="常规 22 2 6" xfId="11046"/>
    <cellStyle name="常规 13 55 4" xfId="11047"/>
    <cellStyle name="注释 2 2 2 4 4 3" xfId="11048"/>
    <cellStyle name="常规 13 56" xfId="11049"/>
    <cellStyle name="常规 13 61" xfId="11050"/>
    <cellStyle name="常规 2 7 2 2 2 2 2 4" xfId="11051"/>
    <cellStyle name="常规 13 56 2" xfId="11052"/>
    <cellStyle name="常规 13 61 2" xfId="11053"/>
    <cellStyle name="常规 13 56 2 2" xfId="11054"/>
    <cellStyle name="常规 13 61 2 2" xfId="11055"/>
    <cellStyle name="常规 13 56 2 3" xfId="11056"/>
    <cellStyle name="常规 13 56 3" xfId="11057"/>
    <cellStyle name="常规 13 61 3" xfId="11058"/>
    <cellStyle name="常规 18 2 5" xfId="11059"/>
    <cellStyle name="常规 23 2 5" xfId="11060"/>
    <cellStyle name="常规 13 56 3 2" xfId="11061"/>
    <cellStyle name="常规 19 3 2 2" xfId="11062"/>
    <cellStyle name="常规 24 3 2 2" xfId="11063"/>
    <cellStyle name="常规 13 56 3 3" xfId="11064"/>
    <cellStyle name="常规 18 2 6" xfId="11065"/>
    <cellStyle name="常规 23 2 6" xfId="11066"/>
    <cellStyle name="常规 13 57 2" xfId="11067"/>
    <cellStyle name="常规 13 62 2" xfId="11068"/>
    <cellStyle name="常规 13 57 2 2" xfId="11069"/>
    <cellStyle name="常规 13 57 2 2 2" xfId="11070"/>
    <cellStyle name="常规 13 57 3" xfId="11071"/>
    <cellStyle name="常规 19 2 5" xfId="11072"/>
    <cellStyle name="常规 24 2 5" xfId="11073"/>
    <cellStyle name="常规 13 57 3 2" xfId="11074"/>
    <cellStyle name="常规 19 2 5 2" xfId="11075"/>
    <cellStyle name="常规 24 2 5 2" xfId="11076"/>
    <cellStyle name="常规 13 57 3 2 2" xfId="11077"/>
    <cellStyle name="常规 13 57 4" xfId="11078"/>
    <cellStyle name="好 2 2 2 2" xfId="11079"/>
    <cellStyle name="常规 13 58" xfId="11080"/>
    <cellStyle name="常规 13 63" xfId="11081"/>
    <cellStyle name="好 2 2 2 2 2" xfId="11082"/>
    <cellStyle name="常规 13 58 2" xfId="11083"/>
    <cellStyle name="常规 13 63 2" xfId="11084"/>
    <cellStyle name="好 2 2 2 2 2 2" xfId="11085"/>
    <cellStyle name="常规 13 58 2 2" xfId="11086"/>
    <cellStyle name="好 2 2 2 2 2 2 2" xfId="11087"/>
    <cellStyle name="常规 13 58 2 2 2" xfId="11088"/>
    <cellStyle name="好 2 2 2 2 3" xfId="11089"/>
    <cellStyle name="常规 13 58 3" xfId="11090"/>
    <cellStyle name="常规 25 2 5" xfId="11091"/>
    <cellStyle name="常规 30 2 5" xfId="11092"/>
    <cellStyle name="好 2 2 2 2 3 2" xfId="11093"/>
    <cellStyle name="常规 13 58 3 2" xfId="11094"/>
    <cellStyle name="常规 25 2 5 2" xfId="11095"/>
    <cellStyle name="常规 30 2 5 2" xfId="11096"/>
    <cellStyle name="常规 13 58 3 2 2" xfId="11097"/>
    <cellStyle name="好 2 2 2 2 4" xfId="11098"/>
    <cellStyle name="常规 13 58 4" xfId="11099"/>
    <cellStyle name="好 2 2 2 3" xfId="11100"/>
    <cellStyle name="常规 13 59" xfId="11101"/>
    <cellStyle name="常规 13 64" xfId="11102"/>
    <cellStyle name="好 2 2 2 3 2" xfId="11103"/>
    <cellStyle name="常规 13 59 2" xfId="11104"/>
    <cellStyle name="好 2 2 2 3 2 2" xfId="11105"/>
    <cellStyle name="常规 13 59 2 2" xfId="11106"/>
    <cellStyle name="好 2 2 2 3 3" xfId="11107"/>
    <cellStyle name="常规 13 59 3" xfId="11108"/>
    <cellStyle name="常规 13 6 2" xfId="11109"/>
    <cellStyle name="常规 7 28 2 3" xfId="11110"/>
    <cellStyle name="常规 7 33 2 3" xfId="11111"/>
    <cellStyle name="常规 13 6 2 2" xfId="11112"/>
    <cellStyle name="常规 7 28 2 3 2" xfId="11113"/>
    <cellStyle name="常规 7 33 2 3 2" xfId="11114"/>
    <cellStyle name="常规 13 6 2 2 2" xfId="11115"/>
    <cellStyle name="常规 7 28 2 4" xfId="11116"/>
    <cellStyle name="常规 7 33 2 4" xfId="11117"/>
    <cellStyle name="常规 13 6 2 3" xfId="11118"/>
    <cellStyle name="常规 13 6 3 2" xfId="11119"/>
    <cellStyle name="常规 13 6 3 3" xfId="11120"/>
    <cellStyle name="常规 13 6 4 2" xfId="11121"/>
    <cellStyle name="常规 13 6 5" xfId="11122"/>
    <cellStyle name="常规 13 6 5 2" xfId="11123"/>
    <cellStyle name="常规 7 29 2 3" xfId="11124"/>
    <cellStyle name="常规 7 34 2 3" xfId="11125"/>
    <cellStyle name="常规 7 2 2 36 2 3 2" xfId="11126"/>
    <cellStyle name="常规 7 2 2 41 2 3 2" xfId="11127"/>
    <cellStyle name="常规 13 7 2 2" xfId="11128"/>
    <cellStyle name="常规 7 29 2 3 2" xfId="11129"/>
    <cellStyle name="常规 7 34 2 3 2" xfId="11130"/>
    <cellStyle name="常规 13 7 2 2 2" xfId="11131"/>
    <cellStyle name="常规 2 2 9" xfId="11132"/>
    <cellStyle name="常规 7 29 2 4" xfId="11133"/>
    <cellStyle name="常规 7 34 2 4" xfId="11134"/>
    <cellStyle name="常规 13 7 2 3" xfId="11135"/>
    <cellStyle name="常规 13 7 3 2" xfId="11136"/>
    <cellStyle name="常规 13 7 3 2 2" xfId="11137"/>
    <cellStyle name="常规 3 2 9" xfId="11138"/>
    <cellStyle name="常规 13 7 3 3" xfId="11139"/>
    <cellStyle name="常规 13 7 4" xfId="11140"/>
    <cellStyle name="常规 13 8 2" xfId="11141"/>
    <cellStyle name="常规 7 35 2 3" xfId="11142"/>
    <cellStyle name="常规 7 40 2 3" xfId="11143"/>
    <cellStyle name="常规 13 8 2 2" xfId="11144"/>
    <cellStyle name="注释 2 14 2 3" xfId="11145"/>
    <cellStyle name="常规 13 8 2 2 2" xfId="11146"/>
    <cellStyle name="常规 7 35 2 3 2" xfId="11147"/>
    <cellStyle name="常规 7 40 2 3 2" xfId="11148"/>
    <cellStyle name="常规 7 35 2 4" xfId="11149"/>
    <cellStyle name="常规 7 40 2 4" xfId="11150"/>
    <cellStyle name="常规 13 8 2 3" xfId="11151"/>
    <cellStyle name="常规 13 8 3" xfId="11152"/>
    <cellStyle name="常规 13 8 3 2" xfId="11153"/>
    <cellStyle name="注释 2 15 2 3" xfId="11154"/>
    <cellStyle name="注释 2 20 2 3" xfId="11155"/>
    <cellStyle name="常规 13 8 3 2 2" xfId="11156"/>
    <cellStyle name="常规 13 8 3 3" xfId="11157"/>
    <cellStyle name="常规 13 8 4" xfId="11158"/>
    <cellStyle name="常规 13 9" xfId="11159"/>
    <cellStyle name="常规 13 9 2" xfId="11160"/>
    <cellStyle name="常规 7 36 2 3" xfId="11161"/>
    <cellStyle name="常规 7 41 2 3" xfId="11162"/>
    <cellStyle name="常规 13 9 2 2" xfId="11163"/>
    <cellStyle name="注释 2 59 2 3" xfId="11164"/>
    <cellStyle name="注释 2 64 2 3" xfId="11165"/>
    <cellStyle name="常规 13 9 2 2 2" xfId="11166"/>
    <cellStyle name="常规 7 36 2 3 2" xfId="11167"/>
    <cellStyle name="常规 7 41 2 3 2" xfId="11168"/>
    <cellStyle name="常规 7 36 2 4" xfId="11169"/>
    <cellStyle name="常规 7 41 2 4" xfId="11170"/>
    <cellStyle name="常规 13 9 2 3" xfId="11171"/>
    <cellStyle name="常规 13 9 3" xfId="11172"/>
    <cellStyle name="常规 13 9 3 2" xfId="11173"/>
    <cellStyle name="注释 2 65 2 3" xfId="11174"/>
    <cellStyle name="注释 2 70 2 3" xfId="11175"/>
    <cellStyle name="常规 13 9 3 2 2" xfId="11176"/>
    <cellStyle name="常规 13 9 3 3" xfId="11177"/>
    <cellStyle name="常规 13 9 4" xfId="11178"/>
    <cellStyle name="常规 4 2 3 4 2 2" xfId="11179"/>
    <cellStyle name="常规 14" xfId="11180"/>
    <cellStyle name="好 4 4" xfId="11181"/>
    <cellStyle name="常规 3 2 2 4 2 4" xfId="11182"/>
    <cellStyle name="常规 7 6 2 2" xfId="11183"/>
    <cellStyle name="常规 14 10" xfId="11184"/>
    <cellStyle name="常规 26 2 2 6" xfId="11185"/>
    <cellStyle name="常规 31 2 2 6" xfId="11186"/>
    <cellStyle name="常规 14 10 2" xfId="11187"/>
    <cellStyle name="常规 26 2 2 6 2" xfId="11188"/>
    <cellStyle name="常规 31 2 2 6 2" xfId="11189"/>
    <cellStyle name="常规 5 2 2 2 3" xfId="11190"/>
    <cellStyle name="注释 3 9 2 2" xfId="11191"/>
    <cellStyle name="常规 14 10 2 2" xfId="11192"/>
    <cellStyle name="常规 9 55 3" xfId="11193"/>
    <cellStyle name="常规 14 36 4" xfId="11194"/>
    <cellStyle name="常规 14 41 4" xfId="11195"/>
    <cellStyle name="常规 5 2 2 2 3 2" xfId="11196"/>
    <cellStyle name="注释 3 9 2 2 2" xfId="11197"/>
    <cellStyle name="常规 14 10 2 2 2" xfId="11198"/>
    <cellStyle name="注释 3 9 3" xfId="11199"/>
    <cellStyle name="常规 9 19 2" xfId="11200"/>
    <cellStyle name="常规 9 24 2" xfId="11201"/>
    <cellStyle name="常规 14 10 3" xfId="11202"/>
    <cellStyle name="常规 14 5 3 2 2" xfId="11203"/>
    <cellStyle name="注释 3 9 3 2" xfId="11204"/>
    <cellStyle name="常规 9 19 2 2" xfId="11205"/>
    <cellStyle name="常规 9 24 2 2" xfId="11206"/>
    <cellStyle name="常规 5 2 2 3 3" xfId="11207"/>
    <cellStyle name="常规 14 10 3 2" xfId="11208"/>
    <cellStyle name="常规 9 56 3" xfId="11209"/>
    <cellStyle name="常规 14 37 4" xfId="11210"/>
    <cellStyle name="常规 14 42 4" xfId="11211"/>
    <cellStyle name="常规 14 10 3 2 2" xfId="11212"/>
    <cellStyle name="汇总 3 9 2" xfId="11213"/>
    <cellStyle name="常规 28 2 2 2" xfId="11214"/>
    <cellStyle name="常规 33 2 2 2" xfId="11215"/>
    <cellStyle name="常规 14 10 3 3" xfId="11216"/>
    <cellStyle name="注释 3 9 4" xfId="11217"/>
    <cellStyle name="常规 9 19 3" xfId="11218"/>
    <cellStyle name="常规 9 24 3" xfId="11219"/>
    <cellStyle name="常规 14 10 4" xfId="11220"/>
    <cellStyle name="常规 14 11" xfId="11221"/>
    <cellStyle name="常规 26 2 2 7" xfId="11222"/>
    <cellStyle name="常规 31 2 2 7" xfId="11223"/>
    <cellStyle name="常规 14 11 2" xfId="11224"/>
    <cellStyle name="常规 5 2 3 2 3" xfId="11225"/>
    <cellStyle name="常规 14 11 2 2" xfId="11226"/>
    <cellStyle name="常规 7 2 2 2 28 2 4" xfId="11227"/>
    <cellStyle name="常规 7 2 2 2 33 2 4" xfId="11228"/>
    <cellStyle name="常规 14 11 2 2 2" xfId="11229"/>
    <cellStyle name="常规 9 25 2" xfId="11230"/>
    <cellStyle name="常规 9 30 2" xfId="11231"/>
    <cellStyle name="常规 36 5 2 2" xfId="11232"/>
    <cellStyle name="常规 41 5 2 2" xfId="11233"/>
    <cellStyle name="常规 14 11 3" xfId="11234"/>
    <cellStyle name="常规 9 25 2 2" xfId="11235"/>
    <cellStyle name="常规 9 30 2 2" xfId="11236"/>
    <cellStyle name="常规 14 11 3 2" xfId="11237"/>
    <cellStyle name="常规 7 2 2 2 29 2 4" xfId="11238"/>
    <cellStyle name="常规 7 2 2 2 34 2 4" xfId="11239"/>
    <cellStyle name="常规 14 11 3 2 2" xfId="11240"/>
    <cellStyle name="常规 28 3 2 2" xfId="11241"/>
    <cellStyle name="常规 33 3 2 2" xfId="11242"/>
    <cellStyle name="常规 14 11 3 3" xfId="11243"/>
    <cellStyle name="常规 9 25 3" xfId="11244"/>
    <cellStyle name="常规 9 30 3" xfId="11245"/>
    <cellStyle name="常规 14 11 4" xfId="11246"/>
    <cellStyle name="输出 2 2 4 2 3" xfId="11247"/>
    <cellStyle name="常规 14 12 2 2 2" xfId="11248"/>
    <cellStyle name="常规 9 26 2" xfId="11249"/>
    <cellStyle name="常规 9 31 2" xfId="11250"/>
    <cellStyle name="常规 36 5 3 2" xfId="11251"/>
    <cellStyle name="常规 14 12 3" xfId="11252"/>
    <cellStyle name="常规 9 26 2 2" xfId="11253"/>
    <cellStyle name="常规 9 31 2 2" xfId="11254"/>
    <cellStyle name="常规 14 12 3 2" xfId="11255"/>
    <cellStyle name="输出 2 2 5 2 3" xfId="11256"/>
    <cellStyle name="常规 14 12 3 2 2" xfId="11257"/>
    <cellStyle name="常规 28 4 2 2" xfId="11258"/>
    <cellStyle name="常规 33 4 2 2" xfId="11259"/>
    <cellStyle name="常规 14 12 3 3" xfId="11260"/>
    <cellStyle name="常规 14 2 2 3 2" xfId="11261"/>
    <cellStyle name="常规 9 26 3" xfId="11262"/>
    <cellStyle name="常规 9 31 3" xfId="11263"/>
    <cellStyle name="常规 14 12 4" xfId="11264"/>
    <cellStyle name="常规 14 13 2 2" xfId="11265"/>
    <cellStyle name="输出 2 3 4 2 3" xfId="11266"/>
    <cellStyle name="常规 2 2 2 2 3" xfId="11267"/>
    <cellStyle name="常规 14 13 2 2 2" xfId="11268"/>
    <cellStyle name="常规 9 27 2" xfId="11269"/>
    <cellStyle name="常规 9 32 2" xfId="11270"/>
    <cellStyle name="常规 36 5 4 2" xfId="11271"/>
    <cellStyle name="常规 14 13 3" xfId="11272"/>
    <cellStyle name="常规 9 27 2 2" xfId="11273"/>
    <cellStyle name="常规 9 32 2 2" xfId="11274"/>
    <cellStyle name="常规 14 13 3 2" xfId="11275"/>
    <cellStyle name="常规 2 2 3 2 3" xfId="11276"/>
    <cellStyle name="常规 14 13 3 2 2" xfId="11277"/>
    <cellStyle name="常规 28 5 2 2" xfId="11278"/>
    <cellStyle name="常规 33 5 2 2" xfId="11279"/>
    <cellStyle name="常规 14 13 3 3" xfId="11280"/>
    <cellStyle name="常规 14 2 3 3 2" xfId="11281"/>
    <cellStyle name="常规 9 27 3" xfId="11282"/>
    <cellStyle name="常规 9 32 3" xfId="11283"/>
    <cellStyle name="常规 14 13 4" xfId="11284"/>
    <cellStyle name="好 2 2 6 3" xfId="11285"/>
    <cellStyle name="常规 14 14" xfId="11286"/>
    <cellStyle name="好 2 2 6 3 2" xfId="11287"/>
    <cellStyle name="常规 14 14 2" xfId="11288"/>
    <cellStyle name="常规 14 14 2 2" xfId="11289"/>
    <cellStyle name="常规 2 3 2 2 3" xfId="11290"/>
    <cellStyle name="常规 7 2 4 19 5" xfId="11291"/>
    <cellStyle name="常规 7 2 4 24 5" xfId="11292"/>
    <cellStyle name="常规 14 14 2 2 2" xfId="11293"/>
    <cellStyle name="常规 9 28 2" xfId="11294"/>
    <cellStyle name="常规 9 33 2" xfId="11295"/>
    <cellStyle name="常规 14 14 3" xfId="11296"/>
    <cellStyle name="常规 9 28 2 2" xfId="11297"/>
    <cellStyle name="常规 9 33 2 2" xfId="11298"/>
    <cellStyle name="常规 14 14 3 2" xfId="11299"/>
    <cellStyle name="常规 2 3 3 2 3" xfId="11300"/>
    <cellStyle name="常规 14 14 3 2 2" xfId="11301"/>
    <cellStyle name="常规 28 6 2 2" xfId="11302"/>
    <cellStyle name="常规 33 6 2 2" xfId="11303"/>
    <cellStyle name="常规 14 14 3 3" xfId="11304"/>
    <cellStyle name="常规 9 28 3" xfId="11305"/>
    <cellStyle name="常规 9 33 3" xfId="11306"/>
    <cellStyle name="常规 14 14 4" xfId="11307"/>
    <cellStyle name="好 2 2 6 4" xfId="11308"/>
    <cellStyle name="常规 14 15" xfId="11309"/>
    <cellStyle name="常规 14 20" xfId="11310"/>
    <cellStyle name="常规 14 15 2" xfId="11311"/>
    <cellStyle name="常规 14 20 2" xfId="11312"/>
    <cellStyle name="常规 14 15 2 2" xfId="11313"/>
    <cellStyle name="常规 14 20 2 2" xfId="11314"/>
    <cellStyle name="常规 7 20 25 3" xfId="11315"/>
    <cellStyle name="常规 7 20 30 3" xfId="11316"/>
    <cellStyle name="常规 14 15 2 2 2" xfId="11317"/>
    <cellStyle name="常规 14 20 2 2 2" xfId="11318"/>
    <cellStyle name="常规 7 20 25 3 2" xfId="11319"/>
    <cellStyle name="常规 7 20 30 3 2" xfId="11320"/>
    <cellStyle name="常规 2 4 2 2 3" xfId="11321"/>
    <cellStyle name="常规 9 29 2" xfId="11322"/>
    <cellStyle name="常规 9 34 2" xfId="11323"/>
    <cellStyle name="常规 14 15 3" xfId="11324"/>
    <cellStyle name="常规 14 20 3" xfId="11325"/>
    <cellStyle name="常规 9 29 2 2" xfId="11326"/>
    <cellStyle name="常规 9 34 2 2" xfId="11327"/>
    <cellStyle name="常规 14 15 3 2" xfId="11328"/>
    <cellStyle name="常规 14 20 3 2" xfId="11329"/>
    <cellStyle name="常规 7 20 26 3" xfId="11330"/>
    <cellStyle name="常规 7 20 31 3" xfId="11331"/>
    <cellStyle name="常规 14 15 3 2 2" xfId="11332"/>
    <cellStyle name="常规 14 20 3 2 2" xfId="11333"/>
    <cellStyle name="常规 7 20 26 3 2" xfId="11334"/>
    <cellStyle name="常规 7 20 31 3 2" xfId="11335"/>
    <cellStyle name="常规 2 4 3 2 3" xfId="11336"/>
    <cellStyle name="常规 14 15 3 3" xfId="11337"/>
    <cellStyle name="常规 14 20 3 3" xfId="11338"/>
    <cellStyle name="常规 7 20 26 4" xfId="11339"/>
    <cellStyle name="常规 7 20 31 4" xfId="11340"/>
    <cellStyle name="常规 33 7 2 2" xfId="11341"/>
    <cellStyle name="常规 7 2 2 56 2 3 2" xfId="11342"/>
    <cellStyle name="常规 9 29 3" xfId="11343"/>
    <cellStyle name="常规 9 34 3" xfId="11344"/>
    <cellStyle name="常规 14 15 4" xfId="11345"/>
    <cellStyle name="常规 14 20 4" xfId="11346"/>
    <cellStyle name="常规 14 16" xfId="11347"/>
    <cellStyle name="常规 14 21" xfId="11348"/>
    <cellStyle name="强调文字颜色 2 3 2 2 3 2 3" xfId="11349"/>
    <cellStyle name="常规 14 16 2" xfId="11350"/>
    <cellStyle name="常规 14 21 2" xfId="11351"/>
    <cellStyle name="强调文字颜色 2 3 2 2 3 2 3 2" xfId="11352"/>
    <cellStyle name="常规 14 16 2 2" xfId="11353"/>
    <cellStyle name="常规 14 21 2 2" xfId="11354"/>
    <cellStyle name="常规 2 5 2 2 3" xfId="11355"/>
    <cellStyle name="常规 14 16 2 2 2" xfId="11356"/>
    <cellStyle name="常规 14 21 2 2 2" xfId="11357"/>
    <cellStyle name="强调文字颜色 2 3 2 2 3 2 4" xfId="11358"/>
    <cellStyle name="常规 14 16 3" xfId="11359"/>
    <cellStyle name="常规 14 21 3" xfId="11360"/>
    <cellStyle name="常规 9 35 2" xfId="11361"/>
    <cellStyle name="常规 9 40 2" xfId="11362"/>
    <cellStyle name="常规 9 35 2 2" xfId="11363"/>
    <cellStyle name="常规 9 40 2 2" xfId="11364"/>
    <cellStyle name="常规 8 2 2 2 12" xfId="11365"/>
    <cellStyle name="常规 14 16 3 2" xfId="11366"/>
    <cellStyle name="常规 14 21 3 2" xfId="11367"/>
    <cellStyle name="常规 8 2 2 2 12 2" xfId="11368"/>
    <cellStyle name="常规 14 16 3 2 2" xfId="11369"/>
    <cellStyle name="常规 14 21 3 2 2" xfId="11370"/>
    <cellStyle name="常规 8 2 2 2 13" xfId="11371"/>
    <cellStyle name="常规 33 8 2 2" xfId="11372"/>
    <cellStyle name="常规 14 16 3 3" xfId="11373"/>
    <cellStyle name="常规 14 21 3 3" xfId="11374"/>
    <cellStyle name="常规 9 35 3" xfId="11375"/>
    <cellStyle name="常规 9 40 3" xfId="11376"/>
    <cellStyle name="常规 14 16 4" xfId="11377"/>
    <cellStyle name="常规 14 21 4" xfId="11378"/>
    <cellStyle name="常规 35 29 2" xfId="11379"/>
    <cellStyle name="常规 35 34 2" xfId="11380"/>
    <cellStyle name="常规 14 17" xfId="11381"/>
    <cellStyle name="常规 14 22" xfId="11382"/>
    <cellStyle name="常规 35 29 2 2" xfId="11383"/>
    <cellStyle name="常规 35 34 2 2" xfId="11384"/>
    <cellStyle name="常规 14 17 2" xfId="11385"/>
    <cellStyle name="常规 14 22 2" xfId="11386"/>
    <cellStyle name="常规 14 17 2 2" xfId="11387"/>
    <cellStyle name="常规 14 22 2 2" xfId="11388"/>
    <cellStyle name="常规 2 6 2 2 3" xfId="11389"/>
    <cellStyle name="常规 14 17 2 2 2" xfId="11390"/>
    <cellStyle name="常规 14 22 2 2 2" xfId="11391"/>
    <cellStyle name="常规 9 36 2" xfId="11392"/>
    <cellStyle name="常规 9 41 2" xfId="11393"/>
    <cellStyle name="常规 14 17 3" xfId="11394"/>
    <cellStyle name="常规 14 22 3" xfId="11395"/>
    <cellStyle name="常规 9 36 2 2" xfId="11396"/>
    <cellStyle name="常规 9 41 2 2" xfId="11397"/>
    <cellStyle name="常规 14 17 3 2" xfId="11398"/>
    <cellStyle name="常规 14 22 3 2" xfId="11399"/>
    <cellStyle name="常规 14 17 3 2 2" xfId="11400"/>
    <cellStyle name="常规 14 22 3 2 2" xfId="11401"/>
    <cellStyle name="常规 33 9 2 2" xfId="11402"/>
    <cellStyle name="常规 2 2 3 2 2 2 2" xfId="11403"/>
    <cellStyle name="常规 14 17 3 3" xfId="11404"/>
    <cellStyle name="常规 14 22 3 3" xfId="11405"/>
    <cellStyle name="常规 9 36 3" xfId="11406"/>
    <cellStyle name="常规 9 41 3" xfId="11407"/>
    <cellStyle name="常规 14 17 4" xfId="11408"/>
    <cellStyle name="常规 14 22 4" xfId="11409"/>
    <cellStyle name="常规 14 18 2 2" xfId="11410"/>
    <cellStyle name="常规 14 23 2 2" xfId="11411"/>
    <cellStyle name="警告文本 3 3 7" xfId="11412"/>
    <cellStyle name="常规 2 7 2 2 3" xfId="11413"/>
    <cellStyle name="常规 14 18 2 2 2" xfId="11414"/>
    <cellStyle name="常规 14 23 2 2 2" xfId="11415"/>
    <cellStyle name="常规 58 2 2" xfId="11416"/>
    <cellStyle name="常规 63 2 2" xfId="11417"/>
    <cellStyle name="常规 9 37 2" xfId="11418"/>
    <cellStyle name="常规 9 42 2" xfId="11419"/>
    <cellStyle name="常规 14 18 3" xfId="11420"/>
    <cellStyle name="常规 14 23 3" xfId="11421"/>
    <cellStyle name="常规 9 37 2 2" xfId="11422"/>
    <cellStyle name="常规 9 42 2 2" xfId="11423"/>
    <cellStyle name="常规 14 18 3 2" xfId="11424"/>
    <cellStyle name="常规 14 23 3 2" xfId="11425"/>
    <cellStyle name="常规 14 18 3 2 2" xfId="11426"/>
    <cellStyle name="常规 14 23 3 2 2" xfId="11427"/>
    <cellStyle name="常规 14 18 3 3" xfId="11428"/>
    <cellStyle name="常规 14 23 3 3" xfId="11429"/>
    <cellStyle name="常规 9 37 3" xfId="11430"/>
    <cellStyle name="常规 9 42 3" xfId="11431"/>
    <cellStyle name="常规 14 18 4" xfId="11432"/>
    <cellStyle name="常规 14 23 4" xfId="11433"/>
    <cellStyle name="强调文字颜色 6 2 3 3 2 4" xfId="11434"/>
    <cellStyle name="常规 14 19 2" xfId="11435"/>
    <cellStyle name="常规 14 24 2" xfId="11436"/>
    <cellStyle name="常规 14 19 2 2" xfId="11437"/>
    <cellStyle name="常规 14 24 2 2" xfId="11438"/>
    <cellStyle name="输入 2 2 2 3" xfId="11439"/>
    <cellStyle name="常规 4 2 3 2 6" xfId="11440"/>
    <cellStyle name="常规 2 8 2 2 3" xfId="11441"/>
    <cellStyle name="常规 14 19 2 2 2" xfId="11442"/>
    <cellStyle name="常规 14 24 2 2 2" xfId="11443"/>
    <cellStyle name="常规 9 38 2" xfId="11444"/>
    <cellStyle name="常规 9 43 2" xfId="11445"/>
    <cellStyle name="常规 14 19 3" xfId="11446"/>
    <cellStyle name="常规 14 24 3" xfId="11447"/>
    <cellStyle name="常规 9 38 2 2" xfId="11448"/>
    <cellStyle name="常规 9 43 2 2" xfId="11449"/>
    <cellStyle name="常规 14 19 3 2" xfId="11450"/>
    <cellStyle name="常规 14 24 3 2" xfId="11451"/>
    <cellStyle name="常规 14 19 3 3" xfId="11452"/>
    <cellStyle name="常规 14 24 3 3" xfId="11453"/>
    <cellStyle name="常规 9 38 3" xfId="11454"/>
    <cellStyle name="常规 9 43 3" xfId="11455"/>
    <cellStyle name="常规 14 19 4" xfId="11456"/>
    <cellStyle name="常规 14 24 4" xfId="11457"/>
    <cellStyle name="常规 14 2" xfId="11458"/>
    <cellStyle name="常规 14 2 2 2 2 2" xfId="11459"/>
    <cellStyle name="常规 14 2 2 2 2 2 2" xfId="11460"/>
    <cellStyle name="常规 14 2 2 2 2 3" xfId="11461"/>
    <cellStyle name="常规 14 2 2 2 3" xfId="11462"/>
    <cellStyle name="输入 2 2 2 2 4" xfId="11463"/>
    <cellStyle name="常规 14 2 2 2 3 2" xfId="11464"/>
    <cellStyle name="常规 14 2 2 2 4" xfId="11465"/>
    <cellStyle name="输入 2 2 2 3 4" xfId="11466"/>
    <cellStyle name="常规 14 2 2 2 4 2" xfId="11467"/>
    <cellStyle name="常规 14 2 2 2 5" xfId="11468"/>
    <cellStyle name="常规 14 2 2 3 2 2" xfId="11469"/>
    <cellStyle name="常规 28 4 2 2 2" xfId="11470"/>
    <cellStyle name="常规 33 4 2 2 2" xfId="11471"/>
    <cellStyle name="常规 14 2 2 3 3" xfId="11472"/>
    <cellStyle name="常规 28 4 2 3" xfId="11473"/>
    <cellStyle name="常规 33 4 2 3" xfId="11474"/>
    <cellStyle name="常规 3 57 2 2" xfId="11475"/>
    <cellStyle name="常规 3 62 2 2" xfId="11476"/>
    <cellStyle name="常规 7 19 24 4 2" xfId="11477"/>
    <cellStyle name="常规 14 2 2 4" xfId="11478"/>
    <cellStyle name="常规 28 4 3" xfId="11479"/>
    <cellStyle name="常规 33 4 3" xfId="11480"/>
    <cellStyle name="常规 7 19 24 4 3" xfId="11481"/>
    <cellStyle name="常规 14 2 2 5" xfId="11482"/>
    <cellStyle name="汇总 3 2 6 3 2" xfId="11483"/>
    <cellStyle name="常规 28 4 4" xfId="11484"/>
    <cellStyle name="常规 33 4 4" xfId="11485"/>
    <cellStyle name="常规 7 2 4 13 2" xfId="11486"/>
    <cellStyle name="常规 14 2 2 6" xfId="11487"/>
    <cellStyle name="常规 7 2 4 13 2 2" xfId="11488"/>
    <cellStyle name="常规 14 2 2 6 2" xfId="11489"/>
    <cellStyle name="常规 14 2 3 2 2 2" xfId="11490"/>
    <cellStyle name="常规 2 2 2 3 3" xfId="11491"/>
    <cellStyle name="常规 14 2 3 2 3" xfId="11492"/>
    <cellStyle name="输入 2 3 2 2 4" xfId="11493"/>
    <cellStyle name="解释性文本 2 2 5 2 3" xfId="11494"/>
    <cellStyle name="强调文字颜色 1 3" xfId="11495"/>
    <cellStyle name="常规 14 2 3 2 3 2" xfId="11496"/>
    <cellStyle name="常规 2 2 2 4 3" xfId="11497"/>
    <cellStyle name="常规 14 2 3 2 4" xfId="11498"/>
    <cellStyle name="常规 14 2 3 4" xfId="11499"/>
    <cellStyle name="常规 28 5 3" xfId="11500"/>
    <cellStyle name="常规 33 5 3" xfId="11501"/>
    <cellStyle name="常规 22 13" xfId="11502"/>
    <cellStyle name="常规 14 2 3 4 2" xfId="11503"/>
    <cellStyle name="常规 14 2 3 5" xfId="11504"/>
    <cellStyle name="常规 14 25" xfId="11505"/>
    <cellStyle name="常规 14 30" xfId="11506"/>
    <cellStyle name="常规 14 25 2" xfId="11507"/>
    <cellStyle name="常规 14 30 2" xfId="11508"/>
    <cellStyle name="常规 14 25 2 2" xfId="11509"/>
    <cellStyle name="常规 14 30 2 2" xfId="11510"/>
    <cellStyle name="输入 3 2 2 3" xfId="11511"/>
    <cellStyle name="常规 7 19 12 3 3" xfId="11512"/>
    <cellStyle name="常规 14 25 2 2 2" xfId="11513"/>
    <cellStyle name="常规 14 30 2 2 2" xfId="11514"/>
    <cellStyle name="常规 16 3 4" xfId="11515"/>
    <cellStyle name="常规 21 3 4" xfId="11516"/>
    <cellStyle name="常规 9 39 2" xfId="11517"/>
    <cellStyle name="常规 9 44 2" xfId="11518"/>
    <cellStyle name="常规 14 25 3" xfId="11519"/>
    <cellStyle name="常规 14 30 3" xfId="11520"/>
    <cellStyle name="常规 9 39 3" xfId="11521"/>
    <cellStyle name="常规 9 44 3" xfId="11522"/>
    <cellStyle name="常规 14 25 4" xfId="11523"/>
    <cellStyle name="常规 14 30 4" xfId="11524"/>
    <cellStyle name="常规 14 26 2 2 2" xfId="11525"/>
    <cellStyle name="常规 14 31 2 2 2" xfId="11526"/>
    <cellStyle name="警告文本 2 6" xfId="11527"/>
    <cellStyle name="常规 20 58" xfId="11528"/>
    <cellStyle name="常规 9 45 2" xfId="11529"/>
    <cellStyle name="常规 9 50 2" xfId="11530"/>
    <cellStyle name="常规 14 26 3" xfId="11531"/>
    <cellStyle name="常规 14 31 3" xfId="11532"/>
    <cellStyle name="常规 9 45 2 2" xfId="11533"/>
    <cellStyle name="常规 9 50 2 2" xfId="11534"/>
    <cellStyle name="常规 14 26 3 2" xfId="11535"/>
    <cellStyle name="常规 14 31 3 2" xfId="11536"/>
    <cellStyle name="常规 14 26 3 2 2" xfId="11537"/>
    <cellStyle name="常规 14 31 3 2 2" xfId="11538"/>
    <cellStyle name="常规 14 26 3 3" xfId="11539"/>
    <cellStyle name="常规 14 31 3 3" xfId="11540"/>
    <cellStyle name="常规 14 27 2 2" xfId="11541"/>
    <cellStyle name="常规 14 32 2 2" xfId="11542"/>
    <cellStyle name="常规 14 27 2 2 2" xfId="11543"/>
    <cellStyle name="常规 14 32 2 2 2" xfId="11544"/>
    <cellStyle name="常规 9 46 2" xfId="11545"/>
    <cellStyle name="常规 9 51 2" xfId="11546"/>
    <cellStyle name="常规 14 27 3" xfId="11547"/>
    <cellStyle name="常规 14 32 3" xfId="11548"/>
    <cellStyle name="常规 9 46 2 2" xfId="11549"/>
    <cellStyle name="常规 9 51 2 2" xfId="11550"/>
    <cellStyle name="常规 14 27 3 2" xfId="11551"/>
    <cellStyle name="常规 14 32 3 2" xfId="11552"/>
    <cellStyle name="常规 14 39" xfId="11553"/>
    <cellStyle name="常规 14 44" xfId="11554"/>
    <cellStyle name="常规 14 27 3 2 2" xfId="11555"/>
    <cellStyle name="常规 14 32 3 2 2" xfId="11556"/>
    <cellStyle name="常规 14 27 3 3" xfId="11557"/>
    <cellStyle name="常规 14 32 3 3" xfId="11558"/>
    <cellStyle name="常规 9 46 3" xfId="11559"/>
    <cellStyle name="常规 9 51 3" xfId="11560"/>
    <cellStyle name="常规 14 27 4" xfId="11561"/>
    <cellStyle name="常规 14 32 4" xfId="11562"/>
    <cellStyle name="常规 4 12" xfId="11563"/>
    <cellStyle name="常规 14 28 2 2" xfId="11564"/>
    <cellStyle name="常规 14 33 2 2" xfId="11565"/>
    <cellStyle name="常规 4 12 2" xfId="11566"/>
    <cellStyle name="常规 14 28 2 2 2" xfId="11567"/>
    <cellStyle name="常规 14 33 2 2 2" xfId="11568"/>
    <cellStyle name="常规 9 47 2" xfId="11569"/>
    <cellStyle name="常规 9 52 2" xfId="11570"/>
    <cellStyle name="常规 14 28 3" xfId="11571"/>
    <cellStyle name="常规 14 33 3" xfId="11572"/>
    <cellStyle name="常规 9 47 2 2" xfId="11573"/>
    <cellStyle name="常规 9 52 2 2" xfId="11574"/>
    <cellStyle name="常规 14 28 3 2" xfId="11575"/>
    <cellStyle name="常规 14 33 3 2" xfId="11576"/>
    <cellStyle name="常规 14 28 3 2 2" xfId="11577"/>
    <cellStyle name="常规 14 33 3 2 2" xfId="11578"/>
    <cellStyle name="常规 14 28 3 3" xfId="11579"/>
    <cellStyle name="常规 14 33 3 3" xfId="11580"/>
    <cellStyle name="常规 14 29 2" xfId="11581"/>
    <cellStyle name="常规 14 34 2" xfId="11582"/>
    <cellStyle name="常规 9 12" xfId="11583"/>
    <cellStyle name="常规 14 29 2 2" xfId="11584"/>
    <cellStyle name="常规 14 34 2 2" xfId="11585"/>
    <cellStyle name="常规 9 12 2" xfId="11586"/>
    <cellStyle name="注释 3 2 3" xfId="11587"/>
    <cellStyle name="常规 14 29 2 2 2" xfId="11588"/>
    <cellStyle name="常规 14 34 2 2 2" xfId="11589"/>
    <cellStyle name="常规 9 48 2" xfId="11590"/>
    <cellStyle name="常规 9 53 2" xfId="11591"/>
    <cellStyle name="常规 14 29 3" xfId="11592"/>
    <cellStyle name="常规 14 34 3" xfId="11593"/>
    <cellStyle name="常规 9 57" xfId="11594"/>
    <cellStyle name="常规 9 62" xfId="11595"/>
    <cellStyle name="常规 9 48 2 2" xfId="11596"/>
    <cellStyle name="常规 9 53 2 2" xfId="11597"/>
    <cellStyle name="常规 14 29 3 2" xfId="11598"/>
    <cellStyle name="常规 14 34 3 2" xfId="11599"/>
    <cellStyle name="常规 9 57 2" xfId="11600"/>
    <cellStyle name="常规 14 38 3" xfId="11601"/>
    <cellStyle name="常规 14 43 3" xfId="11602"/>
    <cellStyle name="常规 14 29 3 2 2" xfId="11603"/>
    <cellStyle name="常规 14 34 3 2 2" xfId="11604"/>
    <cellStyle name="常规 9 58" xfId="11605"/>
    <cellStyle name="常规 14 29 3 3" xfId="11606"/>
    <cellStyle name="常规 14 34 3 3" xfId="11607"/>
    <cellStyle name="常规 9 48 3" xfId="11608"/>
    <cellStyle name="常规 9 53 3" xfId="11609"/>
    <cellStyle name="常规 14 29 4" xfId="11610"/>
    <cellStyle name="常规 14 34 4" xfId="11611"/>
    <cellStyle name="常规 14 3" xfId="11612"/>
    <cellStyle name="强调文字颜色 6 2 2 3 2 2 2" xfId="11613"/>
    <cellStyle name="注释 3 27" xfId="11614"/>
    <cellStyle name="注释 3 32" xfId="11615"/>
    <cellStyle name="常规 14 3 2" xfId="11616"/>
    <cellStyle name="常规 7 75 2 3" xfId="11617"/>
    <cellStyle name="注释 3 27 2" xfId="11618"/>
    <cellStyle name="注释 3 32 2" xfId="11619"/>
    <cellStyle name="常规 14 3 2 2" xfId="11620"/>
    <cellStyle name="常规 7 75 2 3 2" xfId="11621"/>
    <cellStyle name="注释 3 27 2 2" xfId="11622"/>
    <cellStyle name="注释 3 32 2 2" xfId="11623"/>
    <cellStyle name="常规 14 3 2 2 2" xfId="11624"/>
    <cellStyle name="注释 3 27 2 2 2" xfId="11625"/>
    <cellStyle name="注释 3 32 2 2 2" xfId="11626"/>
    <cellStyle name="常规 14 3 2 2 2 2" xfId="11627"/>
    <cellStyle name="常规 16 3 2 4" xfId="11628"/>
    <cellStyle name="常规 21 3 2 4" xfId="11629"/>
    <cellStyle name="注释 3 27 2 3" xfId="11630"/>
    <cellStyle name="注释 3 32 2 3" xfId="11631"/>
    <cellStyle name="常规 14 3 2 2 3" xfId="11632"/>
    <cellStyle name="注释 3 27 2 3 2" xfId="11633"/>
    <cellStyle name="注释 3 32 2 3 2" xfId="11634"/>
    <cellStyle name="输入 3 2 2 2 4" xfId="11635"/>
    <cellStyle name="常规 14 3 2 2 3 2" xfId="11636"/>
    <cellStyle name="注释 3 27 2 4" xfId="11637"/>
    <cellStyle name="注释 3 32 2 4" xfId="11638"/>
    <cellStyle name="强调文字颜色 5 2 2 4 4 2" xfId="11639"/>
    <cellStyle name="常规 14 3 2 2 4" xfId="11640"/>
    <cellStyle name="常规 7 75 2 4" xfId="11641"/>
    <cellStyle name="注释 3 27 3" xfId="11642"/>
    <cellStyle name="注释 3 32 3" xfId="11643"/>
    <cellStyle name="常规 14 3 2 3" xfId="11644"/>
    <cellStyle name="常规 29 4 2" xfId="11645"/>
    <cellStyle name="常规 34 4 2" xfId="11646"/>
    <cellStyle name="注释 3 27 3 2" xfId="11647"/>
    <cellStyle name="注释 3 32 3 2" xfId="11648"/>
    <cellStyle name="常规 14 3 2 3 2" xfId="11649"/>
    <cellStyle name="常规 29 4 2 2" xfId="11650"/>
    <cellStyle name="常规 34 4 2 2" xfId="11651"/>
    <cellStyle name="注释 3 27 4" xfId="11652"/>
    <cellStyle name="注释 3 32 4" xfId="11653"/>
    <cellStyle name="常规 7 19 25 4 2" xfId="11654"/>
    <cellStyle name="常规 7 19 30 4 2" xfId="11655"/>
    <cellStyle name="常规 14 3 2 4" xfId="11656"/>
    <cellStyle name="常规 29 4 3" xfId="11657"/>
    <cellStyle name="常规 34 4 3" xfId="11658"/>
    <cellStyle name="注释 3 25 2 2 2" xfId="11659"/>
    <cellStyle name="注释 3 30 2 2 2" xfId="11660"/>
    <cellStyle name="常规 7 2 9 4 2 2" xfId="11661"/>
    <cellStyle name="注释 3 27 4 2" xfId="11662"/>
    <cellStyle name="注释 3 32 4 2" xfId="11663"/>
    <cellStyle name="常规 7 19 25 4 2 2" xfId="11664"/>
    <cellStyle name="常规 7 19 30 4 2 2" xfId="11665"/>
    <cellStyle name="常规 14 3 2 4 2" xfId="11666"/>
    <cellStyle name="注释 3 27 5" xfId="11667"/>
    <cellStyle name="注释 3 32 5" xfId="11668"/>
    <cellStyle name="常规 7 19 25 4 3" xfId="11669"/>
    <cellStyle name="常规 7 19 30 4 3" xfId="11670"/>
    <cellStyle name="常规 14 3 2 5" xfId="11671"/>
    <cellStyle name="注释 3 28" xfId="11672"/>
    <cellStyle name="注释 3 33" xfId="11673"/>
    <cellStyle name="常规 14 3 3" xfId="11674"/>
    <cellStyle name="注释 3 28 2" xfId="11675"/>
    <cellStyle name="注释 3 33 2" xfId="11676"/>
    <cellStyle name="常规 14 3 3 2" xfId="11677"/>
    <cellStyle name="注释 3 28 2 2" xfId="11678"/>
    <cellStyle name="注释 3 33 2 2" xfId="11679"/>
    <cellStyle name="常规 14 3 3 2 2" xfId="11680"/>
    <cellStyle name="注释 3 28 3" xfId="11681"/>
    <cellStyle name="注释 3 33 3" xfId="11682"/>
    <cellStyle name="常规 14 3 3 3" xfId="11683"/>
    <cellStyle name="常规 29 5 2" xfId="11684"/>
    <cellStyle name="常规 34 5 2" xfId="11685"/>
    <cellStyle name="注释 3 28 3 2" xfId="11686"/>
    <cellStyle name="注释 3 33 3 2" xfId="11687"/>
    <cellStyle name="常规 14 3 3 3 2" xfId="11688"/>
    <cellStyle name="常规 29 5 2 2" xfId="11689"/>
    <cellStyle name="常规 34 5 2 2" xfId="11690"/>
    <cellStyle name="注释 3 28 4 2" xfId="11691"/>
    <cellStyle name="注释 3 33 4 2" xfId="11692"/>
    <cellStyle name="常规 14 3 3 4 2" xfId="11693"/>
    <cellStyle name="注释 3 28 5" xfId="11694"/>
    <cellStyle name="注释 3 33 5" xfId="11695"/>
    <cellStyle name="常规 7 2 58 2 2 2" xfId="11696"/>
    <cellStyle name="常规 14 3 3 5" xfId="11697"/>
    <cellStyle name="注释 3 29" xfId="11698"/>
    <cellStyle name="注释 3 34" xfId="11699"/>
    <cellStyle name="强调文字颜色 1 3 6 3 2" xfId="11700"/>
    <cellStyle name="常规 14 3 4" xfId="11701"/>
    <cellStyle name="注释 3 29 2" xfId="11702"/>
    <cellStyle name="注释 3 34 2" xfId="11703"/>
    <cellStyle name="常规 14 3 4 2" xfId="11704"/>
    <cellStyle name="注释 3 29 2 2" xfId="11705"/>
    <cellStyle name="注释 3 34 2 2" xfId="11706"/>
    <cellStyle name="常规 14 3 4 2 2" xfId="11707"/>
    <cellStyle name="注释 3 29 3" xfId="11708"/>
    <cellStyle name="注释 3 34 3" xfId="11709"/>
    <cellStyle name="常规 14 3 4 3" xfId="11710"/>
    <cellStyle name="常规 29 6 2" xfId="11711"/>
    <cellStyle name="常规 34 6 2" xfId="11712"/>
    <cellStyle name="注释 3 35" xfId="11713"/>
    <cellStyle name="注释 3 40" xfId="11714"/>
    <cellStyle name="常规 14 3 5" xfId="11715"/>
    <cellStyle name="注释 3 35 2" xfId="11716"/>
    <cellStyle name="注释 3 40 2" xfId="11717"/>
    <cellStyle name="常规 14 3 5 2" xfId="11718"/>
    <cellStyle name="注释 3 36" xfId="11719"/>
    <cellStyle name="注释 3 41" xfId="11720"/>
    <cellStyle name="常规 14 3 6" xfId="11721"/>
    <cellStyle name="注释 3 36 2" xfId="11722"/>
    <cellStyle name="注释 3 41 2" xfId="11723"/>
    <cellStyle name="常规 14 3 6 2" xfId="11724"/>
    <cellStyle name="注释 3 37" xfId="11725"/>
    <cellStyle name="注释 3 42" xfId="11726"/>
    <cellStyle name="常规 14 3 7" xfId="11727"/>
    <cellStyle name="常规 14 35 2" xfId="11728"/>
    <cellStyle name="常规 14 40 2" xfId="11729"/>
    <cellStyle name="常规 14 35 2 2" xfId="11730"/>
    <cellStyle name="常规 14 40 2 2" xfId="11731"/>
    <cellStyle name="常规 14 35 2 2 2" xfId="11732"/>
    <cellStyle name="常规 14 40 2 2 2" xfId="11733"/>
    <cellStyle name="常规 9 49 2" xfId="11734"/>
    <cellStyle name="常规 9 54 2" xfId="11735"/>
    <cellStyle name="常规 14 35 3" xfId="11736"/>
    <cellStyle name="常规 14 40 3" xfId="11737"/>
    <cellStyle name="常规 9 49 2 2" xfId="11738"/>
    <cellStyle name="常规 9 54 2 2" xfId="11739"/>
    <cellStyle name="常规 14 35 3 2" xfId="11740"/>
    <cellStyle name="常规 14 40 3 2" xfId="11741"/>
    <cellStyle name="常规 24 38 3" xfId="11742"/>
    <cellStyle name="常规 24 43 3" xfId="11743"/>
    <cellStyle name="常规 14 35 3 2 2" xfId="11744"/>
    <cellStyle name="常规 14 40 3 2 2" xfId="11745"/>
    <cellStyle name="常规 14 35 3 3" xfId="11746"/>
    <cellStyle name="常规 14 40 3 3" xfId="11747"/>
    <cellStyle name="常规 9 49 3" xfId="11748"/>
    <cellStyle name="常规 9 54 3" xfId="11749"/>
    <cellStyle name="常规 14 35 4" xfId="11750"/>
    <cellStyle name="常规 14 40 4" xfId="11751"/>
    <cellStyle name="常规 14 36" xfId="11752"/>
    <cellStyle name="常规 14 41" xfId="11753"/>
    <cellStyle name="常规 14 36 2" xfId="11754"/>
    <cellStyle name="常规 14 41 2" xfId="11755"/>
    <cellStyle name="常规 14 36 2 2" xfId="11756"/>
    <cellStyle name="常规 14 41 2 2" xfId="11757"/>
    <cellStyle name="常规 14 36 2 2 2" xfId="11758"/>
    <cellStyle name="常规 14 41 2 2 2" xfId="11759"/>
    <cellStyle name="常规 9 55 2" xfId="11760"/>
    <cellStyle name="常规 9 60 2" xfId="11761"/>
    <cellStyle name="常规 14 36 3" xfId="11762"/>
    <cellStyle name="常规 14 41 3" xfId="11763"/>
    <cellStyle name="常规 9 55 2 2" xfId="11764"/>
    <cellStyle name="常规 14 36 3 2" xfId="11765"/>
    <cellStyle name="常规 14 41 3 2" xfId="11766"/>
    <cellStyle name="常规 29 38 3" xfId="11767"/>
    <cellStyle name="常规 29 43 3" xfId="11768"/>
    <cellStyle name="常规 34 38 3" xfId="11769"/>
    <cellStyle name="常规 34 43 3" xfId="11770"/>
    <cellStyle name="常规 14 36 3 2 2" xfId="11771"/>
    <cellStyle name="常规 14 41 3 2 2" xfId="11772"/>
    <cellStyle name="常规 14 37 2" xfId="11773"/>
    <cellStyle name="常规 14 42 2" xfId="11774"/>
    <cellStyle name="常规 14 37 2 2" xfId="11775"/>
    <cellStyle name="常规 14 42 2 2" xfId="11776"/>
    <cellStyle name="常规 14 37 2 2 2" xfId="11777"/>
    <cellStyle name="常规 14 42 2 2 2" xfId="11778"/>
    <cellStyle name="常规 9 56 2" xfId="11779"/>
    <cellStyle name="常规 9 61 2" xfId="11780"/>
    <cellStyle name="常规 14 37 3" xfId="11781"/>
    <cellStyle name="常规 14 42 3" xfId="11782"/>
    <cellStyle name="常规 9 56 2 2" xfId="11783"/>
    <cellStyle name="强调文字颜色 3 2 2 2 6" xfId="11784"/>
    <cellStyle name="常规 14 37 3 2" xfId="11785"/>
    <cellStyle name="常规 14 42 3 2" xfId="11786"/>
    <cellStyle name="强调文字颜色 3 2 2 2 6 2" xfId="11787"/>
    <cellStyle name="常规 14 37 3 2 2" xfId="11788"/>
    <cellStyle name="常规 14 42 3 2 2" xfId="11789"/>
    <cellStyle name="强调文字颜色 3 2 2 2 7" xfId="11790"/>
    <cellStyle name="常规 14 37 3 3" xfId="11791"/>
    <cellStyle name="常规 14 42 3 3" xfId="11792"/>
    <cellStyle name="常规 14 38" xfId="11793"/>
    <cellStyle name="常规 14 43" xfId="11794"/>
    <cellStyle name="常规 14 38 2" xfId="11795"/>
    <cellStyle name="常规 14 43 2" xfId="11796"/>
    <cellStyle name="常规 14 38 2 2" xfId="11797"/>
    <cellStyle name="常规 14 43 2 2" xfId="11798"/>
    <cellStyle name="注释 2 2 2 6" xfId="11799"/>
    <cellStyle name="常规 14 38 2 2 2" xfId="11800"/>
    <cellStyle name="常规 14 43 2 2 2" xfId="11801"/>
    <cellStyle name="常规 9 57 2 2" xfId="11802"/>
    <cellStyle name="常规 14 38 3 2" xfId="11803"/>
    <cellStyle name="常规 14 43 3 2" xfId="11804"/>
    <cellStyle name="注释 2 3 2 6" xfId="11805"/>
    <cellStyle name="常规 14 38 3 2 2" xfId="11806"/>
    <cellStyle name="常规 14 43 3 2 2" xfId="11807"/>
    <cellStyle name="常规 14 38 3 3" xfId="11808"/>
    <cellStyle name="常规 14 43 3 3" xfId="11809"/>
    <cellStyle name="常规 9 57 3" xfId="11810"/>
    <cellStyle name="常规 14 38 4" xfId="11811"/>
    <cellStyle name="常规 14 43 4" xfId="11812"/>
    <cellStyle name="常规 14 39 2" xfId="11813"/>
    <cellStyle name="常规 14 44 2" xfId="11814"/>
    <cellStyle name="常规 14 39 2 2" xfId="11815"/>
    <cellStyle name="常规 14 44 2 2" xfId="11816"/>
    <cellStyle name="注释 3 2 2 6" xfId="11817"/>
    <cellStyle name="常规 14 39 2 2 2" xfId="11818"/>
    <cellStyle name="常规 14 44 2 2 2" xfId="11819"/>
    <cellStyle name="常规 9 58 2" xfId="11820"/>
    <cellStyle name="常规 14 39 3" xfId="11821"/>
    <cellStyle name="常规 14 44 3" xfId="11822"/>
    <cellStyle name="常规 9 58 2 2" xfId="11823"/>
    <cellStyle name="常规 14 39 3 2" xfId="11824"/>
    <cellStyle name="常规 14 44 3 2" xfId="11825"/>
    <cellStyle name="常规 14 39 3 2 2" xfId="11826"/>
    <cellStyle name="常规 14 44 3 2 2" xfId="11827"/>
    <cellStyle name="常规 14 39 3 3" xfId="11828"/>
    <cellStyle name="常规 14 44 3 3" xfId="11829"/>
    <cellStyle name="常规 9 58 3" xfId="11830"/>
    <cellStyle name="常规 14 39 4" xfId="11831"/>
    <cellStyle name="常规 14 44 4" xfId="11832"/>
    <cellStyle name="常规 14 4" xfId="11833"/>
    <cellStyle name="常规 14 4 2" xfId="11834"/>
    <cellStyle name="常规 7 19 26 4 3" xfId="11835"/>
    <cellStyle name="常规 7 19 31 4 3" xfId="11836"/>
    <cellStyle name="常规 14 4 2 5" xfId="11837"/>
    <cellStyle name="常规 34 2 2 2 3" xfId="11838"/>
    <cellStyle name="常规 14 4 3" xfId="11839"/>
    <cellStyle name="常规 14 4 3 2" xfId="11840"/>
    <cellStyle name="常规 7 2 2 2 29" xfId="11841"/>
    <cellStyle name="常规 7 2 2 2 34" xfId="11842"/>
    <cellStyle name="常规 14 4 3 2 2" xfId="11843"/>
    <cellStyle name="常规 14 4 3 3" xfId="11844"/>
    <cellStyle name="强调文字颜色 1 3 6 4 2" xfId="11845"/>
    <cellStyle name="注释 3 79" xfId="11846"/>
    <cellStyle name="常规 14 4 4" xfId="11847"/>
    <cellStyle name="常规 14 4 4 2" xfId="11848"/>
    <cellStyle name="常规 14 4 5" xfId="11849"/>
    <cellStyle name="常规 14 4 5 2" xfId="11850"/>
    <cellStyle name="常规 14 4 6" xfId="11851"/>
    <cellStyle name="常规 14 45 2" xfId="11852"/>
    <cellStyle name="常规 7 19 17 2 2 2" xfId="11853"/>
    <cellStyle name="常规 7 19 22 2 2 2" xfId="11854"/>
    <cellStyle name="常规 14 46" xfId="11855"/>
    <cellStyle name="常规 26 2 3 2" xfId="11856"/>
    <cellStyle name="常规 31 2 3 2" xfId="11857"/>
    <cellStyle name="常规 14 46 2" xfId="11858"/>
    <cellStyle name="常规 26 2 3 2 2" xfId="11859"/>
    <cellStyle name="常规 31 2 3 2 2" xfId="11860"/>
    <cellStyle name="注释 2 2 2 2 2" xfId="11861"/>
    <cellStyle name="常规 14 47" xfId="11862"/>
    <cellStyle name="常规 7 19 2 10 2 2" xfId="11863"/>
    <cellStyle name="常规 26 2 3 3" xfId="11864"/>
    <cellStyle name="常规 31 2 3 3" xfId="11865"/>
    <cellStyle name="注释 2 2 2 2 2 2" xfId="11866"/>
    <cellStyle name="常规 14 47 2" xfId="11867"/>
    <cellStyle name="常规 7 19 2 10 2 2 2" xfId="11868"/>
    <cellStyle name="常规 26 2 3 3 2" xfId="11869"/>
    <cellStyle name="常规 31 2 3 3 2" xfId="11870"/>
    <cellStyle name="注释 2 2 2 2 3" xfId="11871"/>
    <cellStyle name="常规 14 48" xfId="11872"/>
    <cellStyle name="常规 7 19 2 10 2 3" xfId="11873"/>
    <cellStyle name="常规 26 2 3 4" xfId="11874"/>
    <cellStyle name="常规 31 2 3 4" xfId="11875"/>
    <cellStyle name="常规 14 5" xfId="11876"/>
    <cellStyle name="常规 14 5 2" xfId="11877"/>
    <cellStyle name="计算 3 2 2 3 2" xfId="11878"/>
    <cellStyle name="常规 14 5 3 3" xfId="11879"/>
    <cellStyle name="常规 14 5 4" xfId="11880"/>
    <cellStyle name="常规 14 5 4 2" xfId="11881"/>
    <cellStyle name="常规 14 5 5" xfId="11882"/>
    <cellStyle name="常规 14 5 5 2" xfId="11883"/>
    <cellStyle name="常规 7 19 2 2 35 3 2 2" xfId="11884"/>
    <cellStyle name="常规 7 19 2 2 40 3 2 2" xfId="11885"/>
    <cellStyle name="常规 14 5 6" xfId="11886"/>
    <cellStyle name="常规 14 6" xfId="11887"/>
    <cellStyle name="常规 14 6 10" xfId="11888"/>
    <cellStyle name="常规 14 6 2" xfId="11889"/>
    <cellStyle name="常规 14 6 2 2 2 2 2" xfId="11890"/>
    <cellStyle name="常规 14 6 2 2 2 2 2 2" xfId="11891"/>
    <cellStyle name="常规 14 6 2 2 2 2 3" xfId="11892"/>
    <cellStyle name="常规 14 6 2 2 2 3" xfId="11893"/>
    <cellStyle name="常规 14 6 2 2 2 3 2" xfId="11894"/>
    <cellStyle name="常规 14 6 2 2 2 4" xfId="11895"/>
    <cellStyle name="常规 14 6 2 2 3 2" xfId="11896"/>
    <cellStyle name="常规 14 6 2 2 5" xfId="11897"/>
    <cellStyle name="常规 14 6 2 2 3 2 2" xfId="11898"/>
    <cellStyle name="常规 14 6 2 2 5 2" xfId="11899"/>
    <cellStyle name="常规 14 6 2 2 3 3" xfId="11900"/>
    <cellStyle name="常规 14 6 2 2 6" xfId="11901"/>
    <cellStyle name="常规 14 6 2 2 4" xfId="11902"/>
    <cellStyle name="常规 14 6 2 2 4 2" xfId="11903"/>
    <cellStyle name="常规 14 6 2 2 4 2 2" xfId="11904"/>
    <cellStyle name="常规 14 6 2 2 4 3" xfId="11905"/>
    <cellStyle name="常规 14 6 2 2 6 2" xfId="11906"/>
    <cellStyle name="常规 8 10 3 2" xfId="11907"/>
    <cellStyle name="常规 14 6 2 2 7" xfId="11908"/>
    <cellStyle name="常规 14 6 2 3 2 2" xfId="11909"/>
    <cellStyle name="常规 14 6 2 3 2 2 2" xfId="11910"/>
    <cellStyle name="常规 14 6 2 3 2 3" xfId="11911"/>
    <cellStyle name="常规 14 6 2 3 3" xfId="11912"/>
    <cellStyle name="常规 14 6 2 3 3 2" xfId="11913"/>
    <cellStyle name="常规 37 4 2 3 2" xfId="11914"/>
    <cellStyle name="常规 14 6 3 2 5" xfId="11915"/>
    <cellStyle name="常规 14 6 2 3 4" xfId="11916"/>
    <cellStyle name="计算 3 2 3 2 3 2" xfId="11917"/>
    <cellStyle name="常规 7 19 28 4 2 2" xfId="11918"/>
    <cellStyle name="常规 7 19 33 4 2 2" xfId="11919"/>
    <cellStyle name="常规 14 6 2 4 2" xfId="11920"/>
    <cellStyle name="常规 14 6 2 4 2 2" xfId="11921"/>
    <cellStyle name="常规 14 6 2 4 3" xfId="11922"/>
    <cellStyle name="计算 3 2 3 2 4" xfId="11923"/>
    <cellStyle name="常规 2 2 2 2 2 5 3 2 2" xfId="11924"/>
    <cellStyle name="常规 7 19 28 4 3" xfId="11925"/>
    <cellStyle name="常规 7 19 33 4 3" xfId="11926"/>
    <cellStyle name="常规 14 6 2 5" xfId="11927"/>
    <cellStyle name="常规 14 6 2 5 2" xfId="11928"/>
    <cellStyle name="常规 14 6 2 5 2 2" xfId="11929"/>
    <cellStyle name="常规 2 3 5" xfId="11930"/>
    <cellStyle name="常规 14 6 2 5 3" xfId="11931"/>
    <cellStyle name="常规 14 6 2 6" xfId="11932"/>
    <cellStyle name="常规 14 6 2 6 2" xfId="11933"/>
    <cellStyle name="常规 14 6 2 7" xfId="11934"/>
    <cellStyle name="检查单元格 2 2 2 2 5" xfId="11935"/>
    <cellStyle name="常规 14 6 2 7 2" xfId="11936"/>
    <cellStyle name="常规 14 6 2 8" xfId="11937"/>
    <cellStyle name="常规 14 6 3 2" xfId="11938"/>
    <cellStyle name="常规 14 6 3 2 2" xfId="11939"/>
    <cellStyle name="常规 24 10 3" xfId="11940"/>
    <cellStyle name="常规 14 6 3 2 2 2" xfId="11941"/>
    <cellStyle name="常规 7 2 4 2 35 3" xfId="11942"/>
    <cellStyle name="常规 7 2 4 2 40 3" xfId="11943"/>
    <cellStyle name="常规 14 6 3 2 2 2 2" xfId="11944"/>
    <cellStyle name="常规 14 6 3 2 2 3" xfId="11945"/>
    <cellStyle name="常规 14 6 3 2 3" xfId="11946"/>
    <cellStyle name="常规 14 6 3 2 4" xfId="11947"/>
    <cellStyle name="计算 3 2 3 3 2" xfId="11948"/>
    <cellStyle name="常规 14 6 3 3" xfId="11949"/>
    <cellStyle name="常规 14 6 3 3 2" xfId="11950"/>
    <cellStyle name="计算 2 2 2 3 2 4" xfId="11951"/>
    <cellStyle name="常规 24 11 3" xfId="11952"/>
    <cellStyle name="常规 37 5 2 2" xfId="11953"/>
    <cellStyle name="常规 14 6 3 3 2 2" xfId="11954"/>
    <cellStyle name="常规 14 6 3 3 3" xfId="11955"/>
    <cellStyle name="常规 14 6 3 4" xfId="11956"/>
    <cellStyle name="常规 14 6 3 4 2" xfId="11957"/>
    <cellStyle name="常规 37 5 3 2" xfId="11958"/>
    <cellStyle name="常规 24 12 3" xfId="11959"/>
    <cellStyle name="常规 14 6 3 4 3" xfId="11960"/>
    <cellStyle name="常规 14 6 3 5" xfId="11961"/>
    <cellStyle name="常规 14 6 3 5 2" xfId="11962"/>
    <cellStyle name="常规 7 2 2 8 2 4" xfId="11963"/>
    <cellStyle name="常规 24 13 3" xfId="11964"/>
    <cellStyle name="常规 37 5 4 2" xfId="11965"/>
    <cellStyle name="常规 14 6 3 6" xfId="11966"/>
    <cellStyle name="常规 14 6 3 6 2" xfId="11967"/>
    <cellStyle name="常规 24 14 3" xfId="11968"/>
    <cellStyle name="常规 14 6 3 7" xfId="11969"/>
    <cellStyle name="常规 14 6 4" xfId="11970"/>
    <cellStyle name="常规 7 19 39" xfId="11971"/>
    <cellStyle name="常规 7 19 44" xfId="11972"/>
    <cellStyle name="常规 14 6 4 2" xfId="11973"/>
    <cellStyle name="常规 7 19 39 2" xfId="11974"/>
    <cellStyle name="常规 7 19 44 2" xfId="11975"/>
    <cellStyle name="常规 8 4 2 27" xfId="11976"/>
    <cellStyle name="常规 8 4 2 32" xfId="11977"/>
    <cellStyle name="常规 14 6 4 2 2" xfId="11978"/>
    <cellStyle name="常规 7 19 39 3" xfId="11979"/>
    <cellStyle name="常规 7 19 44 3" xfId="11980"/>
    <cellStyle name="常规 8 4 2 28" xfId="11981"/>
    <cellStyle name="常规 8 4 2 33" xfId="11982"/>
    <cellStyle name="常规 14 6 4 2 3" xfId="11983"/>
    <cellStyle name="计算 3 2 3 4 2" xfId="11984"/>
    <cellStyle name="常规 7 19 45" xfId="11985"/>
    <cellStyle name="常规 7 19 50" xfId="11986"/>
    <cellStyle name="常规 14 6 4 3" xfId="11987"/>
    <cellStyle name="常规 7 19 45 2" xfId="11988"/>
    <cellStyle name="常规 7 19 50 2" xfId="11989"/>
    <cellStyle name="常规 14 6 4 3 2" xfId="11990"/>
    <cellStyle name="常规 7 19 46" xfId="11991"/>
    <cellStyle name="常规 7 19 51" xfId="11992"/>
    <cellStyle name="常规 14 6 4 4" xfId="11993"/>
    <cellStyle name="常规 14 6 5" xfId="11994"/>
    <cellStyle name="常规 2 4" xfId="11995"/>
    <cellStyle name="常规 14 6 5 2" xfId="11996"/>
    <cellStyle name="输出 2 5 4" xfId="11997"/>
    <cellStyle name="常规 2 4 2" xfId="11998"/>
    <cellStyle name="常规 14 6 5 2 2" xfId="11999"/>
    <cellStyle name="输出 3 5 4" xfId="12000"/>
    <cellStyle name="常规 3 4 2" xfId="12001"/>
    <cellStyle name="常规 14 6 6 2 2" xfId="12002"/>
    <cellStyle name="常规 7 2 2 2 2 9 2 2 2" xfId="12003"/>
    <cellStyle name="常规 14 6 7" xfId="12004"/>
    <cellStyle name="常规 4 4" xfId="12005"/>
    <cellStyle name="常规 14 6 7 2" xfId="12006"/>
    <cellStyle name="常规 4 4 2" xfId="12007"/>
    <cellStyle name="常规 14 6 7 2 2" xfId="12008"/>
    <cellStyle name="常规 14 6 9" xfId="12009"/>
    <cellStyle name="常规 6 4" xfId="12010"/>
    <cellStyle name="常规 14 6 9 2" xfId="12011"/>
    <cellStyle name="常规 14 8 2" xfId="12012"/>
    <cellStyle name="计算 3 2 5 2 2" xfId="12013"/>
    <cellStyle name="常规 14 8 2 3" xfId="12014"/>
    <cellStyle name="常规 14 8 3" xfId="12015"/>
    <cellStyle name="常规 14 8 3 2" xfId="12016"/>
    <cellStyle name="常规 14 8 3 2 2" xfId="12017"/>
    <cellStyle name="计算 3 2 5 3 2" xfId="12018"/>
    <cellStyle name="常规 14 8 3 3" xfId="12019"/>
    <cellStyle name="常规 14 8 4" xfId="12020"/>
    <cellStyle name="常规 14 9" xfId="12021"/>
    <cellStyle name="常规 14 9 2" xfId="12022"/>
    <cellStyle name="警告文本 2 2 3 5" xfId="12023"/>
    <cellStyle name="计算 3 2 6 2 2" xfId="12024"/>
    <cellStyle name="常规 14 9 2 3" xfId="12025"/>
    <cellStyle name="常规 14 9 3" xfId="12026"/>
    <cellStyle name="警告文本 2 2 4 4" xfId="12027"/>
    <cellStyle name="常规 14 9 3 2" xfId="12028"/>
    <cellStyle name="警告文本 2 2 4 4 2" xfId="12029"/>
    <cellStyle name="常规 14 9 3 2 2" xfId="12030"/>
    <cellStyle name="警告文本 2 2 4 5" xfId="12031"/>
    <cellStyle name="计算 3 2 6 3 2" xfId="12032"/>
    <cellStyle name="常规 14 9 3 3" xfId="12033"/>
    <cellStyle name="常规 14 9 4" xfId="12034"/>
    <cellStyle name="常规 15" xfId="12035"/>
    <cellStyle name="常规 20" xfId="12036"/>
    <cellStyle name="常规 7 2 2 2 9 2 4" xfId="12037"/>
    <cellStyle name="常规 15 2" xfId="12038"/>
    <cellStyle name="常规 20 2" xfId="12039"/>
    <cellStyle name="常规 15 2 2" xfId="12040"/>
    <cellStyle name="常规 20 2 2" xfId="12041"/>
    <cellStyle name="好 4 5 2 2" xfId="12042"/>
    <cellStyle name="常规 21 25" xfId="12043"/>
    <cellStyle name="常规 21 30" xfId="12044"/>
    <cellStyle name="常规 15 2 2 2" xfId="12045"/>
    <cellStyle name="常规 20 2 2 2" xfId="12046"/>
    <cellStyle name="好 4 5 2 2 2" xfId="12047"/>
    <cellStyle name="常规 21 25 2" xfId="12048"/>
    <cellStyle name="常规 21 30 2" xfId="12049"/>
    <cellStyle name="常规 15 2 2 2 2" xfId="12050"/>
    <cellStyle name="常规 20 2 2 2 2" xfId="12051"/>
    <cellStyle name="常规 21 25 2 2" xfId="12052"/>
    <cellStyle name="常规 21 30 2 2" xfId="12053"/>
    <cellStyle name="常规 15 2 2 2 2 2" xfId="12054"/>
    <cellStyle name="常规 20 2 2 2 2 2" xfId="12055"/>
    <cellStyle name="常规 7 2 12" xfId="12056"/>
    <cellStyle name="常规 15 2 2 2 2 2 2" xfId="12057"/>
    <cellStyle name="常规 20 2 2 2 2 2 2" xfId="12058"/>
    <cellStyle name="常规 7 2 12 2" xfId="12059"/>
    <cellStyle name="常规 15 2 2 2 2 3" xfId="12060"/>
    <cellStyle name="常规 20 2 2 2 2 3" xfId="12061"/>
    <cellStyle name="常规 7 2 13" xfId="12062"/>
    <cellStyle name="常规 15 2 2 3" xfId="12063"/>
    <cellStyle name="常规 20 2 2 3" xfId="12064"/>
    <cellStyle name="强调文字颜色 1 3 2 2" xfId="12065"/>
    <cellStyle name="常规 21 25 3" xfId="12066"/>
    <cellStyle name="常规 21 30 3" xfId="12067"/>
    <cellStyle name="常规 15 2 2 4" xfId="12068"/>
    <cellStyle name="常规 20 2 2 4" xfId="12069"/>
    <cellStyle name="常规 15 2 2 5" xfId="12070"/>
    <cellStyle name="常规 20 2 2 5" xfId="12071"/>
    <cellStyle name="常规 15 2 2 6" xfId="12072"/>
    <cellStyle name="常规 20 2 2 6" xfId="12073"/>
    <cellStyle name="常规 15 2 3" xfId="12074"/>
    <cellStyle name="常规 20 2 3" xfId="12075"/>
    <cellStyle name="好 4 5 2 3" xfId="12076"/>
    <cellStyle name="常规 7 19 11 2 2" xfId="12077"/>
    <cellStyle name="常规 21 26" xfId="12078"/>
    <cellStyle name="常规 21 31" xfId="12079"/>
    <cellStyle name="常规 15 2 3 2" xfId="12080"/>
    <cellStyle name="常规 20 2 3 2" xfId="12081"/>
    <cellStyle name="好 4 5 2 3 2" xfId="12082"/>
    <cellStyle name="常规 7 19 11 2 2 2" xfId="12083"/>
    <cellStyle name="常规 21 26 2" xfId="12084"/>
    <cellStyle name="常规 21 31 2" xfId="12085"/>
    <cellStyle name="常规 15 2 3 2 2" xfId="12086"/>
    <cellStyle name="常规 20 2 3 2 2" xfId="12087"/>
    <cellStyle name="常规 21 26 2 2" xfId="12088"/>
    <cellStyle name="常规 21 31 2 2" xfId="12089"/>
    <cellStyle name="常规 15 2 3 2 2 2" xfId="12090"/>
    <cellStyle name="常规 20 2 3 2 2 2" xfId="12091"/>
    <cellStyle name="常规 15 2 3 3" xfId="12092"/>
    <cellStyle name="常规 20 2 3 3" xfId="12093"/>
    <cellStyle name="强调文字颜色 1 3 3 2" xfId="12094"/>
    <cellStyle name="常规 21 26 3" xfId="12095"/>
    <cellStyle name="常规 21 31 3" xfId="12096"/>
    <cellStyle name="常规 15 2 3 4" xfId="12097"/>
    <cellStyle name="常规 20 2 3 4" xfId="12098"/>
    <cellStyle name="强调文字颜色 1 3 7 2 2" xfId="12099"/>
    <cellStyle name="常规 15 2 4" xfId="12100"/>
    <cellStyle name="常规 20 2 4" xfId="12101"/>
    <cellStyle name="好 4 5 2 4" xfId="12102"/>
    <cellStyle name="常规 7 19 11 2 3" xfId="12103"/>
    <cellStyle name="常规 21 27" xfId="12104"/>
    <cellStyle name="常规 21 32" xfId="12105"/>
    <cellStyle name="常规 15 2 4 2" xfId="12106"/>
    <cellStyle name="常规 20 2 4 2" xfId="12107"/>
    <cellStyle name="常规 21 27 2" xfId="12108"/>
    <cellStyle name="常规 21 32 2" xfId="12109"/>
    <cellStyle name="常规 15 2 4 2 2" xfId="12110"/>
    <cellStyle name="常规 20 2 4 2 2" xfId="12111"/>
    <cellStyle name="常规 21 27 2 2" xfId="12112"/>
    <cellStyle name="常规 21 32 2 2" xfId="12113"/>
    <cellStyle name="常规 15 2 4 3" xfId="12114"/>
    <cellStyle name="常规 20 2 4 3" xfId="12115"/>
    <cellStyle name="强调文字颜色 1 3 4 2" xfId="12116"/>
    <cellStyle name="常规 21 27 3" xfId="12117"/>
    <cellStyle name="常规 21 32 3" xfId="12118"/>
    <cellStyle name="常规 15 2 5 2 2" xfId="12119"/>
    <cellStyle name="常规 20 2 5 2 2" xfId="12120"/>
    <cellStyle name="常规 21 28 2 2" xfId="12121"/>
    <cellStyle name="常规 21 33 2 2" xfId="12122"/>
    <cellStyle name="常规 15 2 5 3" xfId="12123"/>
    <cellStyle name="常规 20 2 5 3" xfId="12124"/>
    <cellStyle name="强调文字颜色 1 3 5 2" xfId="12125"/>
    <cellStyle name="常规 21 28 3" xfId="12126"/>
    <cellStyle name="常规 21 33 3" xfId="12127"/>
    <cellStyle name="常规 15 2 6 2" xfId="12128"/>
    <cellStyle name="常规 20 2 6 2" xfId="12129"/>
    <cellStyle name="常规 21 29 2" xfId="12130"/>
    <cellStyle name="常规 21 34 2" xfId="12131"/>
    <cellStyle name="常规 15 3" xfId="12132"/>
    <cellStyle name="常规 20 3" xfId="12133"/>
    <cellStyle name="强调文字颜色 6 2 2 3 2 3 2" xfId="12134"/>
    <cellStyle name="常规 15 3 2" xfId="12135"/>
    <cellStyle name="常规 20 3 2" xfId="12136"/>
    <cellStyle name="常规 15 3 2 2" xfId="12137"/>
    <cellStyle name="常规 20 3 2 2" xfId="12138"/>
    <cellStyle name="常规 15 3 2 2 2" xfId="12139"/>
    <cellStyle name="常规 20 3 2 2 2" xfId="12140"/>
    <cellStyle name="常规 15 3 2 2 2 2" xfId="12141"/>
    <cellStyle name="常规 20 3 2 2 2 2" xfId="12142"/>
    <cellStyle name="常规 15 3 2 2 3" xfId="12143"/>
    <cellStyle name="常规 20 3 2 2 3" xfId="12144"/>
    <cellStyle name="常规 15 3 2 3" xfId="12145"/>
    <cellStyle name="常规 20 3 2 3" xfId="12146"/>
    <cellStyle name="常规 7 19 46 2 3" xfId="12147"/>
    <cellStyle name="常规 7 19 51 2 3" xfId="12148"/>
    <cellStyle name="常规 15 3 2 3 2" xfId="12149"/>
    <cellStyle name="常规 20 3 2 3 2" xfId="12150"/>
    <cellStyle name="常规 15 3 2 4" xfId="12151"/>
    <cellStyle name="常规 20 3 2 4" xfId="12152"/>
    <cellStyle name="常规 15 3 3" xfId="12153"/>
    <cellStyle name="常规 20 3 3" xfId="12154"/>
    <cellStyle name="常规 15 3 3 2" xfId="12155"/>
    <cellStyle name="常规 20 3 3 2" xfId="12156"/>
    <cellStyle name="常规 15 3 3 2 2" xfId="12157"/>
    <cellStyle name="常规 20 3 3 2 2" xfId="12158"/>
    <cellStyle name="常规 15 3 3 3" xfId="12159"/>
    <cellStyle name="常规 20 3 3 3" xfId="12160"/>
    <cellStyle name="强调文字颜色 1 3 7 3 2" xfId="12161"/>
    <cellStyle name="常规 15 3 4" xfId="12162"/>
    <cellStyle name="常规 20 3 4" xfId="12163"/>
    <cellStyle name="常规 15 3 4 2" xfId="12164"/>
    <cellStyle name="常规 20 3 4 2" xfId="12165"/>
    <cellStyle name="常规 15 3 4 2 2" xfId="12166"/>
    <cellStyle name="常规 20 3 4 2 2" xfId="12167"/>
    <cellStyle name="常规 15 3 4 3" xfId="12168"/>
    <cellStyle name="常规 20 3 4 3" xfId="12169"/>
    <cellStyle name="常规 15 3 5" xfId="12170"/>
    <cellStyle name="常规 20 3 5" xfId="12171"/>
    <cellStyle name="常规 15 3 5 2" xfId="12172"/>
    <cellStyle name="常规 20 3 5 2" xfId="12173"/>
    <cellStyle name="常规 15 3 6" xfId="12174"/>
    <cellStyle name="常规 20 3 6" xfId="12175"/>
    <cellStyle name="常规 15 4" xfId="12176"/>
    <cellStyle name="常规 20 4" xfId="12177"/>
    <cellStyle name="常规 15 4 2" xfId="12178"/>
    <cellStyle name="常规 20 4 2" xfId="12179"/>
    <cellStyle name="常规 7 19 2 2 9 4" xfId="12180"/>
    <cellStyle name="常规 15 4 2 2" xfId="12181"/>
    <cellStyle name="常规 20 4 2 2" xfId="12182"/>
    <cellStyle name="常规 15 4 2 2 2" xfId="12183"/>
    <cellStyle name="常规 20 4 2 2 2" xfId="12184"/>
    <cellStyle name="常规 15 4 2 3" xfId="12185"/>
    <cellStyle name="常规 20 4 2 3" xfId="12186"/>
    <cellStyle name="常规 15 4 3" xfId="12187"/>
    <cellStyle name="常规 20 4 3" xfId="12188"/>
    <cellStyle name="常规 15 4 3 2" xfId="12189"/>
    <cellStyle name="常规 20 4 3 2" xfId="12190"/>
    <cellStyle name="常规 15 4 4" xfId="12191"/>
    <cellStyle name="常规 20 4 4" xfId="12192"/>
    <cellStyle name="常规 15 5" xfId="12193"/>
    <cellStyle name="常规 20 5" xfId="12194"/>
    <cellStyle name="常规 15 5 2" xfId="12195"/>
    <cellStyle name="常规 20 5 2" xfId="12196"/>
    <cellStyle name="常规 15 5 2 2" xfId="12197"/>
    <cellStyle name="常规 20 5 2 2" xfId="12198"/>
    <cellStyle name="常规 15 6" xfId="12199"/>
    <cellStyle name="常规 20 6" xfId="12200"/>
    <cellStyle name="常规 15 6 2" xfId="12201"/>
    <cellStyle name="常规 20 6 2" xfId="12202"/>
    <cellStyle name="常规 15 6 2 2" xfId="12203"/>
    <cellStyle name="常规 20 6 2 2" xfId="12204"/>
    <cellStyle name="常规 15 8 2" xfId="12205"/>
    <cellStyle name="常规 20 8 2" xfId="12206"/>
    <cellStyle name="常规 15 9" xfId="12207"/>
    <cellStyle name="常规 20 9" xfId="12208"/>
    <cellStyle name="常规 16 2 2" xfId="12209"/>
    <cellStyle name="常规 21 2 2" xfId="12210"/>
    <cellStyle name="好 4 6 2 2" xfId="12211"/>
    <cellStyle name="常规 26 25" xfId="12212"/>
    <cellStyle name="常规 26 30" xfId="12213"/>
    <cellStyle name="常规 31 25" xfId="12214"/>
    <cellStyle name="常规 31 30" xfId="12215"/>
    <cellStyle name="常规 16 2 2 2" xfId="12216"/>
    <cellStyle name="常规 21 2 2 2" xfId="12217"/>
    <cellStyle name="好 4 6 2 2 2" xfId="12218"/>
    <cellStyle name="常规 26 25 2" xfId="12219"/>
    <cellStyle name="常规 26 30 2" xfId="12220"/>
    <cellStyle name="常规 31 25 2" xfId="12221"/>
    <cellStyle name="常规 31 30 2" xfId="12222"/>
    <cellStyle name="常规 8 2 27" xfId="12223"/>
    <cellStyle name="常规 8 2 32" xfId="12224"/>
    <cellStyle name="常规 16 2 2 2 2" xfId="12225"/>
    <cellStyle name="常规 21 2 2 2 2" xfId="12226"/>
    <cellStyle name="常规 7 2 4 2 4" xfId="12227"/>
    <cellStyle name="常规 26 25 2 2" xfId="12228"/>
    <cellStyle name="常规 26 30 2 2" xfId="12229"/>
    <cellStyle name="常规 31 25 2 2" xfId="12230"/>
    <cellStyle name="常规 31 30 2 2" xfId="12231"/>
    <cellStyle name="常规 8 2 27 2" xfId="12232"/>
    <cellStyle name="常规 8 2 32 2" xfId="12233"/>
    <cellStyle name="常规 16 2 2 2 2 2" xfId="12234"/>
    <cellStyle name="常规 21 2 2 2 2 2" xfId="12235"/>
    <cellStyle name="常规 8 2 27 2 2" xfId="12236"/>
    <cellStyle name="常规 8 2 32 2 2" xfId="12237"/>
    <cellStyle name="常规 16 2 2 2 2 2 2" xfId="12238"/>
    <cellStyle name="常规 21 2 2 2 2 2 2" xfId="12239"/>
    <cellStyle name="常规 8 2 27 3" xfId="12240"/>
    <cellStyle name="常规 8 2 32 3" xfId="12241"/>
    <cellStyle name="常规 16 2 2 2 2 3" xfId="12242"/>
    <cellStyle name="常规 21 2 2 2 2 3" xfId="12243"/>
    <cellStyle name="常规 8 2 28" xfId="12244"/>
    <cellStyle name="常规 8 2 33" xfId="12245"/>
    <cellStyle name="常规 16 2 2 2 3" xfId="12246"/>
    <cellStyle name="常规 21 2 2 2 3" xfId="12247"/>
    <cellStyle name="常规 7 2 4 2 5" xfId="12248"/>
    <cellStyle name="常规 23 38 2 2" xfId="12249"/>
    <cellStyle name="常规 23 43 2 2" xfId="12250"/>
    <cellStyle name="常规 8 2 28 2" xfId="12251"/>
    <cellStyle name="常规 8 2 33 2" xfId="12252"/>
    <cellStyle name="常规 16 2 2 2 3 2" xfId="12253"/>
    <cellStyle name="常规 21 2 2 2 3 2" xfId="12254"/>
    <cellStyle name="常规 8 2 29" xfId="12255"/>
    <cellStyle name="常规 8 2 34" xfId="12256"/>
    <cellStyle name="常规 16 2 2 2 4" xfId="12257"/>
    <cellStyle name="常规 21 2 2 2 4" xfId="12258"/>
    <cellStyle name="警告文本 2 4 2 2" xfId="12259"/>
    <cellStyle name="常规 7 2 4 2 6" xfId="12260"/>
    <cellStyle name="常规 20 56 2 2" xfId="12261"/>
    <cellStyle name="常规 16 2 2 3" xfId="12262"/>
    <cellStyle name="常规 21 2 2 3" xfId="12263"/>
    <cellStyle name="输出 3 2 3 3 2" xfId="12264"/>
    <cellStyle name="强调文字颜色 2 3 2 2" xfId="12265"/>
    <cellStyle name="常规 26 25 3" xfId="12266"/>
    <cellStyle name="常规 26 30 3" xfId="12267"/>
    <cellStyle name="常规 31 25 3" xfId="12268"/>
    <cellStyle name="常规 31 30 3" xfId="12269"/>
    <cellStyle name="常规 16 2 2 3 2" xfId="12270"/>
    <cellStyle name="常规 21 2 2 3 2" xfId="12271"/>
    <cellStyle name="常规 16 2 2 3 2 2" xfId="12272"/>
    <cellStyle name="常规 21 2 2 3 2 2" xfId="12273"/>
    <cellStyle name="常规 16 2 2 3 3" xfId="12274"/>
    <cellStyle name="常规 21 2 2 3 3" xfId="12275"/>
    <cellStyle name="常规 16 2 2 4" xfId="12276"/>
    <cellStyle name="常规 21 2 2 4" xfId="12277"/>
    <cellStyle name="常规 16 2 2 4 2" xfId="12278"/>
    <cellStyle name="常规 21 2 2 4 2" xfId="12279"/>
    <cellStyle name="常规 16 2 2 4 2 2" xfId="12280"/>
    <cellStyle name="常规 21 2 2 4 2 2" xfId="12281"/>
    <cellStyle name="常规 16 2 2 4 3" xfId="12282"/>
    <cellStyle name="常规 21 2 2 4 3" xfId="12283"/>
    <cellStyle name="常规 16 2 2 5" xfId="12284"/>
    <cellStyle name="常规 21 2 2 5" xfId="12285"/>
    <cellStyle name="常规 16 2 2 5 2" xfId="12286"/>
    <cellStyle name="常规 21 2 2 5 2" xfId="12287"/>
    <cellStyle name="常规 16 2 2 6" xfId="12288"/>
    <cellStyle name="常规 21 2 2 6" xfId="12289"/>
    <cellStyle name="常规 16 2 3" xfId="12290"/>
    <cellStyle name="常规 21 2 3" xfId="12291"/>
    <cellStyle name="好 4 6 2 3" xfId="12292"/>
    <cellStyle name="常规 7 19 12 2 2" xfId="12293"/>
    <cellStyle name="常规 26 26" xfId="12294"/>
    <cellStyle name="常规 26 31" xfId="12295"/>
    <cellStyle name="常规 31 26" xfId="12296"/>
    <cellStyle name="常规 31 31" xfId="12297"/>
    <cellStyle name="常规 16 2 3 2" xfId="12298"/>
    <cellStyle name="常规 21 2 3 2" xfId="12299"/>
    <cellStyle name="好 4 6 2 3 2" xfId="12300"/>
    <cellStyle name="常规 7 19 12 2 2 2" xfId="12301"/>
    <cellStyle name="常规 26 26 2" xfId="12302"/>
    <cellStyle name="常规 26 31 2" xfId="12303"/>
    <cellStyle name="常规 31 26 2" xfId="12304"/>
    <cellStyle name="常规 31 31 2" xfId="12305"/>
    <cellStyle name="常规 16 2 3 2 2" xfId="12306"/>
    <cellStyle name="常规 21 2 3 2 2" xfId="12307"/>
    <cellStyle name="常规 7 2 5 2 4" xfId="12308"/>
    <cellStyle name="常规 26 26 2 2" xfId="12309"/>
    <cellStyle name="常规 26 31 2 2" xfId="12310"/>
    <cellStyle name="常规 31 26 2 2" xfId="12311"/>
    <cellStyle name="常规 31 31 2 2" xfId="12312"/>
    <cellStyle name="常规 16 2 3 2 2 2" xfId="12313"/>
    <cellStyle name="常规 21 2 3 2 2 2" xfId="12314"/>
    <cellStyle name="常规 16 2 3 2 3" xfId="12315"/>
    <cellStyle name="常规 21 2 3 2 3" xfId="12316"/>
    <cellStyle name="常规 23 39 2 2" xfId="12317"/>
    <cellStyle name="常规 23 44 2 2" xfId="12318"/>
    <cellStyle name="常规 16 2 3 3" xfId="12319"/>
    <cellStyle name="常规 21 2 3 3" xfId="12320"/>
    <cellStyle name="输出 3 2 3 4 2" xfId="12321"/>
    <cellStyle name="强调文字颜色 2 3 3 2" xfId="12322"/>
    <cellStyle name="常规 26 26 3" xfId="12323"/>
    <cellStyle name="常规 26 31 3" xfId="12324"/>
    <cellStyle name="常规 31 26 3" xfId="12325"/>
    <cellStyle name="常规 31 31 3" xfId="12326"/>
    <cellStyle name="常规 16 2 3 3 2" xfId="12327"/>
    <cellStyle name="常规 21 2 3 3 2" xfId="12328"/>
    <cellStyle name="常规 16 2 3 4" xfId="12329"/>
    <cellStyle name="常规 21 2 3 4" xfId="12330"/>
    <cellStyle name="常规 16 2 4" xfId="12331"/>
    <cellStyle name="常规 21 2 4" xfId="12332"/>
    <cellStyle name="好 4 6 2 4" xfId="12333"/>
    <cellStyle name="常规 7 19 12 2 3" xfId="12334"/>
    <cellStyle name="常规 26 27" xfId="12335"/>
    <cellStyle name="常规 26 32" xfId="12336"/>
    <cellStyle name="常规 31 27" xfId="12337"/>
    <cellStyle name="常规 31 32" xfId="12338"/>
    <cellStyle name="常规 16 2 4 2" xfId="12339"/>
    <cellStyle name="常规 21 2 4 2" xfId="12340"/>
    <cellStyle name="常规 26 27 2" xfId="12341"/>
    <cellStyle name="常规 26 32 2" xfId="12342"/>
    <cellStyle name="常规 31 27 2" xfId="12343"/>
    <cellStyle name="常规 31 32 2" xfId="12344"/>
    <cellStyle name="常规 16 2 4 3" xfId="12345"/>
    <cellStyle name="常规 21 2 4 3" xfId="12346"/>
    <cellStyle name="强调文字颜色 2 3 4 2" xfId="12347"/>
    <cellStyle name="常规 3 2 3 5 3 2 2" xfId="12348"/>
    <cellStyle name="常规 26 27 3" xfId="12349"/>
    <cellStyle name="常规 26 32 3" xfId="12350"/>
    <cellStyle name="常规 31 27 3" xfId="12351"/>
    <cellStyle name="常规 31 32 3" xfId="12352"/>
    <cellStyle name="常规 16 2 5 3" xfId="12353"/>
    <cellStyle name="常规 21 2 5 3" xfId="12354"/>
    <cellStyle name="强调文字颜色 2 3 5 2" xfId="12355"/>
    <cellStyle name="常规 26 28 3" xfId="12356"/>
    <cellStyle name="常规 26 33 3" xfId="12357"/>
    <cellStyle name="常规 31 28 3" xfId="12358"/>
    <cellStyle name="常规 31 33 3" xfId="12359"/>
    <cellStyle name="常规 16 2 6 2" xfId="12360"/>
    <cellStyle name="常规 21 2 6 2" xfId="12361"/>
    <cellStyle name="常规 26 29 2" xfId="12362"/>
    <cellStyle name="常规 26 34 2" xfId="12363"/>
    <cellStyle name="常规 31 29 2" xfId="12364"/>
    <cellStyle name="常规 31 34 2" xfId="12365"/>
    <cellStyle name="输出 3 5 2 3 2" xfId="12366"/>
    <cellStyle name="强调文字颜色 3 3 2 2 3 4 2" xfId="12367"/>
    <cellStyle name="常规 16 2 7" xfId="12368"/>
    <cellStyle name="常规 21 2 7" xfId="12369"/>
    <cellStyle name="强调文字颜色 5 2 2 2" xfId="12370"/>
    <cellStyle name="常规 26 35" xfId="12371"/>
    <cellStyle name="常规 26 40" xfId="12372"/>
    <cellStyle name="常规 31 35" xfId="12373"/>
    <cellStyle name="常规 31 40" xfId="12374"/>
    <cellStyle name="常规 16 2 7 2" xfId="12375"/>
    <cellStyle name="常规 21 2 7 2" xfId="12376"/>
    <cellStyle name="强调文字颜色 5 2 2 2 2" xfId="12377"/>
    <cellStyle name="常规 26 35 2" xfId="12378"/>
    <cellStyle name="常规 26 40 2" xfId="12379"/>
    <cellStyle name="常规 31 35 2" xfId="12380"/>
    <cellStyle name="常规 31 40 2" xfId="12381"/>
    <cellStyle name="链接单元格 2 4 2 3" xfId="12382"/>
    <cellStyle name="常规 25 39 2" xfId="12383"/>
    <cellStyle name="常规 25 44 2" xfId="12384"/>
    <cellStyle name="常规 30 39 2" xfId="12385"/>
    <cellStyle name="常规 30 44 2" xfId="12386"/>
    <cellStyle name="常规 7 2 2 2 12 3 2" xfId="12387"/>
    <cellStyle name="常规 16 2 8" xfId="12388"/>
    <cellStyle name="常规 21 2 8" xfId="12389"/>
    <cellStyle name="强调文字颜色 5 2 2 3" xfId="12390"/>
    <cellStyle name="常规 26 36" xfId="12391"/>
    <cellStyle name="常规 26 41" xfId="12392"/>
    <cellStyle name="常规 31 36" xfId="12393"/>
    <cellStyle name="常规 31 41" xfId="12394"/>
    <cellStyle name="常规 16 3" xfId="12395"/>
    <cellStyle name="常规 21 3" xfId="12396"/>
    <cellStyle name="常规 16 3 2" xfId="12397"/>
    <cellStyle name="常规 21 3 2" xfId="12398"/>
    <cellStyle name="常规 16 3 2 2" xfId="12399"/>
    <cellStyle name="常规 21 3 2 2" xfId="12400"/>
    <cellStyle name="常规 16 3 2 2 2" xfId="12401"/>
    <cellStyle name="常规 21 3 2 2 2" xfId="12402"/>
    <cellStyle name="常规 16 3 2 2 2 2" xfId="12403"/>
    <cellStyle name="常规 21 3 2 2 2 2" xfId="12404"/>
    <cellStyle name="常规 16 3 2 2 3" xfId="12405"/>
    <cellStyle name="常规 21 3 2 2 3" xfId="12406"/>
    <cellStyle name="常规 16 3 2 3" xfId="12407"/>
    <cellStyle name="常规 21 3 2 3" xfId="12408"/>
    <cellStyle name="输出 3 2 4 3 2" xfId="12409"/>
    <cellStyle name="常规 16 3 2 3 2" xfId="12410"/>
    <cellStyle name="常规 21 3 2 3 2" xfId="12411"/>
    <cellStyle name="常规 16 3 3" xfId="12412"/>
    <cellStyle name="常规 21 3 3" xfId="12413"/>
    <cellStyle name="常规 16 3 3 2" xfId="12414"/>
    <cellStyle name="常规 21 3 3 2" xfId="12415"/>
    <cellStyle name="常规 16 3 3 2 2" xfId="12416"/>
    <cellStyle name="常规 21 3 3 2 2" xfId="12417"/>
    <cellStyle name="常规 16 3 3 3" xfId="12418"/>
    <cellStyle name="常规 21 3 3 3" xfId="12419"/>
    <cellStyle name="输出 3 2 4 4 2" xfId="12420"/>
    <cellStyle name="常规 16 3 4 2" xfId="12421"/>
    <cellStyle name="常规 21 3 4 2" xfId="12422"/>
    <cellStyle name="常规 16 3 4 2 2" xfId="12423"/>
    <cellStyle name="常规 21 3 4 2 2" xfId="12424"/>
    <cellStyle name="常规 16 3 4 3" xfId="12425"/>
    <cellStyle name="常规 21 3 4 3" xfId="12426"/>
    <cellStyle name="常规 16 3 5" xfId="12427"/>
    <cellStyle name="常规 21 3 5" xfId="12428"/>
    <cellStyle name="常规 16 3 5 2" xfId="12429"/>
    <cellStyle name="常规 21 3 5 2" xfId="12430"/>
    <cellStyle name="常规 16 3 6" xfId="12431"/>
    <cellStyle name="常规 21 3 6" xfId="12432"/>
    <cellStyle name="常规 16 3 6 2" xfId="12433"/>
    <cellStyle name="常规 21 3 6 2" xfId="12434"/>
    <cellStyle name="常规 16 3 7" xfId="12435"/>
    <cellStyle name="常规 21 3 7" xfId="12436"/>
    <cellStyle name="常规 16 4" xfId="12437"/>
    <cellStyle name="常规 21 4" xfId="12438"/>
    <cellStyle name="常规 16 4 2" xfId="12439"/>
    <cellStyle name="常规 21 4 2" xfId="12440"/>
    <cellStyle name="常规 16 4 2 2" xfId="12441"/>
    <cellStyle name="常规 21 4 2 2" xfId="12442"/>
    <cellStyle name="常规 16 4 2 2 2" xfId="12443"/>
    <cellStyle name="常规 21 4 2 2 2" xfId="12444"/>
    <cellStyle name="常规 16 4 2 3" xfId="12445"/>
    <cellStyle name="常规 21 4 2 3" xfId="12446"/>
    <cellStyle name="输出 3 2 5 3 2" xfId="12447"/>
    <cellStyle name="常规 16 4 3" xfId="12448"/>
    <cellStyle name="常规 21 4 3" xfId="12449"/>
    <cellStyle name="常规 7 2 4 2 45" xfId="12450"/>
    <cellStyle name="常规 16 4 3 2" xfId="12451"/>
    <cellStyle name="常规 21 4 3 2" xfId="12452"/>
    <cellStyle name="常规 16 4 4" xfId="12453"/>
    <cellStyle name="常规 21 4 4" xfId="12454"/>
    <cellStyle name="常规 16 5" xfId="12455"/>
    <cellStyle name="常规 21 5" xfId="12456"/>
    <cellStyle name="常规 16 5 2" xfId="12457"/>
    <cellStyle name="常规 21 5 2" xfId="12458"/>
    <cellStyle name="常规 7 2 4 37 5" xfId="12459"/>
    <cellStyle name="常规 7 2 4 42 5" xfId="12460"/>
    <cellStyle name="常规 16 5 2 2" xfId="12461"/>
    <cellStyle name="常规 21 5 2 2" xfId="12462"/>
    <cellStyle name="常规 16 6" xfId="12463"/>
    <cellStyle name="常规 21 6" xfId="12464"/>
    <cellStyle name="常规 16 6 2" xfId="12465"/>
    <cellStyle name="常规 21 6 2" xfId="12466"/>
    <cellStyle name="常规 16 6 2 2" xfId="12467"/>
    <cellStyle name="常规 21 6 2 2" xfId="12468"/>
    <cellStyle name="常规 16 7" xfId="12469"/>
    <cellStyle name="常规 21 7" xfId="12470"/>
    <cellStyle name="常规 8 4 2 26 2 2" xfId="12471"/>
    <cellStyle name="常规 8 4 2 31 2 2" xfId="12472"/>
    <cellStyle name="常规 16 7 2" xfId="12473"/>
    <cellStyle name="常规 21 7 2" xfId="12474"/>
    <cellStyle name="常规 8 4 2 26 2 2 2" xfId="12475"/>
    <cellStyle name="常规 8 4 2 31 2 2 2" xfId="12476"/>
    <cellStyle name="常规 7 2 2 39 2 3" xfId="12477"/>
    <cellStyle name="常规 7 2 2 44 2 3" xfId="12478"/>
    <cellStyle name="常规 16 8" xfId="12479"/>
    <cellStyle name="常规 21 8" xfId="12480"/>
    <cellStyle name="常规 8 4 2 26 2 3" xfId="12481"/>
    <cellStyle name="常规 8 4 2 31 2 3" xfId="12482"/>
    <cellStyle name="常规 16 8 2" xfId="12483"/>
    <cellStyle name="常规 21 8 2" xfId="12484"/>
    <cellStyle name="常规 8 4 2 26 2 3 2" xfId="12485"/>
    <cellStyle name="常规 8 4 2 31 2 3 2" xfId="12486"/>
    <cellStyle name="常规 17 2 2 2" xfId="12487"/>
    <cellStyle name="常规 22 2 2 2" xfId="12488"/>
    <cellStyle name="常规 17 2 2 2 2" xfId="12489"/>
    <cellStyle name="常规 22 2 2 2 2" xfId="12490"/>
    <cellStyle name="常规 17 2 2 2 2 2" xfId="12491"/>
    <cellStyle name="常规 22 2 2 2 2 2" xfId="12492"/>
    <cellStyle name="常规 17 2 2 2 2 2 2" xfId="12493"/>
    <cellStyle name="常规 22 2 2 2 2 2 2" xfId="12494"/>
    <cellStyle name="常规 17 2 2 2 2 3" xfId="12495"/>
    <cellStyle name="常规 22 2 2 2 2 3" xfId="12496"/>
    <cellStyle name="链接单元格 2 2 2 2 2 2" xfId="12497"/>
    <cellStyle name="常规 7 20 2 19 2 2" xfId="12498"/>
    <cellStyle name="常规 7 20 2 24 2 2" xfId="12499"/>
    <cellStyle name="常规 17 2 2 2 3" xfId="12500"/>
    <cellStyle name="常规 22 2 2 2 3" xfId="12501"/>
    <cellStyle name="常规 7 20 2 19 2 2 2" xfId="12502"/>
    <cellStyle name="常规 7 20 2 24 2 2 2" xfId="12503"/>
    <cellStyle name="常规 17 2 2 2 3 2" xfId="12504"/>
    <cellStyle name="常规 22 2 2 2 3 2" xfId="12505"/>
    <cellStyle name="常规 7 20 2 19 2 3" xfId="12506"/>
    <cellStyle name="常规 7 20 2 24 2 3" xfId="12507"/>
    <cellStyle name="常规 17 2 2 2 4" xfId="12508"/>
    <cellStyle name="常规 22 2 2 2 4" xfId="12509"/>
    <cellStyle name="常规 17 2 2 3" xfId="12510"/>
    <cellStyle name="常规 22 2 2 3" xfId="12511"/>
    <cellStyle name="输出 3 3 3 3 2" xfId="12512"/>
    <cellStyle name="常规 2 10 2 2" xfId="12513"/>
    <cellStyle name="常规 17 2 2 3 2" xfId="12514"/>
    <cellStyle name="常规 22 2 2 3 2" xfId="12515"/>
    <cellStyle name="常规 33 15 3" xfId="12516"/>
    <cellStyle name="常规 33 20 3" xfId="12517"/>
    <cellStyle name="常规 17 2 2 3 2 2" xfId="12518"/>
    <cellStyle name="常规 22 2 2 3 2 2" xfId="12519"/>
    <cellStyle name="常规 7 20 2 19 3 2" xfId="12520"/>
    <cellStyle name="常规 7 20 2 24 3 2" xfId="12521"/>
    <cellStyle name="常规 17 2 2 3 3" xfId="12522"/>
    <cellStyle name="常规 22 2 2 3 3" xfId="12523"/>
    <cellStyle name="常规 17 2 2 4" xfId="12524"/>
    <cellStyle name="常规 22 2 2 4" xfId="12525"/>
    <cellStyle name="常规 17 2 2 4 2" xfId="12526"/>
    <cellStyle name="常规 22 2 2 4 2" xfId="12527"/>
    <cellStyle name="常规 7 20 2 19 4 2" xfId="12528"/>
    <cellStyle name="常规 7 20 2 24 4 2" xfId="12529"/>
    <cellStyle name="常规 17 2 2 4 3" xfId="12530"/>
    <cellStyle name="常规 22 2 2 4 3" xfId="12531"/>
    <cellStyle name="常规 17 2 2 5" xfId="12532"/>
    <cellStyle name="常规 22 2 2 5" xfId="12533"/>
    <cellStyle name="常规 38 2 6" xfId="12534"/>
    <cellStyle name="常规 17 2 2 5 2" xfId="12535"/>
    <cellStyle name="常规 22 2 2 5 2" xfId="12536"/>
    <cellStyle name="常规 17 2 2 6" xfId="12537"/>
    <cellStyle name="常规 22 2 2 6" xfId="12538"/>
    <cellStyle name="常规 17 2 3" xfId="12539"/>
    <cellStyle name="常规 22 2 3" xfId="12540"/>
    <cellStyle name="强调文字颜色 3 3 2 2 4 4 2" xfId="12541"/>
    <cellStyle name="常规 17 2 7" xfId="12542"/>
    <cellStyle name="常规 22 2 7" xfId="12543"/>
    <cellStyle name="常规 19 2 2 3" xfId="12544"/>
    <cellStyle name="常规 24 2 2 3" xfId="12545"/>
    <cellStyle name="常规 17 3 2 2 2" xfId="12546"/>
    <cellStyle name="常规 22 3 2 2 2" xfId="12547"/>
    <cellStyle name="常规 17 3 2 2 2 2" xfId="12548"/>
    <cellStyle name="常规 22 3 2 2 2 2" xfId="12549"/>
    <cellStyle name="常规 17 3 2 2 3" xfId="12550"/>
    <cellStyle name="常规 22 3 2 2 3" xfId="12551"/>
    <cellStyle name="常规 17 3 2 3" xfId="12552"/>
    <cellStyle name="常规 22 3 2 3" xfId="12553"/>
    <cellStyle name="输出 3 3 4 3 2" xfId="12554"/>
    <cellStyle name="常规 3 2 2 3 2" xfId="12555"/>
    <cellStyle name="常规 3 2 2 3 2 2" xfId="12556"/>
    <cellStyle name="常规 17 3 2 3 2" xfId="12557"/>
    <cellStyle name="常规 22 3 2 3 2" xfId="12558"/>
    <cellStyle name="常规 3 2 2 3 3" xfId="12559"/>
    <cellStyle name="常规 17 3 2 4" xfId="12560"/>
    <cellStyle name="常规 22 3 2 4" xfId="12561"/>
    <cellStyle name="常规 17 3 5" xfId="12562"/>
    <cellStyle name="常规 22 3 5" xfId="12563"/>
    <cellStyle name="常规 19 2 3 2" xfId="12564"/>
    <cellStyle name="常规 24 2 3 2" xfId="12565"/>
    <cellStyle name="常规 17 3 6" xfId="12566"/>
    <cellStyle name="常规 22 3 6" xfId="12567"/>
    <cellStyle name="常规 17 4 2 2" xfId="12568"/>
    <cellStyle name="常规 22 4 2 2" xfId="12569"/>
    <cellStyle name="常规 26 6" xfId="12570"/>
    <cellStyle name="常规 31 6" xfId="12571"/>
    <cellStyle name="常规 17 4 2 2 2" xfId="12572"/>
    <cellStyle name="常规 22 4 2 2 2" xfId="12573"/>
    <cellStyle name="常规 17 4 2 3" xfId="12574"/>
    <cellStyle name="常规 22 4 2 3" xfId="12575"/>
    <cellStyle name="输出 3 3 5 3 2" xfId="12576"/>
    <cellStyle name="常规 3 2 3 3 2" xfId="12577"/>
    <cellStyle name="常规 17 4 3" xfId="12578"/>
    <cellStyle name="常规 22 4 3" xfId="12579"/>
    <cellStyle name="常规 17 4 4" xfId="12580"/>
    <cellStyle name="常规 22 4 4" xfId="12581"/>
    <cellStyle name="常规 17 5 2 2" xfId="12582"/>
    <cellStyle name="常规 22 5 2 2" xfId="12583"/>
    <cellStyle name="常规 17 6 2" xfId="12584"/>
    <cellStyle name="常规 22 6 2" xfId="12585"/>
    <cellStyle name="汇总 4" xfId="12586"/>
    <cellStyle name="常规 17 6 2 2" xfId="12587"/>
    <cellStyle name="常规 22 6 2 2" xfId="12588"/>
    <cellStyle name="常规 17 7" xfId="12589"/>
    <cellStyle name="常规 22 7" xfId="12590"/>
    <cellStyle name="常规 8 4 2 26 3 2" xfId="12591"/>
    <cellStyle name="常规 8 4 2 31 3 2" xfId="12592"/>
    <cellStyle name="常规 7 2 2 45 2 3" xfId="12593"/>
    <cellStyle name="常规 7 2 2 50 2 3" xfId="12594"/>
    <cellStyle name="常规 17 7 2" xfId="12595"/>
    <cellStyle name="常规 22 7 2" xfId="12596"/>
    <cellStyle name="常规 17 8" xfId="12597"/>
    <cellStyle name="常规 22 8" xfId="12598"/>
    <cellStyle name="常规 17 8 2" xfId="12599"/>
    <cellStyle name="常规 22 8 2" xfId="12600"/>
    <cellStyle name="常规 8 19 2 3 2" xfId="12601"/>
    <cellStyle name="常规 8 24 2 3 2" xfId="12602"/>
    <cellStyle name="常规 7 19 2 2 6 2" xfId="12603"/>
    <cellStyle name="常规 18 2 2 2 2" xfId="12604"/>
    <cellStyle name="常规 23 2 2 2 2" xfId="12605"/>
    <cellStyle name="常规 7 19 2 2 6 3" xfId="12606"/>
    <cellStyle name="常规 18 2 2 2 3" xfId="12607"/>
    <cellStyle name="常规 23 2 2 2 3" xfId="12608"/>
    <cellStyle name="常规 18 2 2 2 3 2" xfId="12609"/>
    <cellStyle name="常规 23 2 2 2 3 2" xfId="12610"/>
    <cellStyle name="输出 2 4 2 3" xfId="12611"/>
    <cellStyle name="常规 7 19 2 2 6 3 2" xfId="12612"/>
    <cellStyle name="常规 7 20 13 2 2 2" xfId="12613"/>
    <cellStyle name="常规 7 19 2 2 6 4" xfId="12614"/>
    <cellStyle name="常规 18 2 2 2 4" xfId="12615"/>
    <cellStyle name="常规 23 2 2 2 4" xfId="12616"/>
    <cellStyle name="常规 8 19 2 4" xfId="12617"/>
    <cellStyle name="常规 8 24 2 4" xfId="12618"/>
    <cellStyle name="常规 7 19 2 2 7" xfId="12619"/>
    <cellStyle name="常规 18 2 2 3" xfId="12620"/>
    <cellStyle name="常规 23 2 2 3" xfId="12621"/>
    <cellStyle name="常规 7 19 2 2 7 2" xfId="12622"/>
    <cellStyle name="常规 18 2 2 3 2" xfId="12623"/>
    <cellStyle name="常规 23 2 2 3 2" xfId="12624"/>
    <cellStyle name="常规 7 19 2 2 7 2 2" xfId="12625"/>
    <cellStyle name="常规 18 2 2 3 2 2" xfId="12626"/>
    <cellStyle name="常规 23 2 2 3 2 2" xfId="12627"/>
    <cellStyle name="常规 7 19 2 2 7 3" xfId="12628"/>
    <cellStyle name="常规 18 2 2 3 3" xfId="12629"/>
    <cellStyle name="常规 23 2 2 3 3" xfId="12630"/>
    <cellStyle name="常规 7 19 2 2 8" xfId="12631"/>
    <cellStyle name="常规 18 2 2 4" xfId="12632"/>
    <cellStyle name="常规 23 2 2 4" xfId="12633"/>
    <cellStyle name="常规 7 19 2 2 8 2" xfId="12634"/>
    <cellStyle name="常规 7 2 2 2 2 25 2 3" xfId="12635"/>
    <cellStyle name="常规 7 2 2 2 2 30 2 3" xfId="12636"/>
    <cellStyle name="常规 18 2 2 4 2" xfId="12637"/>
    <cellStyle name="常规 23 2 2 4 2" xfId="12638"/>
    <cellStyle name="常规 7 19 2 2 8 2 2" xfId="12639"/>
    <cellStyle name="常规 7 2 2 2 2 25 2 3 2" xfId="12640"/>
    <cellStyle name="常规 7 2 2 2 2 30 2 3 2" xfId="12641"/>
    <cellStyle name="常规 18 2 2 4 2 2" xfId="12642"/>
    <cellStyle name="常规 23 2 2 4 2 2" xfId="12643"/>
    <cellStyle name="常规 7 19 2 2 8 3" xfId="12644"/>
    <cellStyle name="常规 7 2 2 2 2 25 2 4" xfId="12645"/>
    <cellStyle name="常规 7 2 2 2 2 30 2 4" xfId="12646"/>
    <cellStyle name="常规 18 2 2 4 3" xfId="12647"/>
    <cellStyle name="常规 23 2 2 4 3" xfId="12648"/>
    <cellStyle name="常规 7 19 2 2 9 2" xfId="12649"/>
    <cellStyle name="常规 18 2 2 5 2" xfId="12650"/>
    <cellStyle name="常规 23 2 2 5 2" xfId="12651"/>
    <cellStyle name="常规 18 2 2 6" xfId="12652"/>
    <cellStyle name="常规 23 2 2 6" xfId="12653"/>
    <cellStyle name="常规 18 2 3" xfId="12654"/>
    <cellStyle name="常规 23 2 3" xfId="12655"/>
    <cellStyle name="常规 18 2 4" xfId="12656"/>
    <cellStyle name="常规 23 2 4" xfId="12657"/>
    <cellStyle name="常规 3 4 2 3 2" xfId="12658"/>
    <cellStyle name="常规 19 3 2 3" xfId="12659"/>
    <cellStyle name="常规 24 3 2 3" xfId="12660"/>
    <cellStyle name="常规 18 2 7" xfId="12661"/>
    <cellStyle name="常规 23 2 7" xfId="12662"/>
    <cellStyle name="常规 7 2 2 2 14 3 2" xfId="12663"/>
    <cellStyle name="常规 18 2 8" xfId="12664"/>
    <cellStyle name="常规 23 2 8" xfId="12665"/>
    <cellStyle name="常规 3 4 2 3 3" xfId="12666"/>
    <cellStyle name="常规 19 3 2 4" xfId="12667"/>
    <cellStyle name="常规 24 3 2 4" xfId="12668"/>
    <cellStyle name="常规 8 25 2 3 2" xfId="12669"/>
    <cellStyle name="常规 8 30 2 3 2" xfId="12670"/>
    <cellStyle name="常规 18 3 2 2 2" xfId="12671"/>
    <cellStyle name="常规 23 3 2 2 2" xfId="12672"/>
    <cellStyle name="常规 18 3 2 2 2 2" xfId="12673"/>
    <cellStyle name="常规 23 3 2 2 2 2" xfId="12674"/>
    <cellStyle name="常规 18 3 2 2 3" xfId="12675"/>
    <cellStyle name="常规 23 3 2 2 3" xfId="12676"/>
    <cellStyle name="常规 8 25 2 4" xfId="12677"/>
    <cellStyle name="常规 8 30 2 4" xfId="12678"/>
    <cellStyle name="常规 3 3 2 3 2" xfId="12679"/>
    <cellStyle name="常规 18 3 2 3" xfId="12680"/>
    <cellStyle name="常规 23 3 2 3" xfId="12681"/>
    <cellStyle name="常规 3 3 2 3 2 2" xfId="12682"/>
    <cellStyle name="常规 18 3 2 3 2" xfId="12683"/>
    <cellStyle name="常规 23 3 2 3 2" xfId="12684"/>
    <cellStyle name="常规 3 3 2 3 3" xfId="12685"/>
    <cellStyle name="常规 18 3 2 4" xfId="12686"/>
    <cellStyle name="常规 23 3 2 4" xfId="12687"/>
    <cellStyle name="常规 18 3 3" xfId="12688"/>
    <cellStyle name="常规 23 3 3" xfId="12689"/>
    <cellStyle name="常规 18 3 4" xfId="12690"/>
    <cellStyle name="常规 23 3 4" xfId="12691"/>
    <cellStyle name="常规 18 3 5" xfId="12692"/>
    <cellStyle name="常规 23 3 5" xfId="12693"/>
    <cellStyle name="常规 19 3 3 2" xfId="12694"/>
    <cellStyle name="常规 24 3 3 2" xfId="12695"/>
    <cellStyle name="常规 18 3 6" xfId="12696"/>
    <cellStyle name="常规 23 3 6" xfId="12697"/>
    <cellStyle name="常规 8 26 2 3 2" xfId="12698"/>
    <cellStyle name="常规 8 31 2 3 2" xfId="12699"/>
    <cellStyle name="常规 18 4 2 2 2" xfId="12700"/>
    <cellStyle name="常规 23 4 2 2 2" xfId="12701"/>
    <cellStyle name="常规 8 26 2 4" xfId="12702"/>
    <cellStyle name="常规 8 31 2 4" xfId="12703"/>
    <cellStyle name="常规 3 3 3 3 2" xfId="12704"/>
    <cellStyle name="常规 18 4 2 3" xfId="12705"/>
    <cellStyle name="常规 23 4 2 3" xfId="12706"/>
    <cellStyle name="常规 18 4 3" xfId="12707"/>
    <cellStyle name="常规 23 4 3" xfId="12708"/>
    <cellStyle name="常规 18 4 4" xfId="12709"/>
    <cellStyle name="常规 23 4 4" xfId="12710"/>
    <cellStyle name="常规 18 7" xfId="12711"/>
    <cellStyle name="常规 23 7" xfId="12712"/>
    <cellStyle name="常规 8 4 2 26 4 2" xfId="12713"/>
    <cellStyle name="常规 8 4 2 31 4 2" xfId="12714"/>
    <cellStyle name="常规 18 8" xfId="12715"/>
    <cellStyle name="常规 23 8" xfId="12716"/>
    <cellStyle name="常规 8 4 2 26 4 3" xfId="12717"/>
    <cellStyle name="常规 8 4 2 31 4 3" xfId="12718"/>
    <cellStyle name="常规 7 2 2 2 2 36 2 2 2" xfId="12719"/>
    <cellStyle name="常规 7 2 2 2 2 41 2 2 2" xfId="12720"/>
    <cellStyle name="常规 18 9" xfId="12721"/>
    <cellStyle name="常规 23 9" xfId="12722"/>
    <cellStyle name="计算 3 2 5" xfId="12723"/>
    <cellStyle name="常规 19 2 2 2 2 2 2" xfId="12724"/>
    <cellStyle name="常规 24 2 2 2 2 2 2" xfId="12725"/>
    <cellStyle name="常规 7 20 2 28 2 2" xfId="12726"/>
    <cellStyle name="常规 7 20 2 33 2 2" xfId="12727"/>
    <cellStyle name="常规 19 2 2 2 2 3" xfId="12728"/>
    <cellStyle name="常规 24 2 2 2 2 3" xfId="12729"/>
    <cellStyle name="常规 19 2 2 2 4" xfId="12730"/>
    <cellStyle name="常规 24 2 2 2 4" xfId="12731"/>
    <cellStyle name="常规 19 2 2 3 2 2" xfId="12732"/>
    <cellStyle name="常规 24 2 2 3 2 2" xfId="12733"/>
    <cellStyle name="常规 19 2 2 3 3" xfId="12734"/>
    <cellStyle name="常规 24 2 2 3 3" xfId="12735"/>
    <cellStyle name="常规 7 2 2 2 13 3 2" xfId="12736"/>
    <cellStyle name="常规 22 2 8" xfId="12737"/>
    <cellStyle name="常规 19 2 2 4" xfId="12738"/>
    <cellStyle name="常规 24 2 2 4" xfId="12739"/>
    <cellStyle name="常规 19 2 2 4 2" xfId="12740"/>
    <cellStyle name="常规 24 2 2 4 2" xfId="12741"/>
    <cellStyle name="常规 19 2 2 4 2 2" xfId="12742"/>
    <cellStyle name="常规 24 2 2 4 2 2" xfId="12743"/>
    <cellStyle name="常规 19 2 2 4 3" xfId="12744"/>
    <cellStyle name="常规 24 2 2 4 3" xfId="12745"/>
    <cellStyle name="常规 19 2 2 5 2" xfId="12746"/>
    <cellStyle name="常规 24 2 2 5 2" xfId="12747"/>
    <cellStyle name="常规 19 2 2 6" xfId="12748"/>
    <cellStyle name="常规 24 2 2 6" xfId="12749"/>
    <cellStyle name="常规 19 2 3" xfId="12750"/>
    <cellStyle name="常规 24 2 3" xfId="12751"/>
    <cellStyle name="常规 3 2 2 7 2" xfId="12752"/>
    <cellStyle name="常规 19 2 3 2 3" xfId="12753"/>
    <cellStyle name="常规 24 2 3 2 3" xfId="12754"/>
    <cellStyle name="常规 19 2 3 3" xfId="12755"/>
    <cellStyle name="常规 24 2 3 3" xfId="12756"/>
    <cellStyle name="常规 22 3 7" xfId="12757"/>
    <cellStyle name="常规 19 2 3 3 2" xfId="12758"/>
    <cellStyle name="常规 24 2 3 3 2" xfId="12759"/>
    <cellStyle name="常规 7 2 2 2 13 4 2" xfId="12760"/>
    <cellStyle name="常规 19 2 3 4" xfId="12761"/>
    <cellStyle name="常规 24 2 3 4" xfId="12762"/>
    <cellStyle name="常规 19 2 4" xfId="12763"/>
    <cellStyle name="常规 24 2 4" xfId="12764"/>
    <cellStyle name="常规 19 2 4 2" xfId="12765"/>
    <cellStyle name="常规 24 2 4 2" xfId="12766"/>
    <cellStyle name="常规 19 2 4 3" xfId="12767"/>
    <cellStyle name="常规 24 2 4 3" xfId="12768"/>
    <cellStyle name="常规 19 2 5 3" xfId="12769"/>
    <cellStyle name="常规 24 2 5 3" xfId="12770"/>
    <cellStyle name="常规 19 4 2 2 2" xfId="12771"/>
    <cellStyle name="常规 24 4 2 2 2" xfId="12772"/>
    <cellStyle name="常规 19 2 6 2" xfId="12773"/>
    <cellStyle name="常规 24 2 6 2" xfId="12774"/>
    <cellStyle name="常规 3 4 3 3 2" xfId="12775"/>
    <cellStyle name="链接单元格 2 2 6 2" xfId="12776"/>
    <cellStyle name="常规 19 4 2 3" xfId="12777"/>
    <cellStyle name="常规 24 4 2 3" xfId="12778"/>
    <cellStyle name="常规 19 2 7" xfId="12779"/>
    <cellStyle name="常规 24 2 7" xfId="12780"/>
    <cellStyle name="常规 19 3 3" xfId="12781"/>
    <cellStyle name="常规 24 3 3" xfId="12782"/>
    <cellStyle name="常规 3 4 2 4 2" xfId="12783"/>
    <cellStyle name="常规 19 3 3 3" xfId="12784"/>
    <cellStyle name="常规 24 3 3 3" xfId="12785"/>
    <cellStyle name="常规 23 3 7" xfId="12786"/>
    <cellStyle name="汇总 3 2 2 2 2" xfId="12787"/>
    <cellStyle name="常规 19 3 4" xfId="12788"/>
    <cellStyle name="常规 24 3 4" xfId="12789"/>
    <cellStyle name="汇总 3 2 2 2 2 2" xfId="12790"/>
    <cellStyle name="常规 19 3 4 2" xfId="12791"/>
    <cellStyle name="常规 24 3 4 2" xfId="12792"/>
    <cellStyle name="汇总 3 2 2 2 2 2 2" xfId="12793"/>
    <cellStyle name="常规 19 3 4 2 2" xfId="12794"/>
    <cellStyle name="常规 24 3 4 2 2" xfId="12795"/>
    <cellStyle name="汇总 3 2 2 2 2 3" xfId="12796"/>
    <cellStyle name="常规 3 4 2 5 2" xfId="12797"/>
    <cellStyle name="常规 19 3 4 3" xfId="12798"/>
    <cellStyle name="常规 24 3 4 3" xfId="12799"/>
    <cellStyle name="汇总 3 2 2 2 3" xfId="12800"/>
    <cellStyle name="常规 19 3 5" xfId="12801"/>
    <cellStyle name="常规 24 3 5" xfId="12802"/>
    <cellStyle name="汇总 3 2 2 2 3 2" xfId="12803"/>
    <cellStyle name="常规 19 3 5 2" xfId="12804"/>
    <cellStyle name="常规 24 3 5 2" xfId="12805"/>
    <cellStyle name="汇总 3 2 2 2 4" xfId="12806"/>
    <cellStyle name="常规 19 4 3 2" xfId="12807"/>
    <cellStyle name="常规 24 4 3 2" xfId="12808"/>
    <cellStyle name="常规 19 3 6" xfId="12809"/>
    <cellStyle name="常规 24 3 6" xfId="12810"/>
    <cellStyle name="常规 19 4 3" xfId="12811"/>
    <cellStyle name="常规 24 4 3" xfId="12812"/>
    <cellStyle name="汇总 3 2 2 3 2" xfId="12813"/>
    <cellStyle name="常规 19 4 4" xfId="12814"/>
    <cellStyle name="常规 24 4 4" xfId="12815"/>
    <cellStyle name="常规 19 5" xfId="12816"/>
    <cellStyle name="常规 24 5" xfId="12817"/>
    <cellStyle name="常规 7 2 57 2 3 2" xfId="12818"/>
    <cellStyle name="常规 19 6" xfId="12819"/>
    <cellStyle name="常规 24 6" xfId="12820"/>
    <cellStyle name="常规 19 6 2" xfId="12821"/>
    <cellStyle name="常规 24 6 2" xfId="12822"/>
    <cellStyle name="常规 26 2 6" xfId="12823"/>
    <cellStyle name="常规 31 2 6" xfId="12824"/>
    <cellStyle name="常规 19 6 2 2" xfId="12825"/>
    <cellStyle name="常规 24 6 2 2" xfId="12826"/>
    <cellStyle name="注释 2 56 2 2 2" xfId="12827"/>
    <cellStyle name="注释 2 61 2 2 2" xfId="12828"/>
    <cellStyle name="常规 19 7" xfId="12829"/>
    <cellStyle name="常规 24 7" xfId="12830"/>
    <cellStyle name="强调文字颜色 5 3 2 2 4 2 2" xfId="12831"/>
    <cellStyle name="强调文字颜色 5 3 2 2 4 2 2 2" xfId="12832"/>
    <cellStyle name="常规 7 2 2 47 2 3" xfId="12833"/>
    <cellStyle name="常规 7 2 2 52 2 3" xfId="12834"/>
    <cellStyle name="常规 19 7 2" xfId="12835"/>
    <cellStyle name="常规 24 7 2" xfId="12836"/>
    <cellStyle name="强调文字颜色 5 3 2 2 4 2 3" xfId="12837"/>
    <cellStyle name="常规 19 8" xfId="12838"/>
    <cellStyle name="常规 24 8" xfId="12839"/>
    <cellStyle name="强调文字颜色 5 3 2 2 4 2 3 2" xfId="12840"/>
    <cellStyle name="常规 19 8 2" xfId="12841"/>
    <cellStyle name="常规 24 8 2" xfId="12842"/>
    <cellStyle name="强调文字颜色 5 3 2 2 4 2 4" xfId="12843"/>
    <cellStyle name="常规 7 2 2 2 2 36 2 3 2" xfId="12844"/>
    <cellStyle name="常规 7 2 2 2 2 41 2 3 2" xfId="12845"/>
    <cellStyle name="警告文本 3 3 2 2 2" xfId="12846"/>
    <cellStyle name="常规 19 9" xfId="12847"/>
    <cellStyle name="常规 24 9" xfId="12848"/>
    <cellStyle name="常规 2" xfId="12849"/>
    <cellStyle name="输出 3 3 3 3" xfId="12850"/>
    <cellStyle name="常规 2 10 2" xfId="12851"/>
    <cellStyle name="常规 2 11" xfId="12852"/>
    <cellStyle name="输出 3 3 4 3" xfId="12853"/>
    <cellStyle name="常规 3 2 2 3" xfId="12854"/>
    <cellStyle name="常规 2 11 2" xfId="12855"/>
    <cellStyle name="常规 2 12" xfId="12856"/>
    <cellStyle name="注释 2 15 2 3 2" xfId="12857"/>
    <cellStyle name="注释 2 20 2 3 2" xfId="12858"/>
    <cellStyle name="输出 3 3 5 3" xfId="12859"/>
    <cellStyle name="常规 3 2 3 3" xfId="12860"/>
    <cellStyle name="常规 2 12 2" xfId="12861"/>
    <cellStyle name="常规 2 13" xfId="12862"/>
    <cellStyle name="计算 3 5 2" xfId="12863"/>
    <cellStyle name="常规 8 3 2 3 2" xfId="12864"/>
    <cellStyle name="常规 2 13 2" xfId="12865"/>
    <cellStyle name="计算 3 5 2 2" xfId="12866"/>
    <cellStyle name="常规 3 2 4 3" xfId="12867"/>
    <cellStyle name="常规 2 14" xfId="12868"/>
    <cellStyle name="计算 3 5 3" xfId="12869"/>
    <cellStyle name="常规 2 14 2" xfId="12870"/>
    <cellStyle name="计算 3 5 3 2" xfId="12871"/>
    <cellStyle name="常规 3 2 5 3" xfId="12872"/>
    <cellStyle name="常规 2 15" xfId="12873"/>
    <cellStyle name="计算 3 5 4" xfId="12874"/>
    <cellStyle name="常规 2 16" xfId="12875"/>
    <cellStyle name="计算 3 5 5" xfId="12876"/>
    <cellStyle name="常规 2 2" xfId="12877"/>
    <cellStyle name="常规 2 2 10" xfId="12878"/>
    <cellStyle name="注释 3 9 2 3 2" xfId="12879"/>
    <cellStyle name="常规 2 2 11" xfId="12880"/>
    <cellStyle name="输出 2 3 4" xfId="12881"/>
    <cellStyle name="常规 2 2 2" xfId="12882"/>
    <cellStyle name="输出 2 3 4 2" xfId="12883"/>
    <cellStyle name="常规 2 2 2 2" xfId="12884"/>
    <cellStyle name="输出 2 3 4 2 2" xfId="12885"/>
    <cellStyle name="常规 2 2 2 2 2" xfId="12886"/>
    <cellStyle name="常规 8 4 3 3" xfId="12887"/>
    <cellStyle name="输出 2 3 4 2 2 2" xfId="12888"/>
    <cellStyle name="常规 2 2 2 2 2 2" xfId="12889"/>
    <cellStyle name="常规 7 23 2 4" xfId="12890"/>
    <cellStyle name="常规 2 2 2 2 2 2 2" xfId="12891"/>
    <cellStyle name="常规 2 2 2 2 2 2 2 2" xfId="12892"/>
    <cellStyle name="常规 7 2 55 4 2" xfId="12893"/>
    <cellStyle name="常规 2 2 2 2 2 2 2 3" xfId="12894"/>
    <cellStyle name="常规 7 2 55 4 2 2" xfId="12895"/>
    <cellStyle name="常规 2 2 2 2 2 2 2 3 2" xfId="12896"/>
    <cellStyle name="常规 2 2 2 2 2 2 2 3 2 2" xfId="12897"/>
    <cellStyle name="常规 7 19 55 4" xfId="12898"/>
    <cellStyle name="常规 2 2 2 2 2 2 2 3 2 2 2" xfId="12899"/>
    <cellStyle name="常规 7 19 55 4 2" xfId="12900"/>
    <cellStyle name="常规 2 2 2 2 2 2 2 3 2 2 2 2" xfId="12901"/>
    <cellStyle name="常规 2 2 2 2 2 2 2 3 2 3" xfId="12902"/>
    <cellStyle name="常规 7 19 56 4" xfId="12903"/>
    <cellStyle name="常规 2 2 2 2 2 2 2 3 2 3 2" xfId="12904"/>
    <cellStyle name="常规 2 2 2 2 2 2 2 3 2 4" xfId="12905"/>
    <cellStyle name="输入 2 3 4 2 2 2" xfId="12906"/>
    <cellStyle name="常规 7 19 57 4" xfId="12907"/>
    <cellStyle name="常规 2 2 2 2 2 2 2 3 2 4 2" xfId="12908"/>
    <cellStyle name="常规 2 2 2 2 2 2 2 3 2 5" xfId="12909"/>
    <cellStyle name="常规 2 2 2 2 2 2 2 3 3" xfId="12910"/>
    <cellStyle name="常规 2 2 2 2 2 2 2 3 3 2" xfId="12911"/>
    <cellStyle name="常规 2 2 2 2 2 2 2 3 3 2 2" xfId="12912"/>
    <cellStyle name="常规 2 2 2 2 2 2 2 3 3 3" xfId="12913"/>
    <cellStyle name="常规 2 2 2 2 2 2 2 3 4" xfId="12914"/>
    <cellStyle name="常规 3 13 2 2 2" xfId="12915"/>
    <cellStyle name="常规 2 2 2 2 2 2 2 3 4 2" xfId="12916"/>
    <cellStyle name="常规 2 2 2 2 2 2 2 3 5" xfId="12917"/>
    <cellStyle name="常规 2 2 2 2 2 2 3" xfId="12918"/>
    <cellStyle name="常规 2 2 2 2 2 2 3 2" xfId="12919"/>
    <cellStyle name="常规 2 2 2 2 2 2 4" xfId="12920"/>
    <cellStyle name="常规 2 2 2 2 2 3" xfId="12921"/>
    <cellStyle name="常规 2 2 2 2 2 3 2" xfId="12922"/>
    <cellStyle name="常规 2 2 2 2 2 3 2 2" xfId="12923"/>
    <cellStyle name="常规 2 2 2 2 2 3 3" xfId="12924"/>
    <cellStyle name="常规 2 2 2 2 2 4" xfId="12925"/>
    <cellStyle name="常规 3 2 3 2 2 2" xfId="12926"/>
    <cellStyle name="常规 2 2 2 2 2 4 2" xfId="12927"/>
    <cellStyle name="常规 2 2 2 2 2 5" xfId="12928"/>
    <cellStyle name="常规 2 2 2 2 2 5 2" xfId="12929"/>
    <cellStyle name="常规 8 2 2 7" xfId="12930"/>
    <cellStyle name="常规 2 2 2 2 2 5 2 2" xfId="12931"/>
    <cellStyle name="计算 3 2 2 2 4" xfId="12932"/>
    <cellStyle name="常规 8 2 2 7 2" xfId="12933"/>
    <cellStyle name="常规 2 2 2 2 2 5 2 2 2" xfId="12934"/>
    <cellStyle name="常规 7 19 27 4 3" xfId="12935"/>
    <cellStyle name="常规 7 19 32 4 3" xfId="12936"/>
    <cellStyle name="常规 34 2 3 2 3" xfId="12937"/>
    <cellStyle name="计算 3 2 2 2 4 2" xfId="12938"/>
    <cellStyle name="常规 8 2 2 7 2 2" xfId="12939"/>
    <cellStyle name="常规 2 2 2 2 2 5 2 2 2 2" xfId="12940"/>
    <cellStyle name="计算 3 2 2 2 5" xfId="12941"/>
    <cellStyle name="常规 8 2 2 7 3" xfId="12942"/>
    <cellStyle name="常规 2 2 2 2 2 5 2 2 3" xfId="12943"/>
    <cellStyle name="常规 8 2 2 8" xfId="12944"/>
    <cellStyle name="常规 7 2 58 4 2" xfId="12945"/>
    <cellStyle name="常规 2 2 2 2 2 5 2 3" xfId="12946"/>
    <cellStyle name="常规 7 2 58 4 2 2" xfId="12947"/>
    <cellStyle name="计算 3 2 2 3 4" xfId="12948"/>
    <cellStyle name="常规 8 2 2 8 2" xfId="12949"/>
    <cellStyle name="常规 2 2 2 2 2 5 2 3 2" xfId="12950"/>
    <cellStyle name="常规 8 2 2 9" xfId="12951"/>
    <cellStyle name="常规 7 2 4 19 2 2 2" xfId="12952"/>
    <cellStyle name="常规 7 2 4 24 2 2 2" xfId="12953"/>
    <cellStyle name="常规 7 2 58 4 3" xfId="12954"/>
    <cellStyle name="常规 2 2 2 2 2 5 2 4" xfId="12955"/>
    <cellStyle name="计算 3 2 2 4 4" xfId="12956"/>
    <cellStyle name="常规 8 2 2 9 2" xfId="12957"/>
    <cellStyle name="常规 2 2 2 2 2 5 2 4 2" xfId="12958"/>
    <cellStyle name="常规 2 2 2 2 2 5 3" xfId="12959"/>
    <cellStyle name="常规 2 2 2 2 2 5 3 2" xfId="12960"/>
    <cellStyle name="常规 2 2 2 2 2 5 3 3" xfId="12961"/>
    <cellStyle name="常规 2 2 2 2 2 5 4" xfId="12962"/>
    <cellStyle name="常规 2 2 2 2 2 5 4 2" xfId="12963"/>
    <cellStyle name="常规 7 2 2 2 2 3 4 2" xfId="12964"/>
    <cellStyle name="常规 4 2 4 2 2 2" xfId="12965"/>
    <cellStyle name="常规 2 2 2 2 2 6" xfId="12966"/>
    <cellStyle name="输出 2 3 4 2 3 2" xfId="12967"/>
    <cellStyle name="常规 2 2 2 2 3 2" xfId="12968"/>
    <cellStyle name="常规 2 2 2 2 3 3" xfId="12969"/>
    <cellStyle name="常规 2 2 2 2 3 4" xfId="12970"/>
    <cellStyle name="常规 3 2 3 2 3 2" xfId="12971"/>
    <cellStyle name="输出 2 3 4 2 4" xfId="12972"/>
    <cellStyle name="常规 2 2 2 2 4" xfId="12973"/>
    <cellStyle name="常规 2 2 2 2 4 2" xfId="12974"/>
    <cellStyle name="常规 2 2 2 2 4 3" xfId="12975"/>
    <cellStyle name="常规 2 2 2 2 5" xfId="12976"/>
    <cellStyle name="常规 2 2 2 2 5 2" xfId="12977"/>
    <cellStyle name="常规 7 19 47 4 2 2" xfId="12978"/>
    <cellStyle name="常规 7 19 52 4 2 2" xfId="12979"/>
    <cellStyle name="常规 2 2 2 2 5 3" xfId="12980"/>
    <cellStyle name="常规 2 2 2 2 6" xfId="12981"/>
    <cellStyle name="常规 2 2 2 2 6 2" xfId="12982"/>
    <cellStyle name="输出 2 3 4 3" xfId="12983"/>
    <cellStyle name="常规 2 2 2 3" xfId="12984"/>
    <cellStyle name="常规 2 2 2 3 2 2" xfId="12985"/>
    <cellStyle name="常规 27 4" xfId="12986"/>
    <cellStyle name="常规 32 4" xfId="12987"/>
    <cellStyle name="常规 7 68 2 4" xfId="12988"/>
    <cellStyle name="常规 7 73 2 4" xfId="12989"/>
    <cellStyle name="常规 2 2 2 3 2 2 2" xfId="12990"/>
    <cellStyle name="常规 27 4 2" xfId="12991"/>
    <cellStyle name="常规 32 4 2" xfId="12992"/>
    <cellStyle name="常规 2 2 2 3 2 3" xfId="12993"/>
    <cellStyle name="常规 27 5" xfId="12994"/>
    <cellStyle name="常规 32 5" xfId="12995"/>
    <cellStyle name="常规 2 2 2 3 3 2" xfId="12996"/>
    <cellStyle name="常规 28 4" xfId="12997"/>
    <cellStyle name="常规 33 4" xfId="12998"/>
    <cellStyle name="常规 2 2 2 3 4" xfId="12999"/>
    <cellStyle name="输出 2 3 4 4 2" xfId="13000"/>
    <cellStyle name="常规 2 2 2 4 2" xfId="13001"/>
    <cellStyle name="常规 8 4 5 3" xfId="13002"/>
    <cellStyle name="常规 2 2 2 4 2 2" xfId="13003"/>
    <cellStyle name="常规 8 4 6 3" xfId="13004"/>
    <cellStyle name="常规 2 2 2 5 2" xfId="13005"/>
    <cellStyle name="输出 3 2 2 3" xfId="13006"/>
    <cellStyle name="常规 2 2 2 5 2 2" xfId="13007"/>
    <cellStyle name="常规 2 2 2 5 3" xfId="13008"/>
    <cellStyle name="输出 2 3 5 2" xfId="13009"/>
    <cellStyle name="常规 2 2 3 2" xfId="13010"/>
    <cellStyle name="输出 2 3 5 2 2" xfId="13011"/>
    <cellStyle name="常规 28 9" xfId="13012"/>
    <cellStyle name="常规 33 9" xfId="13013"/>
    <cellStyle name="常规 2 2 3 2 2" xfId="13014"/>
    <cellStyle name="常规 33 9 3" xfId="13015"/>
    <cellStyle name="常规 2 2 3 2 2 3" xfId="13016"/>
    <cellStyle name="常规 2 2 3 2 4" xfId="13017"/>
    <cellStyle name="输出 2 3 5 3" xfId="13018"/>
    <cellStyle name="常规 2 2 3 3" xfId="13019"/>
    <cellStyle name="输出 2 3 5 3 2" xfId="13020"/>
    <cellStyle name="常规 29 9" xfId="13021"/>
    <cellStyle name="常规 34 9" xfId="13022"/>
    <cellStyle name="常规 2 2 3 3 2" xfId="13023"/>
    <cellStyle name="常规 8 5 4 3" xfId="13024"/>
    <cellStyle name="常规 7 19 2 4 2 3" xfId="13025"/>
    <cellStyle name="常规 29 9 2" xfId="13026"/>
    <cellStyle name="常规 34 9 2" xfId="13027"/>
    <cellStyle name="常规 2 2 3 3 2 2" xfId="13028"/>
    <cellStyle name="常规 2 2 3 3 3" xfId="13029"/>
    <cellStyle name="输出 2 3 5 4" xfId="13030"/>
    <cellStyle name="常规 2 2 3 4" xfId="13031"/>
    <cellStyle name="常规 35 9" xfId="13032"/>
    <cellStyle name="常规 40 9" xfId="13033"/>
    <cellStyle name="常规 2 2 3 4 2" xfId="13034"/>
    <cellStyle name="常规 35 9 2" xfId="13035"/>
    <cellStyle name="常规 2 2 3 4 2 2" xfId="13036"/>
    <cellStyle name="常规 3 58 2 2 2" xfId="13037"/>
    <cellStyle name="常规 3 63 2 2 2" xfId="13038"/>
    <cellStyle name="常规 2 2 3 4 3" xfId="13039"/>
    <cellStyle name="常规 2 2 3 5" xfId="13040"/>
    <cellStyle name="常规 36 9" xfId="13041"/>
    <cellStyle name="常规 41 9" xfId="13042"/>
    <cellStyle name="常规 2 2 3 5 2" xfId="13043"/>
    <cellStyle name="常规 2 2 3 6" xfId="13044"/>
    <cellStyle name="输出 2 3 6" xfId="13045"/>
    <cellStyle name="常规 2 2 4" xfId="13046"/>
    <cellStyle name="常规 7 2 2 2 25 4 2 2" xfId="13047"/>
    <cellStyle name="常规 7 2 2 2 30 4 2 2" xfId="13048"/>
    <cellStyle name="输出 2 3 6 2" xfId="13049"/>
    <cellStyle name="常规 2 2 4 2" xfId="13050"/>
    <cellStyle name="强调文字颜色 1 3 7" xfId="13051"/>
    <cellStyle name="常规 2 2 4 2 2" xfId="13052"/>
    <cellStyle name="强调文字颜色 1 3 7 2" xfId="13053"/>
    <cellStyle name="常规 2 2 4 2 2 2" xfId="13054"/>
    <cellStyle name="常规 21 35 3" xfId="13055"/>
    <cellStyle name="常规 21 40 3" xfId="13056"/>
    <cellStyle name="强调文字颜色 1 3 8" xfId="13057"/>
    <cellStyle name="常规 2 2 4 2 3" xfId="13058"/>
    <cellStyle name="常规 22 12 2" xfId="13059"/>
    <cellStyle name="计算 2 5 2 2" xfId="13060"/>
    <cellStyle name="常规 2 2 4 3" xfId="13061"/>
    <cellStyle name="常规 8 6 4 3" xfId="13062"/>
    <cellStyle name="计算 2 5 2 2 2" xfId="13063"/>
    <cellStyle name="常规 7 19 2 5 2 3" xfId="13064"/>
    <cellStyle name="常规 2 2 4 3 2" xfId="13065"/>
    <cellStyle name="计算 2 5 2 3" xfId="13066"/>
    <cellStyle name="常规 2 2 4 4" xfId="13067"/>
    <cellStyle name="输出 2 3 7 2" xfId="13068"/>
    <cellStyle name="常规 2 2 5 2" xfId="13069"/>
    <cellStyle name="强调文字颜色 2 3 7" xfId="13070"/>
    <cellStyle name="常规 2 2 5 2 2" xfId="13071"/>
    <cellStyle name="计算 2 5 3 2" xfId="13072"/>
    <cellStyle name="常规 2 2 5 3" xfId="13073"/>
    <cellStyle name="输出 2 3 8" xfId="13074"/>
    <cellStyle name="常规 2 2 6" xfId="13075"/>
    <cellStyle name="常规 2 2 6 2" xfId="13076"/>
    <cellStyle name="强调文字颜色 3 3 7" xfId="13077"/>
    <cellStyle name="常规 2 2 6 2 2" xfId="13078"/>
    <cellStyle name="计算 2 5 4 2" xfId="13079"/>
    <cellStyle name="常规 2 2 6 3" xfId="13080"/>
    <cellStyle name="常规 2 7 2 2 2 6" xfId="13081"/>
    <cellStyle name="常规 8 4 36 2 2" xfId="13082"/>
    <cellStyle name="常规 8 4 41 2 2" xfId="13083"/>
    <cellStyle name="常规 4 7 4 2 2 2" xfId="13084"/>
    <cellStyle name="常规 2 2 7 2" xfId="13085"/>
    <cellStyle name="常规 2 7 2 2 3 6" xfId="13086"/>
    <cellStyle name="常规 2 2 8 2" xfId="13087"/>
    <cellStyle name="常规 2 2 9 2" xfId="13088"/>
    <cellStyle name="常规 2 3" xfId="13089"/>
    <cellStyle name="输出 2 4 4" xfId="13090"/>
    <cellStyle name="常规 2 3 2" xfId="13091"/>
    <cellStyle name="输出 2 4 4 2" xfId="13092"/>
    <cellStyle name="常规 2 3 2 2" xfId="13093"/>
    <cellStyle name="常规 2 3 2 2 2" xfId="13094"/>
    <cellStyle name="常规 7 2 4 19 4" xfId="13095"/>
    <cellStyle name="常规 7 2 4 24 4" xfId="13096"/>
    <cellStyle name="常规 2 3 2 2 2 2" xfId="13097"/>
    <cellStyle name="常规 7 2 4 19 4 2" xfId="13098"/>
    <cellStyle name="常规 7 2 4 24 4 2" xfId="13099"/>
    <cellStyle name="常规 8 4 2 9" xfId="13100"/>
    <cellStyle name="常规 2 3 2 2 2 2 2" xfId="13101"/>
    <cellStyle name="常规 2 3 2 2 2 3" xfId="13102"/>
    <cellStyle name="常规 2 3 2 2 3 2" xfId="13103"/>
    <cellStyle name="常规 2 3 2 3" xfId="13104"/>
    <cellStyle name="常规 2 3 2 3 2" xfId="13105"/>
    <cellStyle name="常规 7 2 4 25 4" xfId="13106"/>
    <cellStyle name="常规 7 2 4 30 4" xfId="13107"/>
    <cellStyle name="常规 2 3 2 3 2 2" xfId="13108"/>
    <cellStyle name="常规 7 2 4 25 4 2" xfId="13109"/>
    <cellStyle name="常规 7 2 4 30 4 2" xfId="13110"/>
    <cellStyle name="常规 2 3 2 3 3" xfId="13111"/>
    <cellStyle name="常规 7 2 4 25 5" xfId="13112"/>
    <cellStyle name="常规 7 2 4 30 5" xfId="13113"/>
    <cellStyle name="常规 2 3 2 4" xfId="13114"/>
    <cellStyle name="常规 2 3 2 4 2" xfId="13115"/>
    <cellStyle name="常规 7 2 4 26 4" xfId="13116"/>
    <cellStyle name="常规 7 2 4 31 4" xfId="13117"/>
    <cellStyle name="汇总 3 2 5 3" xfId="13118"/>
    <cellStyle name="常规 2 3 2 4 2 2" xfId="13119"/>
    <cellStyle name="常规 7 2 4 26 4 2" xfId="13120"/>
    <cellStyle name="常规 7 2 4 31 4 2" xfId="13121"/>
    <cellStyle name="常规 2 3 2 4 3" xfId="13122"/>
    <cellStyle name="常规 7 2 4 26 5" xfId="13123"/>
    <cellStyle name="常规 7 2 4 31 5" xfId="13124"/>
    <cellStyle name="常规 2 3 2 5" xfId="13125"/>
    <cellStyle name="常规 2 3 2 5 2" xfId="13126"/>
    <cellStyle name="常规 7 2 4 27 4" xfId="13127"/>
    <cellStyle name="常规 7 2 4 32 4" xfId="13128"/>
    <cellStyle name="常规 2 3 2 6" xfId="13129"/>
    <cellStyle name="常规 2 3 2 7" xfId="13130"/>
    <cellStyle name="输出 2 4 5" xfId="13131"/>
    <cellStyle name="常规 2 3 3" xfId="13132"/>
    <cellStyle name="常规 2 3 3 2" xfId="13133"/>
    <cellStyle name="常规 2 3 3 2 2" xfId="13134"/>
    <cellStyle name="常规 2 3 3 3" xfId="13135"/>
    <cellStyle name="常规 2 3 3 3 2" xfId="13136"/>
    <cellStyle name="常规 2 3 3 4" xfId="13137"/>
    <cellStyle name="常规 2 3 4" xfId="13138"/>
    <cellStyle name="常规 2 3 4 2" xfId="13139"/>
    <cellStyle name="常规 2 3 4 2 2" xfId="13140"/>
    <cellStyle name="计算 2 6 2 2" xfId="13141"/>
    <cellStyle name="常规 2 3 4 3" xfId="13142"/>
    <cellStyle name="常规 2 3 5 2" xfId="13143"/>
    <cellStyle name="常规 7 20 10" xfId="13144"/>
    <cellStyle name="常规 2 3 5 2 2" xfId="13145"/>
    <cellStyle name="计算 2 6 3 2" xfId="13146"/>
    <cellStyle name="常规 2 3 5 3" xfId="13147"/>
    <cellStyle name="强调文字颜色 1 2 3 2 2" xfId="13148"/>
    <cellStyle name="常规 2 3 6" xfId="13149"/>
    <cellStyle name="强调文字颜色 1 2 3 2 2 2" xfId="13150"/>
    <cellStyle name="常规 2 3 6 2" xfId="13151"/>
    <cellStyle name="强调文字颜色 1 2 3 2 3" xfId="13152"/>
    <cellStyle name="常规 4 7 4 3 2" xfId="13153"/>
    <cellStyle name="常规 2 3 7" xfId="13154"/>
    <cellStyle name="常规 8 13 2 2" xfId="13155"/>
    <cellStyle name="常规 8 4 37 2" xfId="13156"/>
    <cellStyle name="常规 8 4 42 2" xfId="13157"/>
    <cellStyle name="强调文字颜色 1 2 3 2 3 2" xfId="13158"/>
    <cellStyle name="常规 2 3 7 2" xfId="13159"/>
    <cellStyle name="常规 8 13 2 2 2" xfId="13160"/>
    <cellStyle name="常规 8 4 37 2 2" xfId="13161"/>
    <cellStyle name="常规 8 4 42 2 2" xfId="13162"/>
    <cellStyle name="强调文字颜色 1 2 3 2 4" xfId="13163"/>
    <cellStyle name="常规 2 3 8" xfId="13164"/>
    <cellStyle name="常规 8 13 2 3" xfId="13165"/>
    <cellStyle name="常规 8 4 37 3" xfId="13166"/>
    <cellStyle name="常规 8 4 42 3" xfId="13167"/>
    <cellStyle name="输出 2 5 4 2" xfId="13168"/>
    <cellStyle name="常规 2 4 2 2" xfId="13169"/>
    <cellStyle name="常规 2 4 2 2 2" xfId="13170"/>
    <cellStyle name="输入 3 2 6 4" xfId="13171"/>
    <cellStyle name="常规 2 4 2 2 2 3" xfId="13172"/>
    <cellStyle name="常规 2 4 2 2 3 2" xfId="13173"/>
    <cellStyle name="常规 2 4 2 3" xfId="13174"/>
    <cellStyle name="常规 2 4 2 3 2" xfId="13175"/>
    <cellStyle name="常规 37 27" xfId="13176"/>
    <cellStyle name="常规 37 32" xfId="13177"/>
    <cellStyle name="常规 2 4 2 3 2 2" xfId="13178"/>
    <cellStyle name="常规 7 20 25 4 2" xfId="13179"/>
    <cellStyle name="常规 7 20 30 4 2" xfId="13180"/>
    <cellStyle name="常规 2 4 2 3 3" xfId="13181"/>
    <cellStyle name="常规 2 4 2 4" xfId="13182"/>
    <cellStyle name="常规 2 4 2 4 2" xfId="13183"/>
    <cellStyle name="常规 2 4 2 4 2 2" xfId="13184"/>
    <cellStyle name="常规 2 4 2 4 3" xfId="13185"/>
    <cellStyle name="常规 2 4 2 5" xfId="13186"/>
    <cellStyle name="常规 2 4 2 5 2" xfId="13187"/>
    <cellStyle name="常规 2 4 2 6" xfId="13188"/>
    <cellStyle name="常规 2 4 2 6 2" xfId="13189"/>
    <cellStyle name="输出 2 5 5" xfId="13190"/>
    <cellStyle name="常规 2 4 3" xfId="13191"/>
    <cellStyle name="常规 2 4 3 2" xfId="13192"/>
    <cellStyle name="常规 2 4 3 2 2" xfId="13193"/>
    <cellStyle name="常规 2 4 3 2 2 2" xfId="13194"/>
    <cellStyle name="常规 7 20 2 3 3 2" xfId="13195"/>
    <cellStyle name="常规 21 13" xfId="13196"/>
    <cellStyle name="常规 2 4 3 3" xfId="13197"/>
    <cellStyle name="常规 2 4 3 3 2" xfId="13198"/>
    <cellStyle name="注释 3 6 2 2 2" xfId="13199"/>
    <cellStyle name="常规 2 4 3 4" xfId="13200"/>
    <cellStyle name="常规 2 4 4" xfId="13201"/>
    <cellStyle name="常规 2 4 4 2" xfId="13202"/>
    <cellStyle name="计算 2 7 2 2" xfId="13203"/>
    <cellStyle name="常规 2 4 4 3" xfId="13204"/>
    <cellStyle name="常规 2 4 5" xfId="13205"/>
    <cellStyle name="常规 2 4 5 2" xfId="13206"/>
    <cellStyle name="常规 2 4 5 2 2" xfId="13207"/>
    <cellStyle name="计算 2 7 3 2" xfId="13208"/>
    <cellStyle name="常规 2 4 5 3" xfId="13209"/>
    <cellStyle name="强调文字颜色 1 2 3 3 2" xfId="13210"/>
    <cellStyle name="常规 2 4 6" xfId="13211"/>
    <cellStyle name="强调文字颜色 1 2 3 3 2 2" xfId="13212"/>
    <cellStyle name="常规 2 4 6 2" xfId="13213"/>
    <cellStyle name="强调文字颜色 1 2 3 3 3" xfId="13214"/>
    <cellStyle name="常规 2 4 7" xfId="13215"/>
    <cellStyle name="常规 8 13 3 2" xfId="13216"/>
    <cellStyle name="常规 8 4 38 2" xfId="13217"/>
    <cellStyle name="常规 8 4 43 2" xfId="13218"/>
    <cellStyle name="强调文字颜色 1 2 3 3 4" xfId="13219"/>
    <cellStyle name="常规 2 4 8" xfId="13220"/>
    <cellStyle name="常规 8 4 38 3" xfId="13221"/>
    <cellStyle name="常规 8 4 43 3" xfId="13222"/>
    <cellStyle name="输出 2 6 4 2" xfId="13223"/>
    <cellStyle name="常规 2 5 2 2" xfId="13224"/>
    <cellStyle name="常规 2 5 2 2 2" xfId="13225"/>
    <cellStyle name="常规 2 5 2 3" xfId="13226"/>
    <cellStyle name="常规 35 2 2 2 4" xfId="13227"/>
    <cellStyle name="常规 40 2 2 2 4" xfId="13228"/>
    <cellStyle name="常规 2 5 2 3 2" xfId="13229"/>
    <cellStyle name="常规 2 5 2 4" xfId="13230"/>
    <cellStyle name="常规 2 5 2 4 2" xfId="13231"/>
    <cellStyle name="常规 2 5 2 5" xfId="13232"/>
    <cellStyle name="输出 2 6 5" xfId="13233"/>
    <cellStyle name="常规 2 5 3" xfId="13234"/>
    <cellStyle name="常规 2 5 3 2" xfId="13235"/>
    <cellStyle name="常规 2 5 3 2 2" xfId="13236"/>
    <cellStyle name="常规 2 5 3 3" xfId="13237"/>
    <cellStyle name="常规 2 5 4" xfId="13238"/>
    <cellStyle name="常规 2 5 4 2" xfId="13239"/>
    <cellStyle name="常规 2 5 4 2 2" xfId="13240"/>
    <cellStyle name="常规 2 5 4 3" xfId="13241"/>
    <cellStyle name="常规 2 5 5" xfId="13242"/>
    <cellStyle name="常规 2 5 5 2" xfId="13243"/>
    <cellStyle name="强调文字颜色 1 2 3 4 2" xfId="13244"/>
    <cellStyle name="常规 2 5 6" xfId="13245"/>
    <cellStyle name="强调文字颜色 1 2 3 4 2 2" xfId="13246"/>
    <cellStyle name="常规 2 5 6 2" xfId="13247"/>
    <cellStyle name="强调文字颜色 1 2 3 4 3" xfId="13248"/>
    <cellStyle name="千位分隔[0] 2 2 4 2 2" xfId="13249"/>
    <cellStyle name="常规 2 5 7" xfId="13250"/>
    <cellStyle name="常规 8 13 4 2" xfId="13251"/>
    <cellStyle name="常规 8 4 39 2" xfId="13252"/>
    <cellStyle name="常规 8 4 44 2" xfId="13253"/>
    <cellStyle name="输出 2 7 4" xfId="13254"/>
    <cellStyle name="常规 2 6 2" xfId="13255"/>
    <cellStyle name="常规 2 6 2 2" xfId="13256"/>
    <cellStyle name="常规 2 6 2 2 2" xfId="13257"/>
    <cellStyle name="常规 2 6 2 2 2 2" xfId="13258"/>
    <cellStyle name="常规 20 4 2 3 2" xfId="13259"/>
    <cellStyle name="常规 2 6 2 3" xfId="13260"/>
    <cellStyle name="常规 2 6 2 3 2" xfId="13261"/>
    <cellStyle name="常规 2 6 2 4" xfId="13262"/>
    <cellStyle name="常规 2 6 3" xfId="13263"/>
    <cellStyle name="常规 2 6 3 2" xfId="13264"/>
    <cellStyle name="常规 2 6 3 2 2" xfId="13265"/>
    <cellStyle name="常规 34 3 2 2 2 2" xfId="13266"/>
    <cellStyle name="常规 2 6 3 3" xfId="13267"/>
    <cellStyle name="常规 2 6 4" xfId="13268"/>
    <cellStyle name="常规 2 6 4 2" xfId="13269"/>
    <cellStyle name="适中 2 2 9" xfId="13270"/>
    <cellStyle name="常规 2 6 4 2 2" xfId="13271"/>
    <cellStyle name="常规 2 6 4 3" xfId="13272"/>
    <cellStyle name="常规 2 6 5" xfId="13273"/>
    <cellStyle name="常规 2 6 5 2" xfId="13274"/>
    <cellStyle name="强调文字颜色 1 2 3 5 2" xfId="13275"/>
    <cellStyle name="常规 2 6 6" xfId="13276"/>
    <cellStyle name="强调文字颜色 1 2 3 5 2 2" xfId="13277"/>
    <cellStyle name="常规 2 6 6 2" xfId="13278"/>
    <cellStyle name="强调文字颜色 1 2 3 5 3" xfId="13279"/>
    <cellStyle name="常规 2 6 7" xfId="13280"/>
    <cellStyle name="常规 8 4 45 2" xfId="13281"/>
    <cellStyle name="常规 2 7 2" xfId="13282"/>
    <cellStyle name="常规 2 7 2 2" xfId="13283"/>
    <cellStyle name="警告文本 3 3 6" xfId="13284"/>
    <cellStyle name="常规 2 7 2 2 2" xfId="13285"/>
    <cellStyle name="警告文本 3 3 6 2" xfId="13286"/>
    <cellStyle name="常规 2 7 2 2 2 2" xfId="13287"/>
    <cellStyle name="常规 2 7 2 2 2 2 3" xfId="13288"/>
    <cellStyle name="常规 2 7 2 2 2 2 3 2" xfId="13289"/>
    <cellStyle name="强调文字颜色 3 2 2 2 3 3" xfId="13290"/>
    <cellStyle name="常规 2 7 2 2 2 2 3 2 2" xfId="13291"/>
    <cellStyle name="常规 2 7 2 2 2 2 3 3" xfId="13292"/>
    <cellStyle name="常规 2 7 2 2 2 2 4" xfId="13293"/>
    <cellStyle name="常规 2 7 2 2 2 2 4 2" xfId="13294"/>
    <cellStyle name="常规 2 7 2 2 2 2 4 2 2" xfId="13295"/>
    <cellStyle name="常规 2 7 2 2 2 2 4 3" xfId="13296"/>
    <cellStyle name="常规 2 7 2 2 2 2 5" xfId="13297"/>
    <cellStyle name="常规 2 7 2 2 2 2 5 2" xfId="13298"/>
    <cellStyle name="常规 2 7 2 2 2 3" xfId="13299"/>
    <cellStyle name="常规 7 2 4 2 15 3 2" xfId="13300"/>
    <cellStyle name="常规 7 2 4 2 20 3 2" xfId="13301"/>
    <cellStyle name="常规 2 7 2 2 2 3 2" xfId="13302"/>
    <cellStyle name="常规 2 7 2 2 2 3 2 2" xfId="13303"/>
    <cellStyle name="常规 7 2 2 2 2 8 2 3 2" xfId="13304"/>
    <cellStyle name="常规 23 49" xfId="13305"/>
    <cellStyle name="常规 23 54" xfId="13306"/>
    <cellStyle name="常规 2 7 2 2 2 3 3" xfId="13307"/>
    <cellStyle name="常规 2 7 2 2 2 3 3 2" xfId="13308"/>
    <cellStyle name="常规 2 7 2 2 2 3 4" xfId="13309"/>
    <cellStyle name="常规 2 7 2 2 2 4" xfId="13310"/>
    <cellStyle name="常规 2 7 2 2 2 4 2" xfId="13311"/>
    <cellStyle name="常规 7 20 2 35" xfId="13312"/>
    <cellStyle name="常规 7 20 2 40" xfId="13313"/>
    <cellStyle name="常规 2 7 2 2 2 4 2 2" xfId="13314"/>
    <cellStyle name="常规 2 7 2 2 2 4 3" xfId="13315"/>
    <cellStyle name="常规 2 7 2 2 2 5" xfId="13316"/>
    <cellStyle name="强调文字颜色 4 2 7" xfId="13317"/>
    <cellStyle name="常规 8 9 2 3" xfId="13318"/>
    <cellStyle name="常规 2 7 2 2 2 5 2" xfId="13319"/>
    <cellStyle name="强调文字颜色 4 2 7 2" xfId="13320"/>
    <cellStyle name="常规 8 9 2 3 2" xfId="13321"/>
    <cellStyle name="常规 2 7 2 2 2 5 2 2" xfId="13322"/>
    <cellStyle name="强调文字颜色 4 2 8" xfId="13323"/>
    <cellStyle name="常规 8 9 2 4" xfId="13324"/>
    <cellStyle name="常规 2 7 2 2 2 5 3" xfId="13325"/>
    <cellStyle name="强调文字颜色 4 3 7" xfId="13326"/>
    <cellStyle name="常规 2 7 2 2 2 6 2" xfId="13327"/>
    <cellStyle name="常规 2 7 2 2 2 7" xfId="13328"/>
    <cellStyle name="警告文本 3 3 7 2" xfId="13329"/>
    <cellStyle name="强调文字颜色 2 3 3 4 2 3" xfId="13330"/>
    <cellStyle name="常规 2 7 2 2 3 2" xfId="13331"/>
    <cellStyle name="输出 3 4" xfId="13332"/>
    <cellStyle name="强调文字颜色 2 3 3 4 2 3 2" xfId="13333"/>
    <cellStyle name="常规 2 7 2 2 3 2 2" xfId="13334"/>
    <cellStyle name="输出 3 4 2" xfId="13335"/>
    <cellStyle name="常规 7 2 2 16 4" xfId="13336"/>
    <cellStyle name="常规 7 2 2 21 4" xfId="13337"/>
    <cellStyle name="常规 2 7 2 2 3 2 2 2" xfId="13338"/>
    <cellStyle name="输出 3 4 2 2" xfId="13339"/>
    <cellStyle name="常规 7 2 2 16 4 2" xfId="13340"/>
    <cellStyle name="常规 7 2 2 21 4 2" xfId="13341"/>
    <cellStyle name="常规 2 7 2 2 3 2 2 2 2" xfId="13342"/>
    <cellStyle name="输出 3 5" xfId="13343"/>
    <cellStyle name="常规 2 7 2 2 3 2 3" xfId="13344"/>
    <cellStyle name="输出 3 5 2" xfId="13345"/>
    <cellStyle name="常规 7 2 2 17 4" xfId="13346"/>
    <cellStyle name="常规 7 2 2 22 4" xfId="13347"/>
    <cellStyle name="常规 2 7 2 2 3 2 3 2" xfId="13348"/>
    <cellStyle name="输出 3 6" xfId="13349"/>
    <cellStyle name="常规 2 7 2 2 3 2 4" xfId="13350"/>
    <cellStyle name="强调文字颜色 2 3 3 4 2 4" xfId="13351"/>
    <cellStyle name="常规 2 7 2 2 3 3" xfId="13352"/>
    <cellStyle name="常规 7 2 4 2 15 4 2" xfId="13353"/>
    <cellStyle name="常规 7 2 4 2 20 4 2" xfId="13354"/>
    <cellStyle name="常规 2 7 2 2 3 3 2" xfId="13355"/>
    <cellStyle name="常规 7 2 4 2 15 4 2 2" xfId="13356"/>
    <cellStyle name="常规 7 2 4 2 20 4 2 2" xfId="13357"/>
    <cellStyle name="常规 2 7 2 2 3 3 3" xfId="13358"/>
    <cellStyle name="常规 2 7 2 2 3 4" xfId="13359"/>
    <cellStyle name="常规 7 2 4 2 15 4 3" xfId="13360"/>
    <cellStyle name="常规 7 2 4 2 20 4 3" xfId="13361"/>
    <cellStyle name="常规 2 7 2 2 3 4 2" xfId="13362"/>
    <cellStyle name="常规 22 35" xfId="13363"/>
    <cellStyle name="常规 22 40" xfId="13364"/>
    <cellStyle name="常规 2 7 2 2 3 4 2 2" xfId="13365"/>
    <cellStyle name="常规 2 7 2 2 3 4 3" xfId="13366"/>
    <cellStyle name="常规 2 7 2 2 3 5" xfId="13367"/>
    <cellStyle name="强调文字颜色 5 2 7" xfId="13368"/>
    <cellStyle name="常规 2 7 2 2 3 5 2" xfId="13369"/>
    <cellStyle name="警告文本 3 3 8" xfId="13370"/>
    <cellStyle name="常规 2 7 2 2 4" xfId="13371"/>
    <cellStyle name="常规 2 7 2 2 4 2" xfId="13372"/>
    <cellStyle name="常规 2 7 2 2 4 2 2" xfId="13373"/>
    <cellStyle name="汇总 3 5 5" xfId="13374"/>
    <cellStyle name="常规 2 7 2 2 4 2 2 2" xfId="13375"/>
    <cellStyle name="常规 2 7 2 2 4 2 3" xfId="13376"/>
    <cellStyle name="常规 2 7 2 2 4 3" xfId="13377"/>
    <cellStyle name="适中 2 2 2 5" xfId="13378"/>
    <cellStyle name="常规 2 7 2 2 4 3 2" xfId="13379"/>
    <cellStyle name="常规 2 7 2 2 4 4" xfId="13380"/>
    <cellStyle name="常规 2 7 2 2 5" xfId="13381"/>
    <cellStyle name="常规 2 7 2 2 5 2" xfId="13382"/>
    <cellStyle name="常规 2 7 2 2 5 3" xfId="13383"/>
    <cellStyle name="强调文字颜色 3 2 3 2 2" xfId="13384"/>
    <cellStyle name="解释性文本 3 2 3 2 2 2" xfId="13385"/>
    <cellStyle name="常规 2 7 2 2 6 2" xfId="13386"/>
    <cellStyle name="强调文字颜色 3 2 3 2 3" xfId="13387"/>
    <cellStyle name="计算 2 3 3 2 2 2" xfId="13388"/>
    <cellStyle name="常规 2 7 2 2 6 3" xfId="13389"/>
    <cellStyle name="常规 2 7 2 3" xfId="13390"/>
    <cellStyle name="常规 2 7 2 3 2" xfId="13391"/>
    <cellStyle name="常规 2 7 2 3 2 2" xfId="13392"/>
    <cellStyle name="常规 2 7 2 3 3" xfId="13393"/>
    <cellStyle name="常规 2 7 2 4" xfId="13394"/>
    <cellStyle name="常规 2 7 2 4 2" xfId="13395"/>
    <cellStyle name="常规 2 7 2 5" xfId="13396"/>
    <cellStyle name="常规 2 7 3" xfId="13397"/>
    <cellStyle name="常规 2 7 3 2" xfId="13398"/>
    <cellStyle name="常规 2 7 3 2 2" xfId="13399"/>
    <cellStyle name="常规 2 7 3 3" xfId="13400"/>
    <cellStyle name="常规 3 9 2 3 2 2 2" xfId="13401"/>
    <cellStyle name="常规 2 7 4" xfId="13402"/>
    <cellStyle name="常规 2 7 4 2" xfId="13403"/>
    <cellStyle name="常规 2 7 4 2 2" xfId="13404"/>
    <cellStyle name="常规 2 7 4 3" xfId="13405"/>
    <cellStyle name="常规 2 7 5" xfId="13406"/>
    <cellStyle name="常规 2 7 5 2" xfId="13407"/>
    <cellStyle name="强调文字颜色 1 2 3 6 2" xfId="13408"/>
    <cellStyle name="常规 2 7 6" xfId="13409"/>
    <cellStyle name="输入 2" xfId="13410"/>
    <cellStyle name="常规 2 8" xfId="13411"/>
    <cellStyle name="输入 2 2" xfId="13412"/>
    <cellStyle name="常规 2 8 2" xfId="13413"/>
    <cellStyle name="输入 2 2 2" xfId="13414"/>
    <cellStyle name="常规 2 8 2 2" xfId="13415"/>
    <cellStyle name="输入 2 2 2 2" xfId="13416"/>
    <cellStyle name="常规 4 2 3 2 5" xfId="13417"/>
    <cellStyle name="常规 2 8 2 2 2" xfId="13418"/>
    <cellStyle name="输入 2 2 2 2 2" xfId="13419"/>
    <cellStyle name="常规 4 2 3 2 5 2" xfId="13420"/>
    <cellStyle name="常规 2 8 2 2 2 2" xfId="13421"/>
    <cellStyle name="输入 2 2 3" xfId="13422"/>
    <cellStyle name="常规 2 8 2 3" xfId="13423"/>
    <cellStyle name="输入 2 2 3 2" xfId="13424"/>
    <cellStyle name="常规 2 8 2 3 2" xfId="13425"/>
    <cellStyle name="输入 2 2 4" xfId="13426"/>
    <cellStyle name="常规 2 8 2 4" xfId="13427"/>
    <cellStyle name="输入 2 3" xfId="13428"/>
    <cellStyle name="常规 2 8 3" xfId="13429"/>
    <cellStyle name="输入 2 3 2" xfId="13430"/>
    <cellStyle name="常规 2 8 3 2" xfId="13431"/>
    <cellStyle name="输入 2 4" xfId="13432"/>
    <cellStyle name="常规 2 8 4" xfId="13433"/>
    <cellStyle name="输入 3" xfId="13434"/>
    <cellStyle name="常规 2 9" xfId="13435"/>
    <cellStyle name="输入 3 2" xfId="13436"/>
    <cellStyle name="常规 2 9 2" xfId="13437"/>
    <cellStyle name="输入 3 2 2" xfId="13438"/>
    <cellStyle name="常规 7 19 12 3" xfId="13439"/>
    <cellStyle name="常规 2 9 2 2" xfId="13440"/>
    <cellStyle name="输入 3 3" xfId="13441"/>
    <cellStyle name="常规 2 9 3" xfId="13442"/>
    <cellStyle name="常规 20 10" xfId="13443"/>
    <cellStyle name="常规 20 10 2" xfId="13444"/>
    <cellStyle name="常规 7 19 2 2 28" xfId="13445"/>
    <cellStyle name="常规 7 19 2 2 33" xfId="13446"/>
    <cellStyle name="常规 20 10 2 2" xfId="13447"/>
    <cellStyle name="常规 20 10 3" xfId="13448"/>
    <cellStyle name="常规 20 11" xfId="13449"/>
    <cellStyle name="常规 66 2 2" xfId="13450"/>
    <cellStyle name="常规 71 2 2" xfId="13451"/>
    <cellStyle name="常规 20 11 2" xfId="13452"/>
    <cellStyle name="常规 20 11 3" xfId="13453"/>
    <cellStyle name="常规 20 12" xfId="13454"/>
    <cellStyle name="常规 20 12 2" xfId="13455"/>
    <cellStyle name="常规 20 12 3" xfId="13456"/>
    <cellStyle name="常规 20 13" xfId="13457"/>
    <cellStyle name="常规 29 10" xfId="13458"/>
    <cellStyle name="常规 34 10" xfId="13459"/>
    <cellStyle name="常规 20 13 2" xfId="13460"/>
    <cellStyle name="常规 29 11" xfId="13461"/>
    <cellStyle name="常规 34 11" xfId="13462"/>
    <cellStyle name="常规 20 13 3" xfId="13463"/>
    <cellStyle name="常规 20 14" xfId="13464"/>
    <cellStyle name="常规 20 14 2" xfId="13465"/>
    <cellStyle name="常规 20 14 3" xfId="13466"/>
    <cellStyle name="常规 20 15" xfId="13467"/>
    <cellStyle name="常规 20 20" xfId="13468"/>
    <cellStyle name="常规 20 15 2" xfId="13469"/>
    <cellStyle name="常规 20 20 2" xfId="13470"/>
    <cellStyle name="常规 20 15 3" xfId="13471"/>
    <cellStyle name="常规 20 20 3" xfId="13472"/>
    <cellStyle name="输出 3 6 2 3 2" xfId="13473"/>
    <cellStyle name="常规 20 16" xfId="13474"/>
    <cellStyle name="常规 20 21" xfId="13475"/>
    <cellStyle name="常规 20 16 2" xfId="13476"/>
    <cellStyle name="常规 20 21 2" xfId="13477"/>
    <cellStyle name="常规 20 16 3" xfId="13478"/>
    <cellStyle name="常规 20 21 3" xfId="13479"/>
    <cellStyle name="常规 35 39 2" xfId="13480"/>
    <cellStyle name="常规 35 44 2" xfId="13481"/>
    <cellStyle name="常规 20 17" xfId="13482"/>
    <cellStyle name="常规 20 22" xfId="13483"/>
    <cellStyle name="常规 35 39 2 2" xfId="13484"/>
    <cellStyle name="常规 35 44 2 2" xfId="13485"/>
    <cellStyle name="常规 20 17 2" xfId="13486"/>
    <cellStyle name="常规 20 22 2" xfId="13487"/>
    <cellStyle name="常规 20 17 2 2" xfId="13488"/>
    <cellStyle name="常规 20 22 2 2" xfId="13489"/>
    <cellStyle name="常规 20 17 3" xfId="13490"/>
    <cellStyle name="常规 20 22 3" xfId="13491"/>
    <cellStyle name="常规 35 39 3" xfId="13492"/>
    <cellStyle name="常规 35 44 3" xfId="13493"/>
    <cellStyle name="常规 20 18" xfId="13494"/>
    <cellStyle name="常规 20 23" xfId="13495"/>
    <cellStyle name="常规 35 10" xfId="13496"/>
    <cellStyle name="常规 20 18 2" xfId="13497"/>
    <cellStyle name="常规 20 23 2" xfId="13498"/>
    <cellStyle name="常规 35 10 2" xfId="13499"/>
    <cellStyle name="常规 20 18 2 2" xfId="13500"/>
    <cellStyle name="常规 20 23 2 2" xfId="13501"/>
    <cellStyle name="常规 35 11" xfId="13502"/>
    <cellStyle name="常规 68 2 2" xfId="13503"/>
    <cellStyle name="常规 73 2 2" xfId="13504"/>
    <cellStyle name="常规 20 18 3" xfId="13505"/>
    <cellStyle name="常规 20 23 3" xfId="13506"/>
    <cellStyle name="常规 20 19" xfId="13507"/>
    <cellStyle name="常规 20 24" xfId="13508"/>
    <cellStyle name="常规 20 19 2" xfId="13509"/>
    <cellStyle name="常规 20 24 2" xfId="13510"/>
    <cellStyle name="常规 20 19 2 2" xfId="13511"/>
    <cellStyle name="常规 20 24 2 2" xfId="13512"/>
    <cellStyle name="常规 20 2 2 7" xfId="13513"/>
    <cellStyle name="常规 20 2 7 2" xfId="13514"/>
    <cellStyle name="常规 21 35 2" xfId="13515"/>
    <cellStyle name="常规 21 40 2" xfId="13516"/>
    <cellStyle name="常规 7 2 2 2 11 3 2" xfId="13517"/>
    <cellStyle name="常规 20 2 8" xfId="13518"/>
    <cellStyle name="常规 21 36" xfId="13519"/>
    <cellStyle name="常规 21 41" xfId="13520"/>
    <cellStyle name="常规 20 25" xfId="13521"/>
    <cellStyle name="常规 20 30" xfId="13522"/>
    <cellStyle name="常规 20 25 2" xfId="13523"/>
    <cellStyle name="常规 20 30 2" xfId="13524"/>
    <cellStyle name="常规 20 25 2 2" xfId="13525"/>
    <cellStyle name="常规 20 30 2 2" xfId="13526"/>
    <cellStyle name="常规 20 25 3" xfId="13527"/>
    <cellStyle name="常规 20 30 3" xfId="13528"/>
    <cellStyle name="常规 20 26 3" xfId="13529"/>
    <cellStyle name="常规 20 31 3" xfId="13530"/>
    <cellStyle name="常规 20 27 2 2" xfId="13531"/>
    <cellStyle name="常规 20 32 2 2" xfId="13532"/>
    <cellStyle name="常规 20 27 3" xfId="13533"/>
    <cellStyle name="常规 20 32 3" xfId="13534"/>
    <cellStyle name="常规 20 28" xfId="13535"/>
    <cellStyle name="常规 20 33" xfId="13536"/>
    <cellStyle name="常规 36 10" xfId="13537"/>
    <cellStyle name="常规 20 28 2" xfId="13538"/>
    <cellStyle name="常规 20 33 2" xfId="13539"/>
    <cellStyle name="常规 36 10 2" xfId="13540"/>
    <cellStyle name="常规 20 28 2 2" xfId="13541"/>
    <cellStyle name="常规 20 33 2 2" xfId="13542"/>
    <cellStyle name="常规 36 11" xfId="13543"/>
    <cellStyle name="常规 8 4 2 27 4 2 2" xfId="13544"/>
    <cellStyle name="常规 8 4 2 32 4 2 2" xfId="13545"/>
    <cellStyle name="常规 20 28 3" xfId="13546"/>
    <cellStyle name="常规 20 33 3" xfId="13547"/>
    <cellStyle name="常规 20 29" xfId="13548"/>
    <cellStyle name="常规 20 34" xfId="13549"/>
    <cellStyle name="常规 20 29 2" xfId="13550"/>
    <cellStyle name="常规 20 34 2" xfId="13551"/>
    <cellStyle name="常规 20 29 2 2" xfId="13552"/>
    <cellStyle name="常规 20 34 2 2" xfId="13553"/>
    <cellStyle name="常规 20 29 3" xfId="13554"/>
    <cellStyle name="常规 20 34 3" xfId="13555"/>
    <cellStyle name="常规 20 3 2 4 2" xfId="13556"/>
    <cellStyle name="常规 20 3 2 5" xfId="13557"/>
    <cellStyle name="常规 20 3 6 2" xfId="13558"/>
    <cellStyle name="常规 20 3 7" xfId="13559"/>
    <cellStyle name="常规 7 2 4 2 36 4 2" xfId="13560"/>
    <cellStyle name="常规 7 2 4 2 41 4 2" xfId="13561"/>
    <cellStyle name="常规 20 35" xfId="13562"/>
    <cellStyle name="常规 20 40" xfId="13563"/>
    <cellStyle name="常规 7 2 4 2 36 4 2 2" xfId="13564"/>
    <cellStyle name="常规 7 2 4 2 41 4 2 2" xfId="13565"/>
    <cellStyle name="常规 20 35 2" xfId="13566"/>
    <cellStyle name="常规 20 40 2" xfId="13567"/>
    <cellStyle name="常规 20 35 2 2" xfId="13568"/>
    <cellStyle name="常规 20 40 2 2" xfId="13569"/>
    <cellStyle name="常规 20 35 3" xfId="13570"/>
    <cellStyle name="常规 20 40 3" xfId="13571"/>
    <cellStyle name="常规 7 2 4 2 36 4 3" xfId="13572"/>
    <cellStyle name="常规 7 2 4 2 41 4 3" xfId="13573"/>
    <cellStyle name="常规 20 36" xfId="13574"/>
    <cellStyle name="常规 20 41" xfId="13575"/>
    <cellStyle name="常规 20 36 2" xfId="13576"/>
    <cellStyle name="常规 20 41 2" xfId="13577"/>
    <cellStyle name="常规 20 36 2 2" xfId="13578"/>
    <cellStyle name="常规 20 41 2 2" xfId="13579"/>
    <cellStyle name="常规 20 36 3" xfId="13580"/>
    <cellStyle name="常规 20 41 3" xfId="13581"/>
    <cellStyle name="常规 20 37" xfId="13582"/>
    <cellStyle name="常规 20 42" xfId="13583"/>
    <cellStyle name="常规 20 37 2" xfId="13584"/>
    <cellStyle name="常规 20 42 2" xfId="13585"/>
    <cellStyle name="常规 20 37 2 2" xfId="13586"/>
    <cellStyle name="常规 20 42 2 2" xfId="13587"/>
    <cellStyle name="常规 20 37 3" xfId="13588"/>
    <cellStyle name="常规 20 42 3" xfId="13589"/>
    <cellStyle name="常规 20 38" xfId="13590"/>
    <cellStyle name="常规 20 43" xfId="13591"/>
    <cellStyle name="常规 37 10" xfId="13592"/>
    <cellStyle name="常规 20 38 2" xfId="13593"/>
    <cellStyle name="常规 20 43 2" xfId="13594"/>
    <cellStyle name="常规 37 10 2" xfId="13595"/>
    <cellStyle name="常规 20 38 2 2" xfId="13596"/>
    <cellStyle name="常规 20 43 2 2" xfId="13597"/>
    <cellStyle name="常规 20 39" xfId="13598"/>
    <cellStyle name="常规 20 44" xfId="13599"/>
    <cellStyle name="常规 7 20 27 4 2 2" xfId="13600"/>
    <cellStyle name="常规 7 20 32 4 2 2" xfId="13601"/>
    <cellStyle name="常规 20 39 2" xfId="13602"/>
    <cellStyle name="常规 20 44 2" xfId="13603"/>
    <cellStyle name="常规 20 4 2 4" xfId="13604"/>
    <cellStyle name="常规 34 3 2 2 2" xfId="13605"/>
    <cellStyle name="常规 20 4 4 2" xfId="13606"/>
    <cellStyle name="常规 20 4 5" xfId="13607"/>
    <cellStyle name="常规 20 45" xfId="13608"/>
    <cellStyle name="常规 20 50" xfId="13609"/>
    <cellStyle name="常规 29 26 2 2" xfId="13610"/>
    <cellStyle name="常规 29 31 2 2" xfId="13611"/>
    <cellStyle name="常规 34 26 2 2" xfId="13612"/>
    <cellStyle name="常规 34 31 2 2" xfId="13613"/>
    <cellStyle name="常规 20 45 2" xfId="13614"/>
    <cellStyle name="常规 20 50 2" xfId="13615"/>
    <cellStyle name="常规 20 46" xfId="13616"/>
    <cellStyle name="常规 20 51" xfId="13617"/>
    <cellStyle name="强调文字颜色 5 2 2 6 2 2" xfId="13618"/>
    <cellStyle name="常规 26 39 2 2" xfId="13619"/>
    <cellStyle name="常规 26 44 2 2" xfId="13620"/>
    <cellStyle name="常规 31 39 2 2" xfId="13621"/>
    <cellStyle name="常规 31 44 2 2" xfId="13622"/>
    <cellStyle name="常规 20 46 2" xfId="13623"/>
    <cellStyle name="常规 20 51 2" xfId="13624"/>
    <cellStyle name="注释 2 2 2 7 2" xfId="13625"/>
    <cellStyle name="常规 20 47" xfId="13626"/>
    <cellStyle name="常规 20 52" xfId="13627"/>
    <cellStyle name="常规 23 57 2 2" xfId="13628"/>
    <cellStyle name="常规 7 2 2 2 2 11 2 2" xfId="13629"/>
    <cellStyle name="注释 2 2 2 7 2 2" xfId="13630"/>
    <cellStyle name="常规 20 47 2" xfId="13631"/>
    <cellStyle name="常规 20 52 2" xfId="13632"/>
    <cellStyle name="常规 20 48 3" xfId="13633"/>
    <cellStyle name="常规 20 53 3" xfId="13634"/>
    <cellStyle name="警告文本 2 2" xfId="13635"/>
    <cellStyle name="常规 20 49" xfId="13636"/>
    <cellStyle name="常规 20 54" xfId="13637"/>
    <cellStyle name="警告文本 2 2 2" xfId="13638"/>
    <cellStyle name="常规 3 4 2 2 2 4" xfId="13639"/>
    <cellStyle name="常规 20 49 2" xfId="13640"/>
    <cellStyle name="常规 20 54 2" xfId="13641"/>
    <cellStyle name="警告文本 2 2 3" xfId="13642"/>
    <cellStyle name="常规 3 4 2 2 2 5" xfId="13643"/>
    <cellStyle name="常规 20 49 3" xfId="13644"/>
    <cellStyle name="常规 20 54 3" xfId="13645"/>
    <cellStyle name="常规 20 5 4" xfId="13646"/>
    <cellStyle name="常规 7 2 4 2 10 2 3" xfId="13647"/>
    <cellStyle name="常规 20 5 4 2" xfId="13648"/>
    <cellStyle name="常规 3 55" xfId="13649"/>
    <cellStyle name="常规 3 60" xfId="13650"/>
    <cellStyle name="常规 20 5 5" xfId="13651"/>
    <cellStyle name="警告文本 2 3" xfId="13652"/>
    <cellStyle name="常规 20 55" xfId="13653"/>
    <cellStyle name="常规 20 60" xfId="13654"/>
    <cellStyle name="警告文本 2 3 2" xfId="13655"/>
    <cellStyle name="常规 20 55 2" xfId="13656"/>
    <cellStyle name="常规 20 60 2" xfId="13657"/>
    <cellStyle name="警告文本 2 3 2 2" xfId="13658"/>
    <cellStyle name="常规 7 2 3 2 6" xfId="13659"/>
    <cellStyle name="常规 20 55 2 2" xfId="13660"/>
    <cellStyle name="警告文本 2 3 3" xfId="13661"/>
    <cellStyle name="常规 20 55 3" xfId="13662"/>
    <cellStyle name="警告文本 2 4" xfId="13663"/>
    <cellStyle name="常规 20 56" xfId="13664"/>
    <cellStyle name="常规 20 61" xfId="13665"/>
    <cellStyle name="警告文本 2 4 2" xfId="13666"/>
    <cellStyle name="常规 20 56 2" xfId="13667"/>
    <cellStyle name="常规 20 61 2" xfId="13668"/>
    <cellStyle name="警告文本 2 4 3" xfId="13669"/>
    <cellStyle name="常规 20 56 3" xfId="13670"/>
    <cellStyle name="警告文本 2 5" xfId="13671"/>
    <cellStyle name="常规 20 57" xfId="13672"/>
    <cellStyle name="常规 20 62" xfId="13673"/>
    <cellStyle name="警告文本 2 5 2" xfId="13674"/>
    <cellStyle name="常规 20 57 2" xfId="13675"/>
    <cellStyle name="警告文本 2 5 2 2" xfId="13676"/>
    <cellStyle name="常规 20 57 2 2" xfId="13677"/>
    <cellStyle name="警告文本 2 5 3" xfId="13678"/>
    <cellStyle name="常规 20 57 3" xfId="13679"/>
    <cellStyle name="警告文本 2 6 2" xfId="13680"/>
    <cellStyle name="常规 20 58 2" xfId="13681"/>
    <cellStyle name="警告文本 2 6 2 2" xfId="13682"/>
    <cellStyle name="常规 20 58 2 2" xfId="13683"/>
    <cellStyle name="警告文本 2 6 3" xfId="13684"/>
    <cellStyle name="常规 20 58 3" xfId="13685"/>
    <cellStyle name="警告文本 2 7" xfId="13686"/>
    <cellStyle name="常规 20 59" xfId="13687"/>
    <cellStyle name="警告文本 2 7 2" xfId="13688"/>
    <cellStyle name="常规 20 59 2" xfId="13689"/>
    <cellStyle name="常规 8 10" xfId="13690"/>
    <cellStyle name="常规 20 6 3 2" xfId="13691"/>
    <cellStyle name="常规 20 6 4" xfId="13692"/>
    <cellStyle name="常规 8 55" xfId="13693"/>
    <cellStyle name="常规 8 60" xfId="13694"/>
    <cellStyle name="常规 7 2 4 2 11 2 3" xfId="13695"/>
    <cellStyle name="常规 20 6 4 2" xfId="13696"/>
    <cellStyle name="常规 20 6 5" xfId="13697"/>
    <cellStyle name="常规 7 2 2 38 2 3 2" xfId="13698"/>
    <cellStyle name="常规 7 2 2 43 2 3 2" xfId="13699"/>
    <cellStyle name="常规 20 7 2 2" xfId="13700"/>
    <cellStyle name="常规 22 25 2" xfId="13701"/>
    <cellStyle name="常规 22 30 2" xfId="13702"/>
    <cellStyle name="常规 7 2 2 38 2 4" xfId="13703"/>
    <cellStyle name="常规 7 2 2 43 2 4" xfId="13704"/>
    <cellStyle name="常规 20 7 3" xfId="13705"/>
    <cellStyle name="常规 22 26" xfId="13706"/>
    <cellStyle name="常规 22 31" xfId="13707"/>
    <cellStyle name="常规 20 8 2 2" xfId="13708"/>
    <cellStyle name="常规 20 8 3" xfId="13709"/>
    <cellStyle name="常规 20 9 2" xfId="13710"/>
    <cellStyle name="警告文本 3 2 3 4" xfId="13711"/>
    <cellStyle name="常规 20 9 2 2" xfId="13712"/>
    <cellStyle name="常规 20 9 3" xfId="13713"/>
    <cellStyle name="常规 28 2 2 2 2 2 2" xfId="13714"/>
    <cellStyle name="常规 33 2 2 2 2 2 2" xfId="13715"/>
    <cellStyle name="常规 21 10 3" xfId="13716"/>
    <cellStyle name="常规 21 11 2 2" xfId="13717"/>
    <cellStyle name="常规 21 11 3" xfId="13718"/>
    <cellStyle name="常规 21 12" xfId="13719"/>
    <cellStyle name="常规 21 12 2" xfId="13720"/>
    <cellStyle name="常规 21 12 2 2" xfId="13721"/>
    <cellStyle name="常规 21 12 3" xfId="13722"/>
    <cellStyle name="常规 21 13 2" xfId="13723"/>
    <cellStyle name="常规 21 13 2 2" xfId="13724"/>
    <cellStyle name="常规 21 13 3" xfId="13725"/>
    <cellStyle name="常规 21 14" xfId="13726"/>
    <cellStyle name="解释性文本 2 2 2 2 3" xfId="13727"/>
    <cellStyle name="常规 21 14 2" xfId="13728"/>
    <cellStyle name="解释性文本 2 2 2 2 3 2" xfId="13729"/>
    <cellStyle name="常规 21 14 2 2" xfId="13730"/>
    <cellStyle name="解释性文本 2 2 2 2 4" xfId="13731"/>
    <cellStyle name="常规 21 14 3" xfId="13732"/>
    <cellStyle name="解释性文本 2 2 2 3 3" xfId="13733"/>
    <cellStyle name="常规 21 15 2" xfId="13734"/>
    <cellStyle name="常规 21 20 2" xfId="13735"/>
    <cellStyle name="解释性文本 2 2 2 3 3 2" xfId="13736"/>
    <cellStyle name="常规 21 15 2 2" xfId="13737"/>
    <cellStyle name="常规 21 20 2 2" xfId="13738"/>
    <cellStyle name="解释性文本 2 2 2 3 4" xfId="13739"/>
    <cellStyle name="常规 21 15 3" xfId="13740"/>
    <cellStyle name="常规 21 20 3" xfId="13741"/>
    <cellStyle name="常规 8 2 2 12 2 3 2" xfId="13742"/>
    <cellStyle name="常规 21 16" xfId="13743"/>
    <cellStyle name="常规 21 21" xfId="13744"/>
    <cellStyle name="解释性文本 2 2 2 4 3" xfId="13745"/>
    <cellStyle name="常规 21 16 2" xfId="13746"/>
    <cellStyle name="常规 21 21 2" xfId="13747"/>
    <cellStyle name="解释性文本 2 2 2 4 3 2" xfId="13748"/>
    <cellStyle name="常规 21 16 2 2" xfId="13749"/>
    <cellStyle name="常规 21 21 2 2" xfId="13750"/>
    <cellStyle name="解释性文本 2 2 2 4 4" xfId="13751"/>
    <cellStyle name="常规 21 16 3" xfId="13752"/>
    <cellStyle name="常规 21 21 3" xfId="13753"/>
    <cellStyle name="解释性文本 2 2 2 5 4" xfId="13754"/>
    <cellStyle name="常规 21 17 3" xfId="13755"/>
    <cellStyle name="常规 21 22 3" xfId="13756"/>
    <cellStyle name="常规 21 18" xfId="13757"/>
    <cellStyle name="常规 21 23" xfId="13758"/>
    <cellStyle name="常规 21 18 2" xfId="13759"/>
    <cellStyle name="常规 21 23 2" xfId="13760"/>
    <cellStyle name="常规 6 2 2 2 4" xfId="13761"/>
    <cellStyle name="常规 3 36 4" xfId="13762"/>
    <cellStyle name="常规 3 41 4" xfId="13763"/>
    <cellStyle name="常规 21 18 2 2" xfId="13764"/>
    <cellStyle name="常规 21 23 2 2" xfId="13765"/>
    <cellStyle name="常规 21 18 3" xfId="13766"/>
    <cellStyle name="常规 21 23 3" xfId="13767"/>
    <cellStyle name="常规 21 19 2" xfId="13768"/>
    <cellStyle name="常规 21 24 2" xfId="13769"/>
    <cellStyle name="常规 21 19 2 2" xfId="13770"/>
    <cellStyle name="常规 21 24 2 2" xfId="13771"/>
    <cellStyle name="常规 21 19 3" xfId="13772"/>
    <cellStyle name="常规 21 24 3" xfId="13773"/>
    <cellStyle name="常规 21 2 2 6 2" xfId="13774"/>
    <cellStyle name="常规 21 2 2 7" xfId="13775"/>
    <cellStyle name="常规 21 29 2 2" xfId="13776"/>
    <cellStyle name="常规 21 34 2 2" xfId="13777"/>
    <cellStyle name="强调文字颜色 1 3 6 2" xfId="13778"/>
    <cellStyle name="常规 21 29 3" xfId="13779"/>
    <cellStyle name="常规 21 34 3" xfId="13780"/>
    <cellStyle name="常规 21 3 2 4 2" xfId="13781"/>
    <cellStyle name="常规 21 3 2 5" xfId="13782"/>
    <cellStyle name="常规 21 35 2 2" xfId="13783"/>
    <cellStyle name="常规 21 40 2 2" xfId="13784"/>
    <cellStyle name="常规 21 36 2" xfId="13785"/>
    <cellStyle name="常规 21 41 2" xfId="13786"/>
    <cellStyle name="强调文字颜色 1 3 8 2" xfId="13787"/>
    <cellStyle name="常规 21 36 3" xfId="13788"/>
    <cellStyle name="常规 21 41 3" xfId="13789"/>
    <cellStyle name="常规 22 12 2 2" xfId="13790"/>
    <cellStyle name="常规 3 3 5 2 3 2" xfId="13791"/>
    <cellStyle name="常规 21 38 2 2" xfId="13792"/>
    <cellStyle name="常规 21 43 2 2" xfId="13793"/>
    <cellStyle name="强调文字颜色 5 2 2 2 4 2 3 2" xfId="13794"/>
    <cellStyle name="常规 21 39" xfId="13795"/>
    <cellStyle name="常规 21 44" xfId="13796"/>
    <cellStyle name="常规 34 6 4 2" xfId="13797"/>
    <cellStyle name="常规 21 39 2" xfId="13798"/>
    <cellStyle name="常规 21 44 2" xfId="13799"/>
    <cellStyle name="常规 21 39 2 2" xfId="13800"/>
    <cellStyle name="常规 21 44 2 2" xfId="13801"/>
    <cellStyle name="常规 21 39 3" xfId="13802"/>
    <cellStyle name="常规 21 44 3" xfId="13803"/>
    <cellStyle name="常规 21 4 2 3 2" xfId="13804"/>
    <cellStyle name="常规 21 4 2 4" xfId="13805"/>
    <cellStyle name="常规 34 4 2 2 2" xfId="13806"/>
    <cellStyle name="常规 21 4 4 2" xfId="13807"/>
    <cellStyle name="常规 21 4 5" xfId="13808"/>
    <cellStyle name="常规 21 45 2" xfId="13809"/>
    <cellStyle name="常规 21 50 2" xfId="13810"/>
    <cellStyle name="常规 21 45 2 2" xfId="13811"/>
    <cellStyle name="常规 21 50 2 2" xfId="13812"/>
    <cellStyle name="常规 21 45 3" xfId="13813"/>
    <cellStyle name="常规 21 50 3" xfId="13814"/>
    <cellStyle name="常规 21 46" xfId="13815"/>
    <cellStyle name="常规 21 51" xfId="13816"/>
    <cellStyle name="常规 21 46 2" xfId="13817"/>
    <cellStyle name="常规 21 51 2" xfId="13818"/>
    <cellStyle name="常规 21 46 2 2" xfId="13819"/>
    <cellStyle name="常规 21 51 2 2" xfId="13820"/>
    <cellStyle name="常规 21 46 3" xfId="13821"/>
    <cellStyle name="常规 21 51 3" xfId="13822"/>
    <cellStyle name="常规 21 47" xfId="13823"/>
    <cellStyle name="常规 21 52" xfId="13824"/>
    <cellStyle name="常规 21 47 2" xfId="13825"/>
    <cellStyle name="常规 21 52 2" xfId="13826"/>
    <cellStyle name="常规 21 47 2 2" xfId="13827"/>
    <cellStyle name="常规 21 52 2 2" xfId="13828"/>
    <cellStyle name="常规 21 47 3" xfId="13829"/>
    <cellStyle name="常规 21 52 3" xfId="13830"/>
    <cellStyle name="常规 21 48" xfId="13831"/>
    <cellStyle name="常规 21 53" xfId="13832"/>
    <cellStyle name="常规 21 48 2" xfId="13833"/>
    <cellStyle name="常规 21 53 2" xfId="13834"/>
    <cellStyle name="常规 21 48 2 2" xfId="13835"/>
    <cellStyle name="常规 21 53 2 2" xfId="13836"/>
    <cellStyle name="常规 21 48 3" xfId="13837"/>
    <cellStyle name="常规 21 53 3" xfId="13838"/>
    <cellStyle name="常规 21 49" xfId="13839"/>
    <cellStyle name="常规 21 54" xfId="13840"/>
    <cellStyle name="常规 21 49 2" xfId="13841"/>
    <cellStyle name="常规 21 54 2" xfId="13842"/>
    <cellStyle name="常规 21 49 2 2" xfId="13843"/>
    <cellStyle name="常规 21 54 2 2" xfId="13844"/>
    <cellStyle name="常规 21 49 3" xfId="13845"/>
    <cellStyle name="常规 21 54 3" xfId="13846"/>
    <cellStyle name="常规 3 77" xfId="13847"/>
    <cellStyle name="常规 3 82" xfId="13848"/>
    <cellStyle name="常规 21 55 2 2" xfId="13849"/>
    <cellStyle name="常规 21 55 3" xfId="13850"/>
    <cellStyle name="常规 21 56" xfId="13851"/>
    <cellStyle name="常规 21 61" xfId="13852"/>
    <cellStyle name="常规 8 4 2 27 2 3 2" xfId="13853"/>
    <cellStyle name="常规 8 4 2 32 2 3 2" xfId="13854"/>
    <cellStyle name="常规 21 56 2" xfId="13855"/>
    <cellStyle name="常规 21 61 2" xfId="13856"/>
    <cellStyle name="常规 21 56 2 2" xfId="13857"/>
    <cellStyle name="常规 21 56 3" xfId="13858"/>
    <cellStyle name="常规 21 57" xfId="13859"/>
    <cellStyle name="常规 21 62" xfId="13860"/>
    <cellStyle name="常规 21 57 2" xfId="13861"/>
    <cellStyle name="常规 21 57 2 2" xfId="13862"/>
    <cellStyle name="常规 21 57 3" xfId="13863"/>
    <cellStyle name="常规 7 20 2 3 4 2" xfId="13864"/>
    <cellStyle name="常规 21 58" xfId="13865"/>
    <cellStyle name="常规 21 58 2" xfId="13866"/>
    <cellStyle name="常规 7 36 4" xfId="13867"/>
    <cellStyle name="常规 7 41 4" xfId="13868"/>
    <cellStyle name="常规 21 58 2 2" xfId="13869"/>
    <cellStyle name="常规 21 58 3" xfId="13870"/>
    <cellStyle name="常规 21 59" xfId="13871"/>
    <cellStyle name="解释性文本 2 2 3 2 3" xfId="13872"/>
    <cellStyle name="常规 8 2 2 2 45 4" xfId="13873"/>
    <cellStyle name="常规 21 59 2" xfId="13874"/>
    <cellStyle name="常规 21 6 5" xfId="13875"/>
    <cellStyle name="常规 7 2 2 39 2 3 2" xfId="13876"/>
    <cellStyle name="常规 7 2 2 44 2 3 2" xfId="13877"/>
    <cellStyle name="常规 21 7 2 2" xfId="13878"/>
    <cellStyle name="常规 21 8 2 2" xfId="13879"/>
    <cellStyle name="常规 21 9 2 2" xfId="13880"/>
    <cellStyle name="注释 7 2 2" xfId="13881"/>
    <cellStyle name="常规 22 10" xfId="13882"/>
    <cellStyle name="常规 22 10 2" xfId="13883"/>
    <cellStyle name="常规 22 10 2 2" xfId="13884"/>
    <cellStyle name="常规 22 10 3" xfId="13885"/>
    <cellStyle name="常规 22 11" xfId="13886"/>
    <cellStyle name="常规 22 11 2" xfId="13887"/>
    <cellStyle name="常规 22 11 2 2" xfId="13888"/>
    <cellStyle name="常规 22 11 3" xfId="13889"/>
    <cellStyle name="常规 8 2 2 8 2 3 2" xfId="13890"/>
    <cellStyle name="常规 22 12" xfId="13891"/>
    <cellStyle name="常规 22 13 2" xfId="13892"/>
    <cellStyle name="常规 22 13 2 2" xfId="13893"/>
    <cellStyle name="注释 2 4 5 2 2" xfId="13894"/>
    <cellStyle name="常规 22 14" xfId="13895"/>
    <cellStyle name="输入 2 3 4 2 4" xfId="13896"/>
    <cellStyle name="常规 22 14 2" xfId="13897"/>
    <cellStyle name="常规 22 14 2 2" xfId="13898"/>
    <cellStyle name="常规 22 15" xfId="13899"/>
    <cellStyle name="常规 22 20" xfId="13900"/>
    <cellStyle name="常规 22 15 2" xfId="13901"/>
    <cellStyle name="常规 22 20 2" xfId="13902"/>
    <cellStyle name="常规 4 11" xfId="13903"/>
    <cellStyle name="常规 22 15 2 2" xfId="13904"/>
    <cellStyle name="常规 22 20 2 2" xfId="13905"/>
    <cellStyle name="常规 22 16 2" xfId="13906"/>
    <cellStyle name="常规 22 21 2" xfId="13907"/>
    <cellStyle name="常规 9 11" xfId="13908"/>
    <cellStyle name="常规 22 16 2 2" xfId="13909"/>
    <cellStyle name="常规 22 21 2 2" xfId="13910"/>
    <cellStyle name="常规 36 2 2 3 2 2" xfId="13911"/>
    <cellStyle name="常规 41 2 2 3 2 2" xfId="13912"/>
    <cellStyle name="常规 22 17" xfId="13913"/>
    <cellStyle name="常规 22 22" xfId="13914"/>
    <cellStyle name="常规 22 17 2" xfId="13915"/>
    <cellStyle name="常规 22 22 2" xfId="13916"/>
    <cellStyle name="常规 22 17 2 2" xfId="13917"/>
    <cellStyle name="常规 22 22 2 2" xfId="13918"/>
    <cellStyle name="常规 22 36 3" xfId="13919"/>
    <cellStyle name="常规 22 41 3" xfId="13920"/>
    <cellStyle name="常规 22 17 3" xfId="13921"/>
    <cellStyle name="常规 22 22 3" xfId="13922"/>
    <cellStyle name="强调文字颜色 4 3 5 2 4" xfId="13923"/>
    <cellStyle name="常规 22 18 2" xfId="13924"/>
    <cellStyle name="常规 22 23 2" xfId="13925"/>
    <cellStyle name="常规 22 18 2 2" xfId="13926"/>
    <cellStyle name="常规 22 23 2 2" xfId="13927"/>
    <cellStyle name="常规 22 18 3" xfId="13928"/>
    <cellStyle name="常规 22 23 3" xfId="13929"/>
    <cellStyle name="常规 22 19" xfId="13930"/>
    <cellStyle name="常规 22 24" xfId="13931"/>
    <cellStyle name="常规 22 19 2" xfId="13932"/>
    <cellStyle name="常规 22 24 2" xfId="13933"/>
    <cellStyle name="常规 22 19 2 2" xfId="13934"/>
    <cellStyle name="常规 22 24 2 2" xfId="13935"/>
    <cellStyle name="常规 22 19 3" xfId="13936"/>
    <cellStyle name="常规 22 24 3" xfId="13937"/>
    <cellStyle name="常规 38 3 6" xfId="13938"/>
    <cellStyle name="常规 22 2 2 6 2" xfId="13939"/>
    <cellStyle name="常规 22 2 2 7" xfId="13940"/>
    <cellStyle name="常规 22 25 2 2" xfId="13941"/>
    <cellStyle name="常规 22 30 2 2" xfId="13942"/>
    <cellStyle name="常规 22 25 3" xfId="13943"/>
    <cellStyle name="常规 22 30 3" xfId="13944"/>
    <cellStyle name="常规 22 26 2" xfId="13945"/>
    <cellStyle name="常规 22 31 2" xfId="13946"/>
    <cellStyle name="常规 22 26 2 2" xfId="13947"/>
    <cellStyle name="常规 22 31 2 2" xfId="13948"/>
    <cellStyle name="常规 22 26 3" xfId="13949"/>
    <cellStyle name="常规 22 31 3" xfId="13950"/>
    <cellStyle name="常规 22 27" xfId="13951"/>
    <cellStyle name="常规 22 32" xfId="13952"/>
    <cellStyle name="常规 22 27 2" xfId="13953"/>
    <cellStyle name="常规 22 32 2" xfId="13954"/>
    <cellStyle name="常规 22 27 2 2" xfId="13955"/>
    <cellStyle name="常规 22 32 2 2" xfId="13956"/>
    <cellStyle name="常规 7 2 4 2 12 2 3 2" xfId="13957"/>
    <cellStyle name="常规 23 36 3" xfId="13958"/>
    <cellStyle name="常规 23 41 3" xfId="13959"/>
    <cellStyle name="常规 22 27 3" xfId="13960"/>
    <cellStyle name="常规 22 32 3" xfId="13961"/>
    <cellStyle name="常规 22 28" xfId="13962"/>
    <cellStyle name="常规 22 33" xfId="13963"/>
    <cellStyle name="常规 22 28 2" xfId="13964"/>
    <cellStyle name="常规 22 33 2" xfId="13965"/>
    <cellStyle name="常规 25 2 2 2 2 3" xfId="13966"/>
    <cellStyle name="常规 30 2 2 2 2 3" xfId="13967"/>
    <cellStyle name="常规 22 28 2 2" xfId="13968"/>
    <cellStyle name="常规 22 33 2 2" xfId="13969"/>
    <cellStyle name="常规 22 29 2" xfId="13970"/>
    <cellStyle name="常规 22 34 2" xfId="13971"/>
    <cellStyle name="常规 22 29 2 2" xfId="13972"/>
    <cellStyle name="常规 22 34 2 2" xfId="13973"/>
    <cellStyle name="常规 22 29 3" xfId="13974"/>
    <cellStyle name="常规 22 34 3" xfId="13975"/>
    <cellStyle name="常规 3 2 2 3 3 2" xfId="13976"/>
    <cellStyle name="常规 22 3 2 4 2" xfId="13977"/>
    <cellStyle name="常规 3 2 2 3 4" xfId="13978"/>
    <cellStyle name="常规 22 3 2 5" xfId="13979"/>
    <cellStyle name="常规 22 35 2" xfId="13980"/>
    <cellStyle name="常规 22 40 2" xfId="13981"/>
    <cellStyle name="常规 22 35 2 2" xfId="13982"/>
    <cellStyle name="常规 22 40 2 2" xfId="13983"/>
    <cellStyle name="常规 22 35 3" xfId="13984"/>
    <cellStyle name="常规 22 40 3" xfId="13985"/>
    <cellStyle name="常规 22 36" xfId="13986"/>
    <cellStyle name="常规 22 41" xfId="13987"/>
    <cellStyle name="常规 22 36 2" xfId="13988"/>
    <cellStyle name="常规 22 41 2" xfId="13989"/>
    <cellStyle name="常规 22 36 2 2" xfId="13990"/>
    <cellStyle name="常规 22 41 2 2" xfId="13991"/>
    <cellStyle name="常规 22 37" xfId="13992"/>
    <cellStyle name="常规 22 42" xfId="13993"/>
    <cellStyle name="常规 5 3 2" xfId="13994"/>
    <cellStyle name="常规 7 19 25" xfId="13995"/>
    <cellStyle name="常规 7 19 30" xfId="13996"/>
    <cellStyle name="常规 22 37 2" xfId="13997"/>
    <cellStyle name="常规 22 42 2" xfId="13998"/>
    <cellStyle name="常规 5 3 2 2" xfId="13999"/>
    <cellStyle name="常规 7 19 25 2" xfId="14000"/>
    <cellStyle name="常规 7 19 30 2" xfId="14001"/>
    <cellStyle name="常规 22 37 2 2" xfId="14002"/>
    <cellStyle name="常规 22 42 2 2" xfId="14003"/>
    <cellStyle name="常规 5 3 2 2 2" xfId="14004"/>
    <cellStyle name="常规 24 36 3" xfId="14005"/>
    <cellStyle name="常规 24 41 3" xfId="14006"/>
    <cellStyle name="强调文字颜色 6 3 2 5 2 3" xfId="14007"/>
    <cellStyle name="常规 7 19 26" xfId="14008"/>
    <cellStyle name="常规 7 19 31" xfId="14009"/>
    <cellStyle name="常规 22 37 3" xfId="14010"/>
    <cellStyle name="常规 22 42 3" xfId="14011"/>
    <cellStyle name="常规 5 3 2 3" xfId="14012"/>
    <cellStyle name="常规 22 38" xfId="14013"/>
    <cellStyle name="常规 22 43" xfId="14014"/>
    <cellStyle name="常规 5 3 3" xfId="14015"/>
    <cellStyle name="常规 22 38 2" xfId="14016"/>
    <cellStyle name="常规 22 43 2" xfId="14017"/>
    <cellStyle name="常规 5 3 3 2" xfId="14018"/>
    <cellStyle name="常规 22 38 2 2" xfId="14019"/>
    <cellStyle name="常规 22 43 2 2" xfId="14020"/>
    <cellStyle name="常规 5 3 3 2 2" xfId="14021"/>
    <cellStyle name="常规 22 38 3" xfId="14022"/>
    <cellStyle name="常规 22 43 3" xfId="14023"/>
    <cellStyle name="常规 5 3 3 3" xfId="14024"/>
    <cellStyle name="常规 27 6" xfId="14025"/>
    <cellStyle name="常规 32 6" xfId="14026"/>
    <cellStyle name="常规 22 4 2 3 2" xfId="14027"/>
    <cellStyle name="常规 22 4 2 4" xfId="14028"/>
    <cellStyle name="常规 22 4 4 2" xfId="14029"/>
    <cellStyle name="常规 22 4 5" xfId="14030"/>
    <cellStyle name="常规 22 48 3" xfId="14031"/>
    <cellStyle name="常规 22 53 3" xfId="14032"/>
    <cellStyle name="常规 22 49 2 2" xfId="14033"/>
    <cellStyle name="常规 22 54 2 2" xfId="14034"/>
    <cellStyle name="常规 22 49 3" xfId="14035"/>
    <cellStyle name="常规 22 54 3" xfId="14036"/>
    <cellStyle name="常规 22 5 4" xfId="14037"/>
    <cellStyle name="常规 22 5 4 2" xfId="14038"/>
    <cellStyle name="常规 22 55 2" xfId="14039"/>
    <cellStyle name="常规 22 60 2" xfId="14040"/>
    <cellStyle name="常规 22 55 2 2" xfId="14041"/>
    <cellStyle name="常规 22 55 3" xfId="14042"/>
    <cellStyle name="常规 22 56" xfId="14043"/>
    <cellStyle name="常规 22 61" xfId="14044"/>
    <cellStyle name="常规 22 56 2" xfId="14045"/>
    <cellStyle name="常规 22 61 2" xfId="14046"/>
    <cellStyle name="常规 22 56 2 2" xfId="14047"/>
    <cellStyle name="常规 22 56 3" xfId="14048"/>
    <cellStyle name="常规 22 57" xfId="14049"/>
    <cellStyle name="常规 22 62" xfId="14050"/>
    <cellStyle name="常规 22 57 2" xfId="14051"/>
    <cellStyle name="常规 22 57 2 2" xfId="14052"/>
    <cellStyle name="强调文字颜色 5 2 2 3 3" xfId="14053"/>
    <cellStyle name="常规 26 36 3" xfId="14054"/>
    <cellStyle name="常规 26 41 3" xfId="14055"/>
    <cellStyle name="常规 31 36 3" xfId="14056"/>
    <cellStyle name="常规 31 41 3" xfId="14057"/>
    <cellStyle name="强调文字颜色 2 3 8 2" xfId="14058"/>
    <cellStyle name="常规 7 20 2 12 2 4" xfId="14059"/>
    <cellStyle name="常规 22 58" xfId="14060"/>
    <cellStyle name="常规 22 58 2" xfId="14061"/>
    <cellStyle name="常规 22 58 2 2" xfId="14062"/>
    <cellStyle name="注释 2 4 5 3 2" xfId="14063"/>
    <cellStyle name="常规 22 59" xfId="14064"/>
    <cellStyle name="常规 22 59 2" xfId="14065"/>
    <cellStyle name="常规 22 6 4" xfId="14066"/>
    <cellStyle name="常规 22 6 4 2" xfId="14067"/>
    <cellStyle name="常规 22 6 5" xfId="14068"/>
    <cellStyle name="常规 7 2 2 45 2 4" xfId="14069"/>
    <cellStyle name="常规 7 2 2 50 2 4" xfId="14070"/>
    <cellStyle name="常规 22 7 3" xfId="14071"/>
    <cellStyle name="常规 22 8 2 2" xfId="14072"/>
    <cellStyle name="常规 22 8 3" xfId="14073"/>
    <cellStyle name="常规 22 9 2" xfId="14074"/>
    <cellStyle name="常规 22 9 2 2" xfId="14075"/>
    <cellStyle name="常规 22 9 3" xfId="14076"/>
    <cellStyle name="常规 23 10 2 2" xfId="14077"/>
    <cellStyle name="注释 2 2 2 5 3 3" xfId="14078"/>
    <cellStyle name="常规 23 11" xfId="14079"/>
    <cellStyle name="常规 8 2 2 12 2 4" xfId="14080"/>
    <cellStyle name="常规 23 11 2" xfId="14081"/>
    <cellStyle name="常规 23 11 2 2" xfId="14082"/>
    <cellStyle name="常规 23 11 3" xfId="14083"/>
    <cellStyle name="常规 23 12 2 2" xfId="14084"/>
    <cellStyle name="常规 23 12 3" xfId="14085"/>
    <cellStyle name="常规 23 13" xfId="14086"/>
    <cellStyle name="常规 7 2 2 3 2 3" xfId="14087"/>
    <cellStyle name="常规 23 13 2" xfId="14088"/>
    <cellStyle name="常规 7 2 2 3 2 3 2" xfId="14089"/>
    <cellStyle name="常规 23 13 2 2" xfId="14090"/>
    <cellStyle name="常规 7 2 2 3 2 4" xfId="14091"/>
    <cellStyle name="常规 23 13 3" xfId="14092"/>
    <cellStyle name="常规 23 14" xfId="14093"/>
    <cellStyle name="常规 23 14 2" xfId="14094"/>
    <cellStyle name="常规 23 14 2 2" xfId="14095"/>
    <cellStyle name="常规 23 14 3" xfId="14096"/>
    <cellStyle name="常规 23 15" xfId="14097"/>
    <cellStyle name="常规 23 20" xfId="14098"/>
    <cellStyle name="常规 23 15 3" xfId="14099"/>
    <cellStyle name="常规 23 20 3" xfId="14100"/>
    <cellStyle name="常规 23 16" xfId="14101"/>
    <cellStyle name="常规 23 21" xfId="14102"/>
    <cellStyle name="常规 23 17" xfId="14103"/>
    <cellStyle name="常规 23 22" xfId="14104"/>
    <cellStyle name="警告文本 2 2 3 2 4" xfId="14105"/>
    <cellStyle name="常规 23 17 3" xfId="14106"/>
    <cellStyle name="常规 23 22 3" xfId="14107"/>
    <cellStyle name="检查单元格 2 10" xfId="14108"/>
    <cellStyle name="常规 6 4 2 2 2" xfId="14109"/>
    <cellStyle name="常规 23 18" xfId="14110"/>
    <cellStyle name="常规 23 23" xfId="14111"/>
    <cellStyle name="常规 23 18 2" xfId="14112"/>
    <cellStyle name="常规 23 23 2" xfId="14113"/>
    <cellStyle name="常规 23 18 2 2" xfId="14114"/>
    <cellStyle name="常规 23 23 2 2" xfId="14115"/>
    <cellStyle name="常规 23 18 3" xfId="14116"/>
    <cellStyle name="常规 23 23 3" xfId="14117"/>
    <cellStyle name="常规 23 19" xfId="14118"/>
    <cellStyle name="常规 23 24" xfId="14119"/>
    <cellStyle name="常规 23 19 2" xfId="14120"/>
    <cellStyle name="常规 23 24 2" xfId="14121"/>
    <cellStyle name="常规 23 19 3" xfId="14122"/>
    <cellStyle name="常规 23 24 3" xfId="14123"/>
    <cellStyle name="常规 23 2 2 6 2" xfId="14124"/>
    <cellStyle name="常规 23 2 2 7" xfId="14125"/>
    <cellStyle name="常规 23 25" xfId="14126"/>
    <cellStyle name="常规 23 30" xfId="14127"/>
    <cellStyle name="汇总 3 5 2 2 2" xfId="14128"/>
    <cellStyle name="常规 23 25 2" xfId="14129"/>
    <cellStyle name="常规 23 30 2" xfId="14130"/>
    <cellStyle name="常规 23 25 3" xfId="14131"/>
    <cellStyle name="常规 23 30 3" xfId="14132"/>
    <cellStyle name="常规 23 26" xfId="14133"/>
    <cellStyle name="常规 23 31" xfId="14134"/>
    <cellStyle name="常规 23 26 2" xfId="14135"/>
    <cellStyle name="常规 23 31 2" xfId="14136"/>
    <cellStyle name="常规 23 26 3" xfId="14137"/>
    <cellStyle name="常规 23 31 3" xfId="14138"/>
    <cellStyle name="常规 27 4 3 2" xfId="14139"/>
    <cellStyle name="常规 32 4 3 2" xfId="14140"/>
    <cellStyle name="常规 23 27" xfId="14141"/>
    <cellStyle name="常规 23 32" xfId="14142"/>
    <cellStyle name="常规 23 27 2" xfId="14143"/>
    <cellStyle name="常规 23 32 2" xfId="14144"/>
    <cellStyle name="检查单元格 3 10" xfId="14145"/>
    <cellStyle name="常规 23 27 3" xfId="14146"/>
    <cellStyle name="常规 23 32 3" xfId="14147"/>
    <cellStyle name="常规 3 12 3 2" xfId="14148"/>
    <cellStyle name="常规 23 28" xfId="14149"/>
    <cellStyle name="常规 23 33" xfId="14150"/>
    <cellStyle name="强调文字颜色 4 2 2 2 3 2 2 2" xfId="14151"/>
    <cellStyle name="常规 23 29" xfId="14152"/>
    <cellStyle name="常规 23 34" xfId="14153"/>
    <cellStyle name="常规 3 3 2 3 3 2" xfId="14154"/>
    <cellStyle name="常规 23 3 2 4 2" xfId="14155"/>
    <cellStyle name="常规 23 35" xfId="14156"/>
    <cellStyle name="常规 23 40" xfId="14157"/>
    <cellStyle name="常规 23 35 2" xfId="14158"/>
    <cellStyle name="常规 23 40 2" xfId="14159"/>
    <cellStyle name="常规 7 2 4 2 12 2 2 2" xfId="14160"/>
    <cellStyle name="常规 23 35 3" xfId="14161"/>
    <cellStyle name="常规 23 40 3" xfId="14162"/>
    <cellStyle name="常规 23 36" xfId="14163"/>
    <cellStyle name="常规 23 41" xfId="14164"/>
    <cellStyle name="常规 25 14 2" xfId="14165"/>
    <cellStyle name="常规 30 14 2" xfId="14166"/>
    <cellStyle name="常规 23 36 2" xfId="14167"/>
    <cellStyle name="常规 23 41 2" xfId="14168"/>
    <cellStyle name="常规 25 14 2 2" xfId="14169"/>
    <cellStyle name="常规 30 14 2 2" xfId="14170"/>
    <cellStyle name="常规 23 37 2" xfId="14171"/>
    <cellStyle name="常规 23 42 2" xfId="14172"/>
    <cellStyle name="常规 7 2 3 2 5" xfId="14173"/>
    <cellStyle name="常规 23 37 2 2" xfId="14174"/>
    <cellStyle name="常规 23 42 2 2" xfId="14175"/>
    <cellStyle name="常规 23 37 3" xfId="14176"/>
    <cellStyle name="常规 23 42 3" xfId="14177"/>
    <cellStyle name="常规 23 38" xfId="14178"/>
    <cellStyle name="常规 23 43" xfId="14179"/>
    <cellStyle name="常规 37 2 2 2 2 2" xfId="14180"/>
    <cellStyle name="常规 23 38 2" xfId="14181"/>
    <cellStyle name="常规 23 43 2" xfId="14182"/>
    <cellStyle name="常规 37 2 2 2 2 2 2" xfId="14183"/>
    <cellStyle name="常规 23 38 3" xfId="14184"/>
    <cellStyle name="常规 23 43 3" xfId="14185"/>
    <cellStyle name="常规 23 39 3" xfId="14186"/>
    <cellStyle name="常规 23 44 3" xfId="14187"/>
    <cellStyle name="计算 2 2 4 2 2" xfId="14188"/>
    <cellStyle name="常规 23 4 2 3 2" xfId="14189"/>
    <cellStyle name="常规 23 4 2 4" xfId="14190"/>
    <cellStyle name="常规 8 26 4 3" xfId="14191"/>
    <cellStyle name="常规 8 31 4 3" xfId="14192"/>
    <cellStyle name="常规 23 4 4 2" xfId="14193"/>
    <cellStyle name="常规 23 4 5" xfId="14194"/>
    <cellStyle name="常规 23 45" xfId="14195"/>
    <cellStyle name="常规 23 50" xfId="14196"/>
    <cellStyle name="常规 23 45 2" xfId="14197"/>
    <cellStyle name="常规 23 50 2" xfId="14198"/>
    <cellStyle name="常规 23 45 2 2" xfId="14199"/>
    <cellStyle name="常规 23 50 2 2" xfId="14200"/>
    <cellStyle name="常规 23 45 3" xfId="14201"/>
    <cellStyle name="常规 23 50 3" xfId="14202"/>
    <cellStyle name="计算 2 2 4 3 2" xfId="14203"/>
    <cellStyle name="常规 23 46" xfId="14204"/>
    <cellStyle name="常规 23 51" xfId="14205"/>
    <cellStyle name="检查单元格 3 3 4 2 4" xfId="14206"/>
    <cellStyle name="常规 23 46 2" xfId="14207"/>
    <cellStyle name="常规 23 51 2" xfId="14208"/>
    <cellStyle name="常规 23 46 2 2" xfId="14209"/>
    <cellStyle name="常规 23 51 2 2" xfId="14210"/>
    <cellStyle name="常规 23 47" xfId="14211"/>
    <cellStyle name="常规 23 52" xfId="14212"/>
    <cellStyle name="常规 23 47 2" xfId="14213"/>
    <cellStyle name="常规 23 52 2" xfId="14214"/>
    <cellStyle name="常规 23 47 2 2" xfId="14215"/>
    <cellStyle name="常规 23 52 2 2" xfId="14216"/>
    <cellStyle name="常规 23 48" xfId="14217"/>
    <cellStyle name="常规 23 53" xfId="14218"/>
    <cellStyle name="常规 23 5 4" xfId="14219"/>
    <cellStyle name="常规 8 27 4 3" xfId="14220"/>
    <cellStyle name="常规 8 32 4 3" xfId="14221"/>
    <cellStyle name="常规 23 5 4 2" xfId="14222"/>
    <cellStyle name="常规 23 55 2" xfId="14223"/>
    <cellStyle name="常规 23 60 2" xfId="14224"/>
    <cellStyle name="强调文字颜色 5 2 2 4 2 3" xfId="14225"/>
    <cellStyle name="常规 23 55 2 2" xfId="14226"/>
    <cellStyle name="常规 23 55 3" xfId="14227"/>
    <cellStyle name="常规 23 56" xfId="14228"/>
    <cellStyle name="常规 23 61" xfId="14229"/>
    <cellStyle name="常规 7 2 2 2 2 10" xfId="14230"/>
    <cellStyle name="常规 8 2 2 13 2 4" xfId="14231"/>
    <cellStyle name="常规 23 56 2" xfId="14232"/>
    <cellStyle name="常规 23 61 2" xfId="14233"/>
    <cellStyle name="常规 7 2 2 2 2 10 2" xfId="14234"/>
    <cellStyle name="常规 23 56 3" xfId="14235"/>
    <cellStyle name="常规 7 2 2 2 2 10 3" xfId="14236"/>
    <cellStyle name="常规 23 57 2" xfId="14237"/>
    <cellStyle name="常规 7 2 2 2 2 11 2" xfId="14238"/>
    <cellStyle name="常规 23 57 3" xfId="14239"/>
    <cellStyle name="常规 7 2 2 2 2 11 3" xfId="14240"/>
    <cellStyle name="常规 23 6 4" xfId="14241"/>
    <cellStyle name="常规 8 2 2 2 27" xfId="14242"/>
    <cellStyle name="常规 8 2 2 2 32" xfId="14243"/>
    <cellStyle name="常规 8 28 4 3" xfId="14244"/>
    <cellStyle name="常规 8 33 4 3" xfId="14245"/>
    <cellStyle name="常规 23 6 4 2" xfId="14246"/>
    <cellStyle name="常规 8 2 2 2 27 2" xfId="14247"/>
    <cellStyle name="常规 8 2 2 2 32 2" xfId="14248"/>
    <cellStyle name="常规 23 6 5" xfId="14249"/>
    <cellStyle name="常规 8 2 2 2 28" xfId="14250"/>
    <cellStyle name="常规 8 2 2 2 33" xfId="14251"/>
    <cellStyle name="常规 7 2 2 46 2 4" xfId="14252"/>
    <cellStyle name="常规 7 2 2 51 2 4" xfId="14253"/>
    <cellStyle name="常规 23 7 3" xfId="14254"/>
    <cellStyle name="常规 23 8 3" xfId="14255"/>
    <cellStyle name="常规 23 9 3" xfId="14256"/>
    <cellStyle name="常规 24 10" xfId="14257"/>
    <cellStyle name="常规 24 10 2" xfId="14258"/>
    <cellStyle name="常规 6 2 2 2 3" xfId="14259"/>
    <cellStyle name="常规 3 36 3" xfId="14260"/>
    <cellStyle name="常规 3 41 3" xfId="14261"/>
    <cellStyle name="常规 24 10 2 2" xfId="14262"/>
    <cellStyle name="常规 24 11" xfId="14263"/>
    <cellStyle name="计算 2 2 2 3 2 3" xfId="14264"/>
    <cellStyle name="常规 24 11 2" xfId="14265"/>
    <cellStyle name="常规 8 2 2 17 2 4" xfId="14266"/>
    <cellStyle name="常规 8 2 2 22 2 4" xfId="14267"/>
    <cellStyle name="计算 2 2 2 3 2 3 2" xfId="14268"/>
    <cellStyle name="常规 24 11 2 2" xfId="14269"/>
    <cellStyle name="常规 6 2 3 2 3" xfId="14270"/>
    <cellStyle name="常规 24 12" xfId="14271"/>
    <cellStyle name="常规 24 12 2" xfId="14272"/>
    <cellStyle name="常规 24 12 2 2" xfId="14273"/>
    <cellStyle name="常规 24 14 2 2" xfId="14274"/>
    <cellStyle name="常规 24 15" xfId="14275"/>
    <cellStyle name="常规 24 20" xfId="14276"/>
    <cellStyle name="常规 24 15 2" xfId="14277"/>
    <cellStyle name="常规 24 20 2" xfId="14278"/>
    <cellStyle name="常规 24 15 2 2" xfId="14279"/>
    <cellStyle name="常规 24 20 2 2" xfId="14280"/>
    <cellStyle name="常规 24 15 3" xfId="14281"/>
    <cellStyle name="常规 24 20 3" xfId="14282"/>
    <cellStyle name="常规 24 16" xfId="14283"/>
    <cellStyle name="常规 24 21" xfId="14284"/>
    <cellStyle name="常规 24 16 2" xfId="14285"/>
    <cellStyle name="常规 24 21 2" xfId="14286"/>
    <cellStyle name="常规 24 16 2 2" xfId="14287"/>
    <cellStyle name="常规 24 21 2 2" xfId="14288"/>
    <cellStyle name="常规 24 16 3" xfId="14289"/>
    <cellStyle name="常规 24 21 3" xfId="14290"/>
    <cellStyle name="常规 24 17" xfId="14291"/>
    <cellStyle name="常规 24 22" xfId="14292"/>
    <cellStyle name="常规 24 17 2" xfId="14293"/>
    <cellStyle name="常规 24 22 2" xfId="14294"/>
    <cellStyle name="常规 24 17 2 2" xfId="14295"/>
    <cellStyle name="常规 24 22 2 2" xfId="14296"/>
    <cellStyle name="常规 24 17 3" xfId="14297"/>
    <cellStyle name="常规 24 22 3" xfId="14298"/>
    <cellStyle name="常规 24 18 2" xfId="14299"/>
    <cellStyle name="常规 24 23 2" xfId="14300"/>
    <cellStyle name="常规 24 18 3" xfId="14301"/>
    <cellStyle name="常规 24 23 3" xfId="14302"/>
    <cellStyle name="常规 24 19" xfId="14303"/>
    <cellStyle name="常规 24 24" xfId="14304"/>
    <cellStyle name="常规 24 19 2" xfId="14305"/>
    <cellStyle name="常规 24 24 2" xfId="14306"/>
    <cellStyle name="常规 24 19 2 2" xfId="14307"/>
    <cellStyle name="常规 24 24 2 2" xfId="14308"/>
    <cellStyle name="常规 24 19 3" xfId="14309"/>
    <cellStyle name="常规 24 24 3" xfId="14310"/>
    <cellStyle name="常规 24 2 2 6 2" xfId="14311"/>
    <cellStyle name="常规 24 2 2 7" xfId="14312"/>
    <cellStyle name="常规 3 4 3 3 2 2" xfId="14313"/>
    <cellStyle name="链接单元格 2 2 6 2 2" xfId="14314"/>
    <cellStyle name="常规 24 4 2 3 2" xfId="14315"/>
    <cellStyle name="常规 24 2 7 2" xfId="14316"/>
    <cellStyle name="常规 3 4 3 3 3" xfId="14317"/>
    <cellStyle name="链接单元格 2 2 6 3" xfId="14318"/>
    <cellStyle name="常规 24 4 2 4" xfId="14319"/>
    <cellStyle name="常规 7 2 2 2 15 3 2" xfId="14320"/>
    <cellStyle name="常规 7 2 2 2 20 3 2" xfId="14321"/>
    <cellStyle name="常规 24 2 8" xfId="14322"/>
    <cellStyle name="常规 24 25" xfId="14323"/>
    <cellStyle name="常规 24 30" xfId="14324"/>
    <cellStyle name="常规 24 25 2" xfId="14325"/>
    <cellStyle name="常规 24 30 2" xfId="14326"/>
    <cellStyle name="常规 24 25 2 2" xfId="14327"/>
    <cellStyle name="常规 24 30 2 2" xfId="14328"/>
    <cellStyle name="常规 24 25 3" xfId="14329"/>
    <cellStyle name="常规 24 30 3" xfId="14330"/>
    <cellStyle name="常规 24 26 2 2" xfId="14331"/>
    <cellStyle name="常规 24 31 2 2" xfId="14332"/>
    <cellStyle name="常规 24 26 3" xfId="14333"/>
    <cellStyle name="常规 24 31 3" xfId="14334"/>
    <cellStyle name="常规 24 27" xfId="14335"/>
    <cellStyle name="常规 24 32" xfId="14336"/>
    <cellStyle name="适中 3 2 4 2 3" xfId="14337"/>
    <cellStyle name="常规 24 27 2" xfId="14338"/>
    <cellStyle name="常规 24 32 2" xfId="14339"/>
    <cellStyle name="适中 3 2 4 2 3 2" xfId="14340"/>
    <cellStyle name="常规 24 27 2 2" xfId="14341"/>
    <cellStyle name="常规 24 32 2 2" xfId="14342"/>
    <cellStyle name="适中 3 2 4 2 4" xfId="14343"/>
    <cellStyle name="常规 24 27 3" xfId="14344"/>
    <cellStyle name="常规 24 32 3" xfId="14345"/>
    <cellStyle name="常规 24 28 2 2" xfId="14346"/>
    <cellStyle name="常规 24 33 2 2" xfId="14347"/>
    <cellStyle name="常规 24 28 3" xfId="14348"/>
    <cellStyle name="常规 24 33 3" xfId="14349"/>
    <cellStyle name="常规 24 29" xfId="14350"/>
    <cellStyle name="常规 24 34" xfId="14351"/>
    <cellStyle name="常规 24 29 2" xfId="14352"/>
    <cellStyle name="常规 24 34 2" xfId="14353"/>
    <cellStyle name="常规 24 29 2 2" xfId="14354"/>
    <cellStyle name="常规 24 34 2 2" xfId="14355"/>
    <cellStyle name="常规 24 29 3" xfId="14356"/>
    <cellStyle name="常规 24 34 3" xfId="14357"/>
    <cellStyle name="常规 3 4 2 3 3 2" xfId="14358"/>
    <cellStyle name="常规 24 3 2 4 2" xfId="14359"/>
    <cellStyle name="汇总 3 2 2 2 4 2" xfId="14360"/>
    <cellStyle name="常规 8 2 2 2 29" xfId="14361"/>
    <cellStyle name="常规 8 2 2 2 34" xfId="14362"/>
    <cellStyle name="常规 24 3 6 2" xfId="14363"/>
    <cellStyle name="常规 3 4 3 4 2" xfId="14364"/>
    <cellStyle name="链接单元格 2 2 7 2" xfId="14365"/>
    <cellStyle name="汇总 3 2 2 2 5" xfId="14366"/>
    <cellStyle name="常规 24 3 7" xfId="14367"/>
    <cellStyle name="常规 24 35" xfId="14368"/>
    <cellStyle name="常规 24 40" xfId="14369"/>
    <cellStyle name="常规 24 35 2" xfId="14370"/>
    <cellStyle name="常规 24 40 2" xfId="14371"/>
    <cellStyle name="常规 24 35 2 2" xfId="14372"/>
    <cellStyle name="常规 24 40 2 2" xfId="14373"/>
    <cellStyle name="常规 24 35 3" xfId="14374"/>
    <cellStyle name="常规 24 40 3" xfId="14375"/>
    <cellStyle name="常规 24 36" xfId="14376"/>
    <cellStyle name="常规 24 41" xfId="14377"/>
    <cellStyle name="强调文字颜色 6 3 2 5 2" xfId="14378"/>
    <cellStyle name="常规 25 19 2" xfId="14379"/>
    <cellStyle name="常规 25 24 2" xfId="14380"/>
    <cellStyle name="常规 30 19 2" xfId="14381"/>
    <cellStyle name="常规 30 24 2" xfId="14382"/>
    <cellStyle name="常规 25 2 2 6 2" xfId="14383"/>
    <cellStyle name="常规 30 2 2 6 2" xfId="14384"/>
    <cellStyle name="常规 24 36 2" xfId="14385"/>
    <cellStyle name="常规 24 41 2" xfId="14386"/>
    <cellStyle name="强调文字颜色 6 3 2 5 2 2" xfId="14387"/>
    <cellStyle name="常规 25 19 2 2" xfId="14388"/>
    <cellStyle name="常规 25 24 2 2" xfId="14389"/>
    <cellStyle name="常规 30 19 2 2" xfId="14390"/>
    <cellStyle name="常规 30 24 2 2" xfId="14391"/>
    <cellStyle name="常规 24 36 2 2" xfId="14392"/>
    <cellStyle name="常规 24 41 2 2" xfId="14393"/>
    <cellStyle name="强调文字颜色 6 3 2 5 2 2 2" xfId="14394"/>
    <cellStyle name="常规 24 37 2" xfId="14395"/>
    <cellStyle name="常规 24 42 2" xfId="14396"/>
    <cellStyle name="强调文字颜色 6 3 2 5 3 2" xfId="14397"/>
    <cellStyle name="常规 3 76" xfId="14398"/>
    <cellStyle name="常规 3 81" xfId="14399"/>
    <cellStyle name="常规 24 37 2 2" xfId="14400"/>
    <cellStyle name="常规 24 42 2 2" xfId="14401"/>
    <cellStyle name="常规 24 37 3" xfId="14402"/>
    <cellStyle name="常规 24 42 3" xfId="14403"/>
    <cellStyle name="常规 24 38" xfId="14404"/>
    <cellStyle name="常规 24 43" xfId="14405"/>
    <cellStyle name="强调文字颜色 6 3 2 5 4" xfId="14406"/>
    <cellStyle name="常规 24 38 2" xfId="14407"/>
    <cellStyle name="常规 24 43 2" xfId="14408"/>
    <cellStyle name="强调文字颜色 6 3 2 5 4 2" xfId="14409"/>
    <cellStyle name="常规 24 38 2 2" xfId="14410"/>
    <cellStyle name="常规 24 43 2 2" xfId="14411"/>
    <cellStyle name="常规 24 39" xfId="14412"/>
    <cellStyle name="常规 24 44" xfId="14413"/>
    <cellStyle name="强调文字颜色 6 3 2 5 5" xfId="14414"/>
    <cellStyle name="常规 24 39 2 2" xfId="14415"/>
    <cellStyle name="常规 24 44 2 2" xfId="14416"/>
    <cellStyle name="常规 24 39 3" xfId="14417"/>
    <cellStyle name="常规 24 44 3" xfId="14418"/>
    <cellStyle name="汇总 3 2 2 3 4" xfId="14419"/>
    <cellStyle name="常规 24 4 4 2" xfId="14420"/>
    <cellStyle name="汇总 3 2 2 3 2 2" xfId="14421"/>
    <cellStyle name="汇总 3 2 2 3 3" xfId="14422"/>
    <cellStyle name="常规 24 4 5" xfId="14423"/>
    <cellStyle name="常规 24 45" xfId="14424"/>
    <cellStyle name="常规 24 45 2" xfId="14425"/>
    <cellStyle name="常规 7 19 17 3 2 2" xfId="14426"/>
    <cellStyle name="常规 24 46" xfId="14427"/>
    <cellStyle name="常规 26 3 3 2" xfId="14428"/>
    <cellStyle name="常规 31 3 3 2" xfId="14429"/>
    <cellStyle name="常规 24 46 2" xfId="14430"/>
    <cellStyle name="常规 26 3 3 2 2" xfId="14431"/>
    <cellStyle name="常规 31 3 3 2 2" xfId="14432"/>
    <cellStyle name="注释 2 2 3 2 2" xfId="14433"/>
    <cellStyle name="常规 24 47" xfId="14434"/>
    <cellStyle name="常规 7 19 2 11 2 2" xfId="14435"/>
    <cellStyle name="常规 26 3 3 3" xfId="14436"/>
    <cellStyle name="常规 31 3 3 3" xfId="14437"/>
    <cellStyle name="常规 3 6 2 4 2" xfId="14438"/>
    <cellStyle name="注释 2 2 3 2 2 2" xfId="14439"/>
    <cellStyle name="常规 24 47 2" xfId="14440"/>
    <cellStyle name="常规 7 19 2 11 2 2 2" xfId="14441"/>
    <cellStyle name="注释 3 37 2 3 2" xfId="14442"/>
    <cellStyle name="注释 3 42 2 3 2" xfId="14443"/>
    <cellStyle name="常规 7 19 2 11 2 3" xfId="14444"/>
    <cellStyle name="注释 2 2 3 2 3" xfId="14445"/>
    <cellStyle name="常规 24 48" xfId="14446"/>
    <cellStyle name="汇总 3 2 2 4 3" xfId="14447"/>
    <cellStyle name="常规 24 5 5" xfId="14448"/>
    <cellStyle name="汇总 3 2 4 2 4" xfId="14449"/>
    <cellStyle name="常规 24 6 3 2" xfId="14450"/>
    <cellStyle name="常规 26 3 6" xfId="14451"/>
    <cellStyle name="常规 31 3 6" xfId="14452"/>
    <cellStyle name="汇总 3 2 2 5 2" xfId="14453"/>
    <cellStyle name="常规 24 6 4" xfId="14454"/>
    <cellStyle name="汇总 3 2 2 5 2 2" xfId="14455"/>
    <cellStyle name="常规 24 6 4 2" xfId="14456"/>
    <cellStyle name="汇总 3 2 2 5 3" xfId="14457"/>
    <cellStyle name="常规 24 6 5" xfId="14458"/>
    <cellStyle name="常规 7 2 2 47 2 3 2" xfId="14459"/>
    <cellStyle name="常规 7 2 2 52 2 3 2" xfId="14460"/>
    <cellStyle name="常规 27 2 6" xfId="14461"/>
    <cellStyle name="常规 32 2 6" xfId="14462"/>
    <cellStyle name="常规 24 7 2 2" xfId="14463"/>
    <cellStyle name="常规 28 2 6" xfId="14464"/>
    <cellStyle name="常规 33 2 6" xfId="14465"/>
    <cellStyle name="常规 24 8 2 2" xfId="14466"/>
    <cellStyle name="警告文本 3 3 2 2 2 2" xfId="14467"/>
    <cellStyle name="常规 24 9 2" xfId="14468"/>
    <cellStyle name="常规 34 2 6" xfId="14469"/>
    <cellStyle name="常规 24 9 2 2" xfId="14470"/>
    <cellStyle name="常规 25 10" xfId="14471"/>
    <cellStyle name="常规 30 10" xfId="14472"/>
    <cellStyle name="常规 25 10 2" xfId="14473"/>
    <cellStyle name="常规 30 10 2" xfId="14474"/>
    <cellStyle name="常规 25 10 2 2" xfId="14475"/>
    <cellStyle name="常规 30 10 2 2" xfId="14476"/>
    <cellStyle name="常规 25 10 3" xfId="14477"/>
    <cellStyle name="常规 30 10 3" xfId="14478"/>
    <cellStyle name="常规 25 11" xfId="14479"/>
    <cellStyle name="常规 30 11" xfId="14480"/>
    <cellStyle name="常规 67 2 2" xfId="14481"/>
    <cellStyle name="常规 72 2 2" xfId="14482"/>
    <cellStyle name="常规 7 26 2 2 2" xfId="14483"/>
    <cellStyle name="常规 7 31 2 2 2" xfId="14484"/>
    <cellStyle name="常规 8 2 2 27 2 4" xfId="14485"/>
    <cellStyle name="常规 8 2 2 32 2 4" xfId="14486"/>
    <cellStyle name="常规 25 11 2" xfId="14487"/>
    <cellStyle name="常规 30 11 2" xfId="14488"/>
    <cellStyle name="常规 25 11 2 2" xfId="14489"/>
    <cellStyle name="常规 30 11 2 2" xfId="14490"/>
    <cellStyle name="常规 7 10 2 2" xfId="14491"/>
    <cellStyle name="常规 25 11 3" xfId="14492"/>
    <cellStyle name="常规 30 11 3" xfId="14493"/>
    <cellStyle name="常规 25 12" xfId="14494"/>
    <cellStyle name="常规 30 12" xfId="14495"/>
    <cellStyle name="常规 25 12 2" xfId="14496"/>
    <cellStyle name="常规 30 12 2" xfId="14497"/>
    <cellStyle name="常规 25 12 2 2" xfId="14498"/>
    <cellStyle name="常规 30 12 2 2" xfId="14499"/>
    <cellStyle name="常规 7 10 3 2" xfId="14500"/>
    <cellStyle name="常规 25 12 3" xfId="14501"/>
    <cellStyle name="常规 30 12 3" xfId="14502"/>
    <cellStyle name="常规 25 13" xfId="14503"/>
    <cellStyle name="常规 30 13" xfId="14504"/>
    <cellStyle name="常规 25 13 2" xfId="14505"/>
    <cellStyle name="常规 30 13 2" xfId="14506"/>
    <cellStyle name="常规 25 13 2 2" xfId="14507"/>
    <cellStyle name="常规 30 13 2 2" xfId="14508"/>
    <cellStyle name="常规 25 13 3" xfId="14509"/>
    <cellStyle name="常规 30 13 3" xfId="14510"/>
    <cellStyle name="常规 25 14" xfId="14511"/>
    <cellStyle name="常规 30 14" xfId="14512"/>
    <cellStyle name="常规 25 15" xfId="14513"/>
    <cellStyle name="常规 25 20" xfId="14514"/>
    <cellStyle name="常规 30 15" xfId="14515"/>
    <cellStyle name="常规 30 20" xfId="14516"/>
    <cellStyle name="常规 25 2 2 2" xfId="14517"/>
    <cellStyle name="常规 30 2 2 2" xfId="14518"/>
    <cellStyle name="常规 25 15 2" xfId="14519"/>
    <cellStyle name="常规 25 20 2" xfId="14520"/>
    <cellStyle name="常规 30 15 2" xfId="14521"/>
    <cellStyle name="常规 30 20 2" xfId="14522"/>
    <cellStyle name="常规 25 2 2 2 2" xfId="14523"/>
    <cellStyle name="常规 30 2 2 2 2" xfId="14524"/>
    <cellStyle name="常规 25 15 2 2" xfId="14525"/>
    <cellStyle name="常规 25 20 2 2" xfId="14526"/>
    <cellStyle name="常规 30 15 2 2" xfId="14527"/>
    <cellStyle name="常规 30 20 2 2" xfId="14528"/>
    <cellStyle name="常规 25 2 2 2 2 2" xfId="14529"/>
    <cellStyle name="常规 30 2 2 2 2 2" xfId="14530"/>
    <cellStyle name="常规 25 15 3" xfId="14531"/>
    <cellStyle name="常规 25 20 3" xfId="14532"/>
    <cellStyle name="常规 30 15 3" xfId="14533"/>
    <cellStyle name="常规 30 20 3" xfId="14534"/>
    <cellStyle name="常规 25 2 2 2 3" xfId="14535"/>
    <cellStyle name="常规 30 2 2 2 3" xfId="14536"/>
    <cellStyle name="常规 25 16" xfId="14537"/>
    <cellStyle name="常规 25 21" xfId="14538"/>
    <cellStyle name="常规 30 16" xfId="14539"/>
    <cellStyle name="常规 30 21" xfId="14540"/>
    <cellStyle name="常规 25 2 2 3" xfId="14541"/>
    <cellStyle name="常规 30 2 2 3" xfId="14542"/>
    <cellStyle name="常规 25 16 2" xfId="14543"/>
    <cellStyle name="常规 25 21 2" xfId="14544"/>
    <cellStyle name="常规 30 16 2" xfId="14545"/>
    <cellStyle name="常规 30 21 2" xfId="14546"/>
    <cellStyle name="常规 25 2 2 3 2" xfId="14547"/>
    <cellStyle name="常规 30 2 2 3 2" xfId="14548"/>
    <cellStyle name="常规 25 16 2 2" xfId="14549"/>
    <cellStyle name="常规 25 21 2 2" xfId="14550"/>
    <cellStyle name="常规 30 16 2 2" xfId="14551"/>
    <cellStyle name="常规 30 21 2 2" xfId="14552"/>
    <cellStyle name="常规 25 2 2 3 2 2" xfId="14553"/>
    <cellStyle name="常规 30 2 2 3 2 2" xfId="14554"/>
    <cellStyle name="常规 25 16 3" xfId="14555"/>
    <cellStyle name="常规 25 21 3" xfId="14556"/>
    <cellStyle name="常规 30 16 3" xfId="14557"/>
    <cellStyle name="常规 30 21 3" xfId="14558"/>
    <cellStyle name="常规 25 2 2 3 3" xfId="14559"/>
    <cellStyle name="常规 30 2 2 3 3" xfId="14560"/>
    <cellStyle name="常规 25 17" xfId="14561"/>
    <cellStyle name="常规 25 22" xfId="14562"/>
    <cellStyle name="常规 30 17" xfId="14563"/>
    <cellStyle name="常规 30 22" xfId="14564"/>
    <cellStyle name="常规 25 2 2 4" xfId="14565"/>
    <cellStyle name="常规 30 2 2 4" xfId="14566"/>
    <cellStyle name="常规 25 17 2" xfId="14567"/>
    <cellStyle name="常规 25 22 2" xfId="14568"/>
    <cellStyle name="常规 30 17 2" xfId="14569"/>
    <cellStyle name="常规 30 22 2" xfId="14570"/>
    <cellStyle name="常规 25 2 2 4 2" xfId="14571"/>
    <cellStyle name="常规 30 2 2 4 2" xfId="14572"/>
    <cellStyle name="常规 25 17 2 2" xfId="14573"/>
    <cellStyle name="常规 25 22 2 2" xfId="14574"/>
    <cellStyle name="常规 30 17 2 2" xfId="14575"/>
    <cellStyle name="常规 30 22 2 2" xfId="14576"/>
    <cellStyle name="常规 25 2 2 4 2 2" xfId="14577"/>
    <cellStyle name="常规 30 2 2 4 2 2" xfId="14578"/>
    <cellStyle name="常规 25 17 3" xfId="14579"/>
    <cellStyle name="常规 25 22 3" xfId="14580"/>
    <cellStyle name="常规 30 17 3" xfId="14581"/>
    <cellStyle name="常规 30 22 3" xfId="14582"/>
    <cellStyle name="常规 25 2 2 4 3" xfId="14583"/>
    <cellStyle name="常规 30 2 2 4 3" xfId="14584"/>
    <cellStyle name="常规 25 18" xfId="14585"/>
    <cellStyle name="常规 25 23" xfId="14586"/>
    <cellStyle name="常规 30 18" xfId="14587"/>
    <cellStyle name="常规 30 23" xfId="14588"/>
    <cellStyle name="常规 25 2 2 5" xfId="14589"/>
    <cellStyle name="常规 30 2 2 5" xfId="14590"/>
    <cellStyle name="常规 25 18 2" xfId="14591"/>
    <cellStyle name="常规 25 23 2" xfId="14592"/>
    <cellStyle name="常规 30 18 2" xfId="14593"/>
    <cellStyle name="常规 30 23 2" xfId="14594"/>
    <cellStyle name="常规 25 2 2 5 2" xfId="14595"/>
    <cellStyle name="常规 30 2 2 5 2" xfId="14596"/>
    <cellStyle name="常规 25 18 2 2" xfId="14597"/>
    <cellStyle name="常规 25 23 2 2" xfId="14598"/>
    <cellStyle name="常规 30 18 2 2" xfId="14599"/>
    <cellStyle name="常规 30 23 2 2" xfId="14600"/>
    <cellStyle name="常规 25 18 3" xfId="14601"/>
    <cellStyle name="常规 25 23 3" xfId="14602"/>
    <cellStyle name="常规 30 18 3" xfId="14603"/>
    <cellStyle name="常规 30 23 3" xfId="14604"/>
    <cellStyle name="常规 25 19" xfId="14605"/>
    <cellStyle name="常规 25 24" xfId="14606"/>
    <cellStyle name="常规 30 19" xfId="14607"/>
    <cellStyle name="常规 30 24" xfId="14608"/>
    <cellStyle name="常规 25 2 2 6" xfId="14609"/>
    <cellStyle name="常规 30 2 2 6" xfId="14610"/>
    <cellStyle name="常规 25 2 2" xfId="14611"/>
    <cellStyle name="常规 30 2 2" xfId="14612"/>
    <cellStyle name="常规 25 2 2 2 2 2 2" xfId="14613"/>
    <cellStyle name="常规 30 2 2 2 2 2 2" xfId="14614"/>
    <cellStyle name="强调文字颜色 3 2 6 2 4" xfId="14615"/>
    <cellStyle name="常规 25 2 2 2 3 2" xfId="14616"/>
    <cellStyle name="常规 30 2 2 2 3 2" xfId="14617"/>
    <cellStyle name="常规 25 2 2 2 4" xfId="14618"/>
    <cellStyle name="常规 30 2 2 2 4" xfId="14619"/>
    <cellStyle name="常规 25 25" xfId="14620"/>
    <cellStyle name="常规 25 30" xfId="14621"/>
    <cellStyle name="常规 30 25" xfId="14622"/>
    <cellStyle name="常规 30 30" xfId="14623"/>
    <cellStyle name="常规 25 2 2 7" xfId="14624"/>
    <cellStyle name="常规 30 2 2 7" xfId="14625"/>
    <cellStyle name="常规 25 2 3" xfId="14626"/>
    <cellStyle name="常规 30 2 3" xfId="14627"/>
    <cellStyle name="常规 25 2 3 2" xfId="14628"/>
    <cellStyle name="常规 30 2 3 2" xfId="14629"/>
    <cellStyle name="常规 25 2 3 2 2" xfId="14630"/>
    <cellStyle name="常规 30 2 3 2 2" xfId="14631"/>
    <cellStyle name="常规 25 2 3 2 2 2" xfId="14632"/>
    <cellStyle name="常规 30 2 3 2 2 2" xfId="14633"/>
    <cellStyle name="常规 4 2 2 7 2" xfId="14634"/>
    <cellStyle name="常规 25 2 3 2 3" xfId="14635"/>
    <cellStyle name="常规 30 2 3 2 3" xfId="14636"/>
    <cellStyle name="常规 25 2 3 3" xfId="14637"/>
    <cellStyle name="常规 30 2 3 3" xfId="14638"/>
    <cellStyle name="常规 25 2 3 3 2" xfId="14639"/>
    <cellStyle name="常规 30 2 3 3 2" xfId="14640"/>
    <cellStyle name="常规 25 2 3 4" xfId="14641"/>
    <cellStyle name="常规 30 2 3 4" xfId="14642"/>
    <cellStyle name="常规 25 2 4" xfId="14643"/>
    <cellStyle name="常规 30 2 4" xfId="14644"/>
    <cellStyle name="常规 25 2 4 2" xfId="14645"/>
    <cellStyle name="常规 30 2 4 2" xfId="14646"/>
    <cellStyle name="常规 25 2 4 3" xfId="14647"/>
    <cellStyle name="常规 30 2 4 3" xfId="14648"/>
    <cellStyle name="常规 25 2 5 3" xfId="14649"/>
    <cellStyle name="常规 30 2 5 3" xfId="14650"/>
    <cellStyle name="常规 7 2 2 2 16 3 2" xfId="14651"/>
    <cellStyle name="常规 7 2 2 2 21 3 2" xfId="14652"/>
    <cellStyle name="常规 25 2 8" xfId="14653"/>
    <cellStyle name="常规 30 2 8" xfId="14654"/>
    <cellStyle name="常规 25 25 2" xfId="14655"/>
    <cellStyle name="常规 25 30 2" xfId="14656"/>
    <cellStyle name="常规 30 25 2" xfId="14657"/>
    <cellStyle name="常规 30 30 2" xfId="14658"/>
    <cellStyle name="常规 25 25 2 2" xfId="14659"/>
    <cellStyle name="常规 25 30 2 2" xfId="14660"/>
    <cellStyle name="常规 30 25 2 2" xfId="14661"/>
    <cellStyle name="常规 30 30 2 2" xfId="14662"/>
    <cellStyle name="常规 25 25 3" xfId="14663"/>
    <cellStyle name="常规 25 30 3" xfId="14664"/>
    <cellStyle name="常规 30 25 3" xfId="14665"/>
    <cellStyle name="常规 30 30 3" xfId="14666"/>
    <cellStyle name="常规 25 26 3" xfId="14667"/>
    <cellStyle name="常规 25 31 3" xfId="14668"/>
    <cellStyle name="常规 30 26 3" xfId="14669"/>
    <cellStyle name="常规 30 31 3" xfId="14670"/>
    <cellStyle name="常规 7 2 2 48 5" xfId="14671"/>
    <cellStyle name="常规 7 2 2 53 5" xfId="14672"/>
    <cellStyle name="常规 25 27 2 2" xfId="14673"/>
    <cellStyle name="常规 25 32 2 2" xfId="14674"/>
    <cellStyle name="常规 30 27 2 2" xfId="14675"/>
    <cellStyle name="常规 30 32 2 2" xfId="14676"/>
    <cellStyle name="常规 25 27 3" xfId="14677"/>
    <cellStyle name="常规 25 32 3" xfId="14678"/>
    <cellStyle name="常规 30 27 3" xfId="14679"/>
    <cellStyle name="常规 30 32 3" xfId="14680"/>
    <cellStyle name="常规 25 28" xfId="14681"/>
    <cellStyle name="常规 25 33" xfId="14682"/>
    <cellStyle name="常规 30 28" xfId="14683"/>
    <cellStyle name="常规 30 33" xfId="14684"/>
    <cellStyle name="常规 25 28 2" xfId="14685"/>
    <cellStyle name="常规 25 33 2" xfId="14686"/>
    <cellStyle name="常规 30 28 2" xfId="14687"/>
    <cellStyle name="常规 30 33 2" xfId="14688"/>
    <cellStyle name="常规 25 28 2 2" xfId="14689"/>
    <cellStyle name="常规 25 33 2 2" xfId="14690"/>
    <cellStyle name="常规 30 28 2 2" xfId="14691"/>
    <cellStyle name="常规 30 33 2 2" xfId="14692"/>
    <cellStyle name="常规 8 4 2 28 4 2 2" xfId="14693"/>
    <cellStyle name="常规 8 4 2 33 4 2 2" xfId="14694"/>
    <cellStyle name="常规 25 28 3" xfId="14695"/>
    <cellStyle name="常规 25 33 3" xfId="14696"/>
    <cellStyle name="常规 30 28 3" xfId="14697"/>
    <cellStyle name="常规 30 33 3" xfId="14698"/>
    <cellStyle name="常规 25 29" xfId="14699"/>
    <cellStyle name="常规 25 34" xfId="14700"/>
    <cellStyle name="常规 30 29" xfId="14701"/>
    <cellStyle name="常规 30 34" xfId="14702"/>
    <cellStyle name="常规 25 29 2" xfId="14703"/>
    <cellStyle name="常规 25 34 2" xfId="14704"/>
    <cellStyle name="常规 30 29 2" xfId="14705"/>
    <cellStyle name="常规 30 34 2" xfId="14706"/>
    <cellStyle name="常规 7 2 4 2 37 4 3" xfId="14707"/>
    <cellStyle name="常规 7 2 4 2 42 4 3" xfId="14708"/>
    <cellStyle name="常规 25 36" xfId="14709"/>
    <cellStyle name="常规 25 41" xfId="14710"/>
    <cellStyle name="常规 30 36" xfId="14711"/>
    <cellStyle name="常规 30 41" xfId="14712"/>
    <cellStyle name="常规 25 29 2 2" xfId="14713"/>
    <cellStyle name="常规 25 34 2 2" xfId="14714"/>
    <cellStyle name="常规 30 29 2 2" xfId="14715"/>
    <cellStyle name="常规 30 34 2 2" xfId="14716"/>
    <cellStyle name="常规 25 36 2" xfId="14717"/>
    <cellStyle name="常规 25 41 2" xfId="14718"/>
    <cellStyle name="常规 30 36 2" xfId="14719"/>
    <cellStyle name="常规 30 41 2" xfId="14720"/>
    <cellStyle name="常规 25 29 3" xfId="14721"/>
    <cellStyle name="常规 25 34 3" xfId="14722"/>
    <cellStyle name="常规 30 29 3" xfId="14723"/>
    <cellStyle name="常规 30 34 3" xfId="14724"/>
    <cellStyle name="常规 25 37" xfId="14725"/>
    <cellStyle name="常规 25 42" xfId="14726"/>
    <cellStyle name="常规 30 37" xfId="14727"/>
    <cellStyle name="常规 30 42" xfId="14728"/>
    <cellStyle name="常规 25 3 2" xfId="14729"/>
    <cellStyle name="常规 30 3 2" xfId="14730"/>
    <cellStyle name="常规 35 15" xfId="14731"/>
    <cellStyle name="常规 35 20" xfId="14732"/>
    <cellStyle name="常规 36 2 2 2 3" xfId="14733"/>
    <cellStyle name="常规 41 2 2 2 3" xfId="14734"/>
    <cellStyle name="常规 25 3 2 2" xfId="14735"/>
    <cellStyle name="常规 30 3 2 2" xfId="14736"/>
    <cellStyle name="常规 35 15 2" xfId="14737"/>
    <cellStyle name="常规 35 20 2" xfId="14738"/>
    <cellStyle name="常规 36 2 2 2 3 2" xfId="14739"/>
    <cellStyle name="常规 41 2 2 2 3 2" xfId="14740"/>
    <cellStyle name="常规 25 3 2 2 2" xfId="14741"/>
    <cellStyle name="常规 30 3 2 2 2" xfId="14742"/>
    <cellStyle name="常规 35 15 2 2" xfId="14743"/>
    <cellStyle name="常规 35 20 2 2" xfId="14744"/>
    <cellStyle name="常规 25 3 2 2 2 2" xfId="14745"/>
    <cellStyle name="常规 30 3 2 2 2 2" xfId="14746"/>
    <cellStyle name="常规 35 15 3" xfId="14747"/>
    <cellStyle name="常规 35 20 3" xfId="14748"/>
    <cellStyle name="常规 25 3 2 2 3" xfId="14749"/>
    <cellStyle name="常规 30 3 2 2 3" xfId="14750"/>
    <cellStyle name="常规 35 16" xfId="14751"/>
    <cellStyle name="常规 35 21" xfId="14752"/>
    <cellStyle name="常规 36 2 2 2 4" xfId="14753"/>
    <cellStyle name="常规 41 2 2 2 4" xfId="14754"/>
    <cellStyle name="常规 25 3 2 3" xfId="14755"/>
    <cellStyle name="常规 30 3 2 3" xfId="14756"/>
    <cellStyle name="常规 3 5 2 3 2" xfId="14757"/>
    <cellStyle name="常规 35 16 2" xfId="14758"/>
    <cellStyle name="常规 35 21 2" xfId="14759"/>
    <cellStyle name="常规 25 3 2 3 2" xfId="14760"/>
    <cellStyle name="常规 30 3 2 3 2" xfId="14761"/>
    <cellStyle name="常规 35 17" xfId="14762"/>
    <cellStyle name="常规 35 22" xfId="14763"/>
    <cellStyle name="常规 25 3 2 4" xfId="14764"/>
    <cellStyle name="常规 30 3 2 4" xfId="14765"/>
    <cellStyle name="常规 35 17 2" xfId="14766"/>
    <cellStyle name="常规 35 22 2" xfId="14767"/>
    <cellStyle name="常规 25 3 2 4 2" xfId="14768"/>
    <cellStyle name="常规 30 3 2 4 2" xfId="14769"/>
    <cellStyle name="常规 35 18" xfId="14770"/>
    <cellStyle name="常规 35 23" xfId="14771"/>
    <cellStyle name="常规 25 3 2 5" xfId="14772"/>
    <cellStyle name="常规 30 3 2 5" xfId="14773"/>
    <cellStyle name="常规 25 3 3" xfId="14774"/>
    <cellStyle name="常规 30 3 3" xfId="14775"/>
    <cellStyle name="常规 36 2 2 3 3" xfId="14776"/>
    <cellStyle name="常规 41 2 2 3 3" xfId="14777"/>
    <cellStyle name="常规 25 3 3 2" xfId="14778"/>
    <cellStyle name="常规 30 3 3 2" xfId="14779"/>
    <cellStyle name="常规 25 3 3 2 2" xfId="14780"/>
    <cellStyle name="常规 30 3 3 2 2" xfId="14781"/>
    <cellStyle name="常规 25 3 3 3" xfId="14782"/>
    <cellStyle name="常规 30 3 3 3" xfId="14783"/>
    <cellStyle name="常规 3 5 2 4 2" xfId="14784"/>
    <cellStyle name="汇总 3 2 3 2 2" xfId="14785"/>
    <cellStyle name="常规 25 3 4" xfId="14786"/>
    <cellStyle name="常规 30 3 4" xfId="14787"/>
    <cellStyle name="汇总 3 2 3 2 2 2" xfId="14788"/>
    <cellStyle name="常规 36 2 2 4 3" xfId="14789"/>
    <cellStyle name="常规 41 2 2 4 3" xfId="14790"/>
    <cellStyle name="常规 25 3 4 2" xfId="14791"/>
    <cellStyle name="常规 30 3 4 2" xfId="14792"/>
    <cellStyle name="常规 25 3 4 2 2" xfId="14793"/>
    <cellStyle name="常规 30 3 4 2 2" xfId="14794"/>
    <cellStyle name="常规 25 3 4 3" xfId="14795"/>
    <cellStyle name="常规 30 3 4 3" xfId="14796"/>
    <cellStyle name="常规 3 5 2 5 2" xfId="14797"/>
    <cellStyle name="汇总 3 2 3 2 3" xfId="14798"/>
    <cellStyle name="常规 25 3 5" xfId="14799"/>
    <cellStyle name="常规 30 3 5" xfId="14800"/>
    <cellStyle name="好 2 2 2 2 4 2" xfId="14801"/>
    <cellStyle name="汇总 3 2 3 2 3 2" xfId="14802"/>
    <cellStyle name="常规 25 3 5 2" xfId="14803"/>
    <cellStyle name="常规 30 3 5 2" xfId="14804"/>
    <cellStyle name="常规 3 4 4 4 2" xfId="14805"/>
    <cellStyle name="链接单元格 2 3 7 2" xfId="14806"/>
    <cellStyle name="常规 25 3 7" xfId="14807"/>
    <cellStyle name="常规 30 3 7" xfId="14808"/>
    <cellStyle name="常规 7 2 4 2 37 4 2" xfId="14809"/>
    <cellStyle name="常规 7 2 4 2 42 4 2" xfId="14810"/>
    <cellStyle name="常规 25 35" xfId="14811"/>
    <cellStyle name="常规 25 40" xfId="14812"/>
    <cellStyle name="常规 30 35" xfId="14813"/>
    <cellStyle name="常规 30 40" xfId="14814"/>
    <cellStyle name="常规 7 2 4 2 37 4 2 2" xfId="14815"/>
    <cellStyle name="常规 7 2 4 2 42 4 2 2" xfId="14816"/>
    <cellStyle name="常规 25 35 2" xfId="14817"/>
    <cellStyle name="常规 25 40 2" xfId="14818"/>
    <cellStyle name="常规 30 35 2" xfId="14819"/>
    <cellStyle name="常规 30 40 2" xfId="14820"/>
    <cellStyle name="常规 25 35 2 2" xfId="14821"/>
    <cellStyle name="常规 25 40 2 2" xfId="14822"/>
    <cellStyle name="常规 30 35 2 2" xfId="14823"/>
    <cellStyle name="常规 30 40 2 2" xfId="14824"/>
    <cellStyle name="常规 25 35 3" xfId="14825"/>
    <cellStyle name="常规 25 40 3" xfId="14826"/>
    <cellStyle name="常规 30 35 3" xfId="14827"/>
    <cellStyle name="常规 30 40 3" xfId="14828"/>
    <cellStyle name="常规 25 36 2 2" xfId="14829"/>
    <cellStyle name="常规 25 41 2 2" xfId="14830"/>
    <cellStyle name="常规 30 36 2 2" xfId="14831"/>
    <cellStyle name="常规 30 41 2 2" xfId="14832"/>
    <cellStyle name="强调文字颜色 3 3 2 2 3 2 3" xfId="14833"/>
    <cellStyle name="常规 25 37 2" xfId="14834"/>
    <cellStyle name="常规 25 42 2" xfId="14835"/>
    <cellStyle name="常规 30 37 2" xfId="14836"/>
    <cellStyle name="常规 30 42 2" xfId="14837"/>
    <cellStyle name="强调文字颜色 3 3 2 2 3 2 3 2" xfId="14838"/>
    <cellStyle name="常规 25 37 2 2" xfId="14839"/>
    <cellStyle name="常规 25 42 2 2" xfId="14840"/>
    <cellStyle name="常规 30 37 2 2" xfId="14841"/>
    <cellStyle name="常规 30 42 2 2" xfId="14842"/>
    <cellStyle name="适中 2 3 3 2 3 2" xfId="14843"/>
    <cellStyle name="常规 25 38" xfId="14844"/>
    <cellStyle name="常规 25 43" xfId="14845"/>
    <cellStyle name="常规 30 38" xfId="14846"/>
    <cellStyle name="常规 30 43" xfId="14847"/>
    <cellStyle name="常规 7 2 2 2 12 2" xfId="14848"/>
    <cellStyle name="常规 25 38 2" xfId="14849"/>
    <cellStyle name="常规 25 43 2" xfId="14850"/>
    <cellStyle name="常规 30 38 2" xfId="14851"/>
    <cellStyle name="常规 30 43 2" xfId="14852"/>
    <cellStyle name="常规 7 2 2 2 12 2 2" xfId="14853"/>
    <cellStyle name="常规 25 38 2 2" xfId="14854"/>
    <cellStyle name="常规 25 43 2 2" xfId="14855"/>
    <cellStyle name="常规 30 38 2 2" xfId="14856"/>
    <cellStyle name="常规 30 43 2 2" xfId="14857"/>
    <cellStyle name="常规 7 2 2 2 12 2 2 2" xfId="14858"/>
    <cellStyle name="常规 25 39" xfId="14859"/>
    <cellStyle name="常规 25 44" xfId="14860"/>
    <cellStyle name="常规 30 39" xfId="14861"/>
    <cellStyle name="常规 30 44" xfId="14862"/>
    <cellStyle name="常规 7 2 2 2 12 3" xfId="14863"/>
    <cellStyle name="常规 25 39 2 2" xfId="14864"/>
    <cellStyle name="常规 25 44 2 2" xfId="14865"/>
    <cellStyle name="常规 30 39 2 2" xfId="14866"/>
    <cellStyle name="常规 30 44 2 2" xfId="14867"/>
    <cellStyle name="强调文字颜色 5 2 2 3 2" xfId="14868"/>
    <cellStyle name="常规 26 36 2" xfId="14869"/>
    <cellStyle name="常规 26 41 2" xfId="14870"/>
    <cellStyle name="常规 31 36 2" xfId="14871"/>
    <cellStyle name="常规 31 41 2" xfId="14872"/>
    <cellStyle name="常规 7 20 2 12 2 3" xfId="14873"/>
    <cellStyle name="常规 25 4" xfId="14874"/>
    <cellStyle name="常规 30 4" xfId="14875"/>
    <cellStyle name="常规 25 4 2 2 2" xfId="14876"/>
    <cellStyle name="常规 30 4 2 2 2" xfId="14877"/>
    <cellStyle name="常规 3 5 3 3 2" xfId="14878"/>
    <cellStyle name="链接单元格 3 2 6 2" xfId="14879"/>
    <cellStyle name="常规 25 4 2 3" xfId="14880"/>
    <cellStyle name="常规 30 4 2 3" xfId="14881"/>
    <cellStyle name="链接单元格 3 2 6 2 2" xfId="14882"/>
    <cellStyle name="常规 25 4 2 3 2" xfId="14883"/>
    <cellStyle name="常规 30 4 2 3 2" xfId="14884"/>
    <cellStyle name="链接单元格 3 2 6 3" xfId="14885"/>
    <cellStyle name="常规 25 4 2 4" xfId="14886"/>
    <cellStyle name="常规 30 4 2 4" xfId="14887"/>
    <cellStyle name="汇总 3 3 2 2 4" xfId="14888"/>
    <cellStyle name="常规 25 4 3 2" xfId="14889"/>
    <cellStyle name="常规 30 4 3 2" xfId="14890"/>
    <cellStyle name="汇总 3 2 3 3 2" xfId="14891"/>
    <cellStyle name="常规 7 2 4 26 2 2 2" xfId="14892"/>
    <cellStyle name="常规 7 2 4 31 2 2 2" xfId="14893"/>
    <cellStyle name="常规 25 4 4" xfId="14894"/>
    <cellStyle name="常规 30 4 4" xfId="14895"/>
    <cellStyle name="常规 25 4 4 2" xfId="14896"/>
    <cellStyle name="常规 30 4 4 2" xfId="14897"/>
    <cellStyle name="常规 25 45" xfId="14898"/>
    <cellStyle name="常规 30 45" xfId="14899"/>
    <cellStyle name="常规 7 2 2 2 12 4" xfId="14900"/>
    <cellStyle name="适中 3 3 4 2 3 2" xfId="14901"/>
    <cellStyle name="常规 29 27 2 2" xfId="14902"/>
    <cellStyle name="常规 29 32 2 2" xfId="14903"/>
    <cellStyle name="常规 34 27 2 2" xfId="14904"/>
    <cellStyle name="常规 34 32 2 2" xfId="14905"/>
    <cellStyle name="常规 25 45 2" xfId="14906"/>
    <cellStyle name="常规 30 45 2" xfId="14907"/>
    <cellStyle name="常规 7 2 2 2 12 4 2" xfId="14908"/>
    <cellStyle name="常规 25 46" xfId="14909"/>
    <cellStyle name="常规 30 46" xfId="14910"/>
    <cellStyle name="常规 7 2 2 2 12 5" xfId="14911"/>
    <cellStyle name="常规 25 46 2" xfId="14912"/>
    <cellStyle name="常规 30 46 2" xfId="14913"/>
    <cellStyle name="常规 25 5" xfId="14914"/>
    <cellStyle name="常规 30 5" xfId="14915"/>
    <cellStyle name="常规 25 5 2" xfId="14916"/>
    <cellStyle name="常规 30 5 2" xfId="14917"/>
    <cellStyle name="常规 25 5 2 2" xfId="14918"/>
    <cellStyle name="常规 30 5 2 2" xfId="14919"/>
    <cellStyle name="汇总 3 3 3 2 4" xfId="14920"/>
    <cellStyle name="常规 25 5 3 2" xfId="14921"/>
    <cellStyle name="常规 30 5 3 2" xfId="14922"/>
    <cellStyle name="汇总 3 2 3 4 2" xfId="14923"/>
    <cellStyle name="常规 7 2 4 26 2 3 2" xfId="14924"/>
    <cellStyle name="常规 7 2 4 31 2 3 2" xfId="14925"/>
    <cellStyle name="常规 25 5 4" xfId="14926"/>
    <cellStyle name="常规 30 5 4" xfId="14927"/>
    <cellStyle name="常规 25 5 4 2" xfId="14928"/>
    <cellStyle name="常规 30 5 4 2" xfId="14929"/>
    <cellStyle name="常规 25 5 5" xfId="14930"/>
    <cellStyle name="常规 30 5 5" xfId="14931"/>
    <cellStyle name="常规 25 6" xfId="14932"/>
    <cellStyle name="常规 30 6" xfId="14933"/>
    <cellStyle name="常规 25 6 2" xfId="14934"/>
    <cellStyle name="常规 30 6 2" xfId="14935"/>
    <cellStyle name="常规 25 6 2 2" xfId="14936"/>
    <cellStyle name="常规 30 6 2 2" xfId="14937"/>
    <cellStyle name="常规 25 6 3" xfId="14938"/>
    <cellStyle name="常规 30 6 3" xfId="14939"/>
    <cellStyle name="汇总 3 3 4 2 4" xfId="14940"/>
    <cellStyle name="常规 25 6 3 2" xfId="14941"/>
    <cellStyle name="常规 30 6 3 2" xfId="14942"/>
    <cellStyle name="常规 25 6 4" xfId="14943"/>
    <cellStyle name="常规 30 6 4" xfId="14944"/>
    <cellStyle name="常规 25 6 4 2" xfId="14945"/>
    <cellStyle name="常规 30 6 4 2" xfId="14946"/>
    <cellStyle name="常规 25 6 5" xfId="14947"/>
    <cellStyle name="常规 30 6 5" xfId="14948"/>
    <cellStyle name="注释 2 56 2 3 2" xfId="14949"/>
    <cellStyle name="注释 2 61 2 3 2" xfId="14950"/>
    <cellStyle name="常规 25 7" xfId="14951"/>
    <cellStyle name="常规 30 7" xfId="14952"/>
    <cellStyle name="强调文字颜色 5 3 2 2 4 3 2" xfId="14953"/>
    <cellStyle name="常规 7 2 2 48 2 3" xfId="14954"/>
    <cellStyle name="常规 7 2 2 53 2 3" xfId="14955"/>
    <cellStyle name="常规 25 7 2" xfId="14956"/>
    <cellStyle name="常规 30 7 2" xfId="14957"/>
    <cellStyle name="常规 7 2 2 48 2 3 2" xfId="14958"/>
    <cellStyle name="常规 7 2 2 53 2 3 2" xfId="14959"/>
    <cellStyle name="常规 25 7 2 2" xfId="14960"/>
    <cellStyle name="常规 30 7 2 2" xfId="14961"/>
    <cellStyle name="常规 25 8" xfId="14962"/>
    <cellStyle name="常规 30 8" xfId="14963"/>
    <cellStyle name="常规 25 8 2" xfId="14964"/>
    <cellStyle name="常规 30 8 2" xfId="14965"/>
    <cellStyle name="常规 25 8 2 2" xfId="14966"/>
    <cellStyle name="常规 30 8 2 2" xfId="14967"/>
    <cellStyle name="警告文本 3 3 2 3 2" xfId="14968"/>
    <cellStyle name="常规 25 9" xfId="14969"/>
    <cellStyle name="常规 30 9" xfId="14970"/>
    <cellStyle name="常规 25 9 2" xfId="14971"/>
    <cellStyle name="常规 30 9 2" xfId="14972"/>
    <cellStyle name="常规 25 9 2 2" xfId="14973"/>
    <cellStyle name="常规 30 9 2 2" xfId="14974"/>
    <cellStyle name="常规 25 9 3" xfId="14975"/>
    <cellStyle name="常规 30 9 3" xfId="14976"/>
    <cellStyle name="常规 26 10" xfId="14977"/>
    <cellStyle name="常规 31 10" xfId="14978"/>
    <cellStyle name="常规 26 11" xfId="14979"/>
    <cellStyle name="常规 31 11" xfId="14980"/>
    <cellStyle name="常规 26 12" xfId="14981"/>
    <cellStyle name="常规 31 12" xfId="14982"/>
    <cellStyle name="常规 26 19 2" xfId="14983"/>
    <cellStyle name="常规 26 24 2" xfId="14984"/>
    <cellStyle name="常规 31 19 2" xfId="14985"/>
    <cellStyle name="常规 31 24 2" xfId="14986"/>
    <cellStyle name="常规 26 19 3" xfId="14987"/>
    <cellStyle name="常规 26 24 3" xfId="14988"/>
    <cellStyle name="常规 31 19 3" xfId="14989"/>
    <cellStyle name="常规 31 24 3" xfId="14990"/>
    <cellStyle name="常规 26 2" xfId="14991"/>
    <cellStyle name="常规 31 2" xfId="14992"/>
    <cellStyle name="常规 26 2 2" xfId="14993"/>
    <cellStyle name="常规 31 2 2" xfId="14994"/>
    <cellStyle name="常规 26 2 2 2" xfId="14995"/>
    <cellStyle name="常规 31 2 2 2" xfId="14996"/>
    <cellStyle name="常规 26 2 2 2 2" xfId="14997"/>
    <cellStyle name="常规 31 2 2 2 2" xfId="14998"/>
    <cellStyle name="常规 26 2 2 2 2 2" xfId="14999"/>
    <cellStyle name="常规 31 2 2 2 2 2" xfId="15000"/>
    <cellStyle name="常规 8 38 5" xfId="15001"/>
    <cellStyle name="常规 8 43 5" xfId="15002"/>
    <cellStyle name="常规 26 2 2 2 2 2 2" xfId="15003"/>
    <cellStyle name="常规 31 2 2 2 2 2 2" xfId="15004"/>
    <cellStyle name="常规 26 2 2 2 3" xfId="15005"/>
    <cellStyle name="常规 31 2 2 2 3" xfId="15006"/>
    <cellStyle name="常规 26 2 2 2 3 2" xfId="15007"/>
    <cellStyle name="常规 31 2 2 2 3 2" xfId="15008"/>
    <cellStyle name="常规 26 2 2 2 4" xfId="15009"/>
    <cellStyle name="常规 31 2 2 2 4" xfId="15010"/>
    <cellStyle name="常规 26 2 2 3" xfId="15011"/>
    <cellStyle name="常规 31 2 2 3" xfId="15012"/>
    <cellStyle name="常规 26 2 2 3 2" xfId="15013"/>
    <cellStyle name="常规 31 2 2 3 2" xfId="15014"/>
    <cellStyle name="常规 26 2 2 3 2 2" xfId="15015"/>
    <cellStyle name="常规 31 2 2 3 2 2" xfId="15016"/>
    <cellStyle name="常规 26 2 2 3 3" xfId="15017"/>
    <cellStyle name="常规 31 2 2 3 3" xfId="15018"/>
    <cellStyle name="常规 26 2 2 4" xfId="15019"/>
    <cellStyle name="常规 31 2 2 4" xfId="15020"/>
    <cellStyle name="强调文字颜色 3 2 2 5 2 3" xfId="15021"/>
    <cellStyle name="常规 26 2 2 4 2" xfId="15022"/>
    <cellStyle name="常规 31 2 2 4 2" xfId="15023"/>
    <cellStyle name="强调文字颜色 3 2 2 5 2 3 2" xfId="15024"/>
    <cellStyle name="常规 26 2 2 4 2 2" xfId="15025"/>
    <cellStyle name="常规 31 2 2 4 2 2" xfId="15026"/>
    <cellStyle name="强调文字颜色 3 2 2 5 2 4" xfId="15027"/>
    <cellStyle name="常规 26 2 2 4 3" xfId="15028"/>
    <cellStyle name="常规 31 2 2 4 3" xfId="15029"/>
    <cellStyle name="常规 26 2 2 5" xfId="15030"/>
    <cellStyle name="常规 31 2 2 5" xfId="15031"/>
    <cellStyle name="常规 26 2 2 5 2" xfId="15032"/>
    <cellStyle name="常规 31 2 2 5 2" xfId="15033"/>
    <cellStyle name="常规 26 2 3" xfId="15034"/>
    <cellStyle name="常规 31 2 3" xfId="15035"/>
    <cellStyle name="常规 7 2 2 2 2 35 4" xfId="15036"/>
    <cellStyle name="常规 7 2 2 2 2 40 4" xfId="15037"/>
    <cellStyle name="常规 26 2 3 2 2 2" xfId="15038"/>
    <cellStyle name="常规 31 2 3 2 2 2" xfId="15039"/>
    <cellStyle name="常规 26 2 3 2 3" xfId="15040"/>
    <cellStyle name="常规 31 2 3 2 3" xfId="15041"/>
    <cellStyle name="常规 7 20 5 4 2 2" xfId="15042"/>
    <cellStyle name="常规 26 2 4" xfId="15043"/>
    <cellStyle name="常规 31 2 4" xfId="15044"/>
    <cellStyle name="常规 26 2 4 2" xfId="15045"/>
    <cellStyle name="常规 31 2 4 2" xfId="15046"/>
    <cellStyle name="常规 26 2 4 3" xfId="15047"/>
    <cellStyle name="常规 31 2 4 3" xfId="15048"/>
    <cellStyle name="常规 26 2 5" xfId="15049"/>
    <cellStyle name="常规 31 2 5" xfId="15050"/>
    <cellStyle name="好 2 2 2 3 3 2" xfId="15051"/>
    <cellStyle name="常规 26 2 5 2" xfId="15052"/>
    <cellStyle name="常规 31 2 5 2" xfId="15053"/>
    <cellStyle name="常规 26 2 6 2" xfId="15054"/>
    <cellStyle name="常规 31 2 6 2" xfId="15055"/>
    <cellStyle name="常规 26 2 7" xfId="15056"/>
    <cellStyle name="常规 31 2 7" xfId="15057"/>
    <cellStyle name="常规 3 4 5 3 2" xfId="15058"/>
    <cellStyle name="常规 26 2 7 2" xfId="15059"/>
    <cellStyle name="常规 31 2 7 2" xfId="15060"/>
    <cellStyle name="强调文字颜色 5 2 2 6 2" xfId="15061"/>
    <cellStyle name="常规 26 39 2" xfId="15062"/>
    <cellStyle name="常规 26 44 2" xfId="15063"/>
    <cellStyle name="常规 31 39 2" xfId="15064"/>
    <cellStyle name="常规 31 44 2" xfId="15065"/>
    <cellStyle name="常规 7 2 2 2 17 3 2" xfId="15066"/>
    <cellStyle name="常规 7 2 2 2 22 3 2" xfId="15067"/>
    <cellStyle name="常规 26 2 8" xfId="15068"/>
    <cellStyle name="常规 31 2 8" xfId="15069"/>
    <cellStyle name="常规 7 2 8 2 4" xfId="15070"/>
    <cellStyle name="常规 26 29 2 2" xfId="15071"/>
    <cellStyle name="常规 26 34 2 2" xfId="15072"/>
    <cellStyle name="常规 31 29 2 2" xfId="15073"/>
    <cellStyle name="常规 31 34 2 2" xfId="15074"/>
    <cellStyle name="强调文字颜色 2 3 6 2" xfId="15075"/>
    <cellStyle name="常规 26 29 3" xfId="15076"/>
    <cellStyle name="常规 26 34 3" xfId="15077"/>
    <cellStyle name="常规 31 29 3" xfId="15078"/>
    <cellStyle name="常规 31 34 3" xfId="15079"/>
    <cellStyle name="常规 26 3 2" xfId="15080"/>
    <cellStyle name="常规 31 3 2" xfId="15081"/>
    <cellStyle name="常规 36 3 2 2 3" xfId="15082"/>
    <cellStyle name="常规 41 3 2 2 3" xfId="15083"/>
    <cellStyle name="常规 26 3 2 2" xfId="15084"/>
    <cellStyle name="常规 31 3 2 2" xfId="15085"/>
    <cellStyle name="常规 26 3 2 2 2" xfId="15086"/>
    <cellStyle name="常规 31 3 2 2 2" xfId="15087"/>
    <cellStyle name="常规 26 3 2 2 2 2" xfId="15088"/>
    <cellStyle name="常规 31 3 2 2 2 2" xfId="15089"/>
    <cellStyle name="常规 26 3 2 2 3" xfId="15090"/>
    <cellStyle name="常规 31 3 2 2 3" xfId="15091"/>
    <cellStyle name="常规 26 3 2 3" xfId="15092"/>
    <cellStyle name="常规 31 3 2 3" xfId="15093"/>
    <cellStyle name="常规 3 6 2 3 2" xfId="15094"/>
    <cellStyle name="常规 26 3 2 3 2" xfId="15095"/>
    <cellStyle name="常规 31 3 2 3 2" xfId="15096"/>
    <cellStyle name="常规 26 3 2 4" xfId="15097"/>
    <cellStyle name="常规 31 3 2 4" xfId="15098"/>
    <cellStyle name="常规 26 3 2 4 2" xfId="15099"/>
    <cellStyle name="常规 31 3 2 4 2" xfId="15100"/>
    <cellStyle name="常规 26 3 2 5" xfId="15101"/>
    <cellStyle name="常规 31 3 2 5" xfId="15102"/>
    <cellStyle name="常规 26 3 3" xfId="15103"/>
    <cellStyle name="常规 31 3 3" xfId="15104"/>
    <cellStyle name="汇总 3 2 4 2 2" xfId="15105"/>
    <cellStyle name="常规 26 3 4" xfId="15106"/>
    <cellStyle name="常规 31 3 4" xfId="15107"/>
    <cellStyle name="汇总 3 2 4 2 2 2" xfId="15108"/>
    <cellStyle name="常规 26 3 4 2" xfId="15109"/>
    <cellStyle name="常规 31 3 4 2" xfId="15110"/>
    <cellStyle name="常规 26 3 4 2 2" xfId="15111"/>
    <cellStyle name="常规 31 3 4 2 2" xfId="15112"/>
    <cellStyle name="常规 26 3 4 3" xfId="15113"/>
    <cellStyle name="常规 31 3 4 3" xfId="15114"/>
    <cellStyle name="汇总 3 2 4 2 3" xfId="15115"/>
    <cellStyle name="常规 26 3 5" xfId="15116"/>
    <cellStyle name="常规 31 3 5" xfId="15117"/>
    <cellStyle name="好 2 2 2 3 4 2" xfId="15118"/>
    <cellStyle name="汇总 3 2 4 2 3 2" xfId="15119"/>
    <cellStyle name="常规 26 3 5 2" xfId="15120"/>
    <cellStyle name="常规 31 3 5 2" xfId="15121"/>
    <cellStyle name="常规 26 3 6 2" xfId="15122"/>
    <cellStyle name="常规 31 3 6 2" xfId="15123"/>
    <cellStyle name="常规 26 3 7" xfId="15124"/>
    <cellStyle name="常规 31 3 7" xfId="15125"/>
    <cellStyle name="常规 3 4 5 4 2" xfId="15126"/>
    <cellStyle name="常规 7 2 9 2 4" xfId="15127"/>
    <cellStyle name="强调文字颜色 5 2 2 2 2 2" xfId="15128"/>
    <cellStyle name="常规 26 35 2 2" xfId="15129"/>
    <cellStyle name="常规 26 40 2 2" xfId="15130"/>
    <cellStyle name="常规 31 35 2 2" xfId="15131"/>
    <cellStyle name="常规 31 40 2 2" xfId="15132"/>
    <cellStyle name="链接单元格 2 4 2 3 2" xfId="15133"/>
    <cellStyle name="强调文字颜色 5 2 2 2 3" xfId="15134"/>
    <cellStyle name="常规 26 35 3" xfId="15135"/>
    <cellStyle name="常规 26 40 3" xfId="15136"/>
    <cellStyle name="常规 31 35 3" xfId="15137"/>
    <cellStyle name="常规 31 40 3" xfId="15138"/>
    <cellStyle name="强调文字颜色 2 3 7 2" xfId="15139"/>
    <cellStyle name="链接单元格 2 4 2 4" xfId="15140"/>
    <cellStyle name="强调文字颜色 5 2 2 3 2 2" xfId="15141"/>
    <cellStyle name="常规 26 36 2 2" xfId="15142"/>
    <cellStyle name="常规 26 41 2 2" xfId="15143"/>
    <cellStyle name="常规 31 36 2 2" xfId="15144"/>
    <cellStyle name="常规 31 41 2 2" xfId="15145"/>
    <cellStyle name="常规 7 20 2 12 2 3 2" xfId="15146"/>
    <cellStyle name="强调文字颜色 5 2 2 5 3" xfId="15147"/>
    <cellStyle name="常规 26 38 3" xfId="15148"/>
    <cellStyle name="常规 26 43 3" xfId="15149"/>
    <cellStyle name="常规 31 38 3" xfId="15150"/>
    <cellStyle name="常规 31 43 3" xfId="15151"/>
    <cellStyle name="常规 7 2 2 2 17 2 3" xfId="15152"/>
    <cellStyle name="常规 7 2 2 2 22 2 3" xfId="15153"/>
    <cellStyle name="强调文字颜色 5 2 2 6" xfId="15154"/>
    <cellStyle name="常规 26 39" xfId="15155"/>
    <cellStyle name="常规 26 44" xfId="15156"/>
    <cellStyle name="常规 31 39" xfId="15157"/>
    <cellStyle name="常规 31 44" xfId="15158"/>
    <cellStyle name="常规 7 2 2 2 17 3" xfId="15159"/>
    <cellStyle name="常规 7 2 2 2 22 3" xfId="15160"/>
    <cellStyle name="强调文字颜色 5 2 2 6 3" xfId="15161"/>
    <cellStyle name="常规 26 39 3" xfId="15162"/>
    <cellStyle name="常规 26 44 3" xfId="15163"/>
    <cellStyle name="常规 31 39 3" xfId="15164"/>
    <cellStyle name="常规 31 44 3" xfId="15165"/>
    <cellStyle name="常规 26 4 2" xfId="15166"/>
    <cellStyle name="常规 31 4 2" xfId="15167"/>
    <cellStyle name="常规 26 4 2 2" xfId="15168"/>
    <cellStyle name="常规 31 4 2 2" xfId="15169"/>
    <cellStyle name="常规 26 4 2 2 2" xfId="15170"/>
    <cellStyle name="常规 31 4 2 2 2" xfId="15171"/>
    <cellStyle name="常规 26 4 2 3" xfId="15172"/>
    <cellStyle name="常规 31 4 2 3" xfId="15173"/>
    <cellStyle name="常规 3 6 3 3 2" xfId="15174"/>
    <cellStyle name="常规 26 4 2 3 2" xfId="15175"/>
    <cellStyle name="常规 31 4 2 3 2" xfId="15176"/>
    <cellStyle name="常规 26 4 2 4" xfId="15177"/>
    <cellStyle name="常规 31 4 2 4" xfId="15178"/>
    <cellStyle name="常规 26 4 3" xfId="15179"/>
    <cellStyle name="常规 31 4 3" xfId="15180"/>
    <cellStyle name="常规 26 4 3 2" xfId="15181"/>
    <cellStyle name="常规 31 4 3 2" xfId="15182"/>
    <cellStyle name="常规 7 19 22 4 2 2" xfId="15183"/>
    <cellStyle name="常规 29 46" xfId="15184"/>
    <cellStyle name="常规 34 46" xfId="15185"/>
    <cellStyle name="汇总 3 2 4 3 2" xfId="15186"/>
    <cellStyle name="常规 26 4 4" xfId="15187"/>
    <cellStyle name="常规 31 4 4" xfId="15188"/>
    <cellStyle name="常规 26 4 4 2" xfId="15189"/>
    <cellStyle name="常规 31 4 4 2" xfId="15190"/>
    <cellStyle name="常规 26 4 5" xfId="15191"/>
    <cellStyle name="常规 31 4 5" xfId="15192"/>
    <cellStyle name="强调文字颜色 5 2 2 7" xfId="15193"/>
    <cellStyle name="常规 26 45" xfId="15194"/>
    <cellStyle name="常规 31 45" xfId="15195"/>
    <cellStyle name="常规 7 2 2 2 17 4" xfId="15196"/>
    <cellStyle name="常规 7 2 2 2 22 4" xfId="15197"/>
    <cellStyle name="强调文字颜色 5 2 2 7 2" xfId="15198"/>
    <cellStyle name="常规 26 45 2" xfId="15199"/>
    <cellStyle name="常规 31 45 2" xfId="15200"/>
    <cellStyle name="常规 7 2 2 2 17 4 2" xfId="15201"/>
    <cellStyle name="常规 7 2 2 2 22 4 2" xfId="15202"/>
    <cellStyle name="强调文字颜色 5 2 2 8" xfId="15203"/>
    <cellStyle name="常规 26 46" xfId="15204"/>
    <cellStyle name="常规 31 46" xfId="15205"/>
    <cellStyle name="常规 7 2 2 2 17 5" xfId="15206"/>
    <cellStyle name="常规 7 2 2 2 22 5" xfId="15207"/>
    <cellStyle name="强调文字颜色 5 2 2 8 2" xfId="15208"/>
    <cellStyle name="常规 26 46 2" xfId="15209"/>
    <cellStyle name="常规 31 46 2" xfId="15210"/>
    <cellStyle name="强调文字颜色 5 2 2 9" xfId="15211"/>
    <cellStyle name="常规 26 47" xfId="15212"/>
    <cellStyle name="常规 31 47" xfId="15213"/>
    <cellStyle name="常规 26 47 2" xfId="15214"/>
    <cellStyle name="常规 31 47 2" xfId="15215"/>
    <cellStyle name="常规 26 48" xfId="15216"/>
    <cellStyle name="常规 31 48" xfId="15217"/>
    <cellStyle name="常规 26 5" xfId="15218"/>
    <cellStyle name="常规 31 5" xfId="15219"/>
    <cellStyle name="常规 26 5 2" xfId="15220"/>
    <cellStyle name="常规 31 5 2" xfId="15221"/>
    <cellStyle name="常规 26 5 2 2" xfId="15222"/>
    <cellStyle name="常规 31 5 2 2" xfId="15223"/>
    <cellStyle name="常规 26 5 3" xfId="15224"/>
    <cellStyle name="常规 31 5 3" xfId="15225"/>
    <cellStyle name="常规 26 5 3 2" xfId="15226"/>
    <cellStyle name="常规 31 5 3 2" xfId="15227"/>
    <cellStyle name="汇总 3 2 4 4 2" xfId="15228"/>
    <cellStyle name="常规 26 5 4" xfId="15229"/>
    <cellStyle name="常规 31 5 4" xfId="15230"/>
    <cellStyle name="常规 26 5 4 2" xfId="15231"/>
    <cellStyle name="常规 31 5 4 2" xfId="15232"/>
    <cellStyle name="常规 26 5 5" xfId="15233"/>
    <cellStyle name="常规 31 5 5" xfId="15234"/>
    <cellStyle name="常规 26 6 2" xfId="15235"/>
    <cellStyle name="常规 31 6 2" xfId="15236"/>
    <cellStyle name="常规 26 6 2 2" xfId="15237"/>
    <cellStyle name="常规 31 6 2 2" xfId="15238"/>
    <cellStyle name="常规 26 6 3" xfId="15239"/>
    <cellStyle name="常规 31 6 3" xfId="15240"/>
    <cellStyle name="常规 26 6 3 2" xfId="15241"/>
    <cellStyle name="常规 31 6 3 2" xfId="15242"/>
    <cellStyle name="常规 26 6 4" xfId="15243"/>
    <cellStyle name="常规 31 6 4" xfId="15244"/>
    <cellStyle name="常规 26 6 4 2" xfId="15245"/>
    <cellStyle name="常规 31 6 4 2" xfId="15246"/>
    <cellStyle name="常规 26 6 5" xfId="15247"/>
    <cellStyle name="常规 31 6 5" xfId="15248"/>
    <cellStyle name="强调文字颜色 5 3 2 2 4 4 2" xfId="15249"/>
    <cellStyle name="常规 26 7" xfId="15250"/>
    <cellStyle name="常规 31 7" xfId="15251"/>
    <cellStyle name="常规 7 2 2 49 2 3" xfId="15252"/>
    <cellStyle name="常规 7 2 2 54 2 3" xfId="15253"/>
    <cellStyle name="常规 26 7 2" xfId="15254"/>
    <cellStyle name="常规 31 7 2" xfId="15255"/>
    <cellStyle name="常规 7 2 2 49 2 3 2" xfId="15256"/>
    <cellStyle name="常规 7 2 2 54 2 3 2" xfId="15257"/>
    <cellStyle name="常规 26 7 2 2" xfId="15258"/>
    <cellStyle name="常规 31 7 2 2" xfId="15259"/>
    <cellStyle name="常规 26 8" xfId="15260"/>
    <cellStyle name="常规 31 8" xfId="15261"/>
    <cellStyle name="常规 26 8 2" xfId="15262"/>
    <cellStyle name="常规 31 8 2" xfId="15263"/>
    <cellStyle name="警告文本 3 3 2 4 2" xfId="15264"/>
    <cellStyle name="常规 26 9" xfId="15265"/>
    <cellStyle name="常规 31 9" xfId="15266"/>
    <cellStyle name="常规 26 9 2" xfId="15267"/>
    <cellStyle name="常规 31 9 2" xfId="15268"/>
    <cellStyle name="常规 26 9 2 2" xfId="15269"/>
    <cellStyle name="常规 31 9 2 2" xfId="15270"/>
    <cellStyle name="常规 26 9 3" xfId="15271"/>
    <cellStyle name="常规 31 9 3" xfId="15272"/>
    <cellStyle name="常规 27" xfId="15273"/>
    <cellStyle name="常规 32" xfId="15274"/>
    <cellStyle name="常规 27 2" xfId="15275"/>
    <cellStyle name="常规 32 2" xfId="15276"/>
    <cellStyle name="常规 27 2 2" xfId="15277"/>
    <cellStyle name="常规 32 2 2" xfId="15278"/>
    <cellStyle name="常规 27 2 2 2" xfId="15279"/>
    <cellStyle name="常规 32 2 2 2" xfId="15280"/>
    <cellStyle name="常规 27 2 2 2 2" xfId="15281"/>
    <cellStyle name="常规 32 2 2 2 2" xfId="15282"/>
    <cellStyle name="注释 2 5 2 4" xfId="15283"/>
    <cellStyle name="常规 27 2 2 2 2 2" xfId="15284"/>
    <cellStyle name="常规 32 2 2 2 2 2" xfId="15285"/>
    <cellStyle name="注释 2 5 2 4 2" xfId="15286"/>
    <cellStyle name="常规 27 2 2 2 2 2 2" xfId="15287"/>
    <cellStyle name="常规 32 2 2 2 2 2 2" xfId="15288"/>
    <cellStyle name="注释 2 5 2 5" xfId="15289"/>
    <cellStyle name="常规 27 2 2 2 2 3" xfId="15290"/>
    <cellStyle name="常规 32 2 2 2 2 3" xfId="15291"/>
    <cellStyle name="常规 27 2 2 2 3" xfId="15292"/>
    <cellStyle name="常规 32 2 2 2 3" xfId="15293"/>
    <cellStyle name="常规 27 2 2 2 4" xfId="15294"/>
    <cellStyle name="常规 32 2 2 2 4" xfId="15295"/>
    <cellStyle name="常规 27 2 2 3" xfId="15296"/>
    <cellStyle name="常规 32 2 2 3" xfId="15297"/>
    <cellStyle name="常规 7 2 2 25 2" xfId="15298"/>
    <cellStyle name="常规 7 2 2 30 2" xfId="15299"/>
    <cellStyle name="常规 3 10 2 2" xfId="15300"/>
    <cellStyle name="常规 27 2 2 3 2" xfId="15301"/>
    <cellStyle name="常规 32 2 2 3 2" xfId="15302"/>
    <cellStyle name="常规 7 2 2 25 2 2" xfId="15303"/>
    <cellStyle name="常规 7 2 2 30 2 2" xfId="15304"/>
    <cellStyle name="常规 3 10 2 2 2" xfId="15305"/>
    <cellStyle name="注释 2 6 2 4" xfId="15306"/>
    <cellStyle name="常规 27 2 2 3 2 2" xfId="15307"/>
    <cellStyle name="常规 32 2 2 3 2 2" xfId="15308"/>
    <cellStyle name="常规 7 2 2 25 2 2 2" xfId="15309"/>
    <cellStyle name="常规 7 2 2 30 2 2 2" xfId="15310"/>
    <cellStyle name="常规 27 2 2 3 3" xfId="15311"/>
    <cellStyle name="常规 32 2 2 3 3" xfId="15312"/>
    <cellStyle name="常规 7 2 2 25 2 3" xfId="15313"/>
    <cellStyle name="常规 7 2 2 30 2 3" xfId="15314"/>
    <cellStyle name="常规 27 2 2 4" xfId="15315"/>
    <cellStyle name="常规 32 2 2 4" xfId="15316"/>
    <cellStyle name="常规 7 2 2 25 3" xfId="15317"/>
    <cellStyle name="常规 7 2 2 30 3" xfId="15318"/>
    <cellStyle name="常规 3 10 2 3" xfId="15319"/>
    <cellStyle name="强调文字颜色 3 3 2 5 2 3" xfId="15320"/>
    <cellStyle name="常规 27 2 2 4 2" xfId="15321"/>
    <cellStyle name="常规 32 2 2 4 2" xfId="15322"/>
    <cellStyle name="常规 7 2 2 25 3 2" xfId="15323"/>
    <cellStyle name="常规 7 2 2 30 3 2" xfId="15324"/>
    <cellStyle name="注释 2 7 2 4" xfId="15325"/>
    <cellStyle name="强调文字颜色 3 3 2 5 2 3 2" xfId="15326"/>
    <cellStyle name="常规 27 2 2 4 2 2" xfId="15327"/>
    <cellStyle name="常规 32 2 2 4 2 2" xfId="15328"/>
    <cellStyle name="强调文字颜色 3 3 2 5 2 4" xfId="15329"/>
    <cellStyle name="常规 27 2 2 4 3" xfId="15330"/>
    <cellStyle name="常规 32 2 2 4 3" xfId="15331"/>
    <cellStyle name="输出 3 8 2" xfId="15332"/>
    <cellStyle name="常规 27 2 2 5" xfId="15333"/>
    <cellStyle name="常规 32 2 2 5" xfId="15334"/>
    <cellStyle name="常规 7 2 2 25 4" xfId="15335"/>
    <cellStyle name="常规 7 2 2 30 4" xfId="15336"/>
    <cellStyle name="常规 27 2 2 5 2" xfId="15337"/>
    <cellStyle name="常规 32 2 2 5 2" xfId="15338"/>
    <cellStyle name="常规 7 2 2 25 4 2" xfId="15339"/>
    <cellStyle name="常规 7 2 2 30 4 2" xfId="15340"/>
    <cellStyle name="常规 27 2 2 6" xfId="15341"/>
    <cellStyle name="常规 32 2 2 6" xfId="15342"/>
    <cellStyle name="常规 7 2 2 25 5" xfId="15343"/>
    <cellStyle name="常规 7 2 2 30 5" xfId="15344"/>
    <cellStyle name="常规 27 2 3" xfId="15345"/>
    <cellStyle name="常规 32 2 3" xfId="15346"/>
    <cellStyle name="常规 27 2 3 2" xfId="15347"/>
    <cellStyle name="常规 32 2 3 2" xfId="15348"/>
    <cellStyle name="常规 27 2 3 2 2" xfId="15349"/>
    <cellStyle name="常规 32 2 3 2 2" xfId="15350"/>
    <cellStyle name="注释 3 5 2 4" xfId="15351"/>
    <cellStyle name="常规 27 2 3 2 2 2" xfId="15352"/>
    <cellStyle name="常规 32 2 3 2 2 2" xfId="15353"/>
    <cellStyle name="常规 27 2 3 2 3" xfId="15354"/>
    <cellStyle name="常规 32 2 3 2 3" xfId="15355"/>
    <cellStyle name="常规 3 46 2" xfId="15356"/>
    <cellStyle name="常规 3 51 2" xfId="15357"/>
    <cellStyle name="常规 27 2 3 3" xfId="15358"/>
    <cellStyle name="常规 32 2 3 3" xfId="15359"/>
    <cellStyle name="常规 7 2 2 26 2" xfId="15360"/>
    <cellStyle name="常规 7 2 2 31 2" xfId="15361"/>
    <cellStyle name="常规 3 10 3 2" xfId="15362"/>
    <cellStyle name="常规 27 2 3 4" xfId="15363"/>
    <cellStyle name="常规 32 2 3 4" xfId="15364"/>
    <cellStyle name="常规 7 2 2 26 3" xfId="15365"/>
    <cellStyle name="常规 7 2 2 31 3" xfId="15366"/>
    <cellStyle name="常规 27 2 4" xfId="15367"/>
    <cellStyle name="常规 32 2 4" xfId="15368"/>
    <cellStyle name="常规 27 2 4 2" xfId="15369"/>
    <cellStyle name="常规 32 2 4 2" xfId="15370"/>
    <cellStyle name="常规 27 2 4 2 2" xfId="15371"/>
    <cellStyle name="常规 32 2 4 2 2" xfId="15372"/>
    <cellStyle name="常规 27 2 4 3" xfId="15373"/>
    <cellStyle name="常规 32 2 4 3" xfId="15374"/>
    <cellStyle name="常规 7 2 2 27 2" xfId="15375"/>
    <cellStyle name="常规 7 2 2 32 2" xfId="15376"/>
    <cellStyle name="常规 27 2 5" xfId="15377"/>
    <cellStyle name="常规 32 2 5" xfId="15378"/>
    <cellStyle name="好 2 2 2 4 3 2" xfId="15379"/>
    <cellStyle name="常规 27 2 5 2" xfId="15380"/>
    <cellStyle name="常规 32 2 5 2" xfId="15381"/>
    <cellStyle name="常规 27 2 5 2 2" xfId="15382"/>
    <cellStyle name="常规 32 2 5 2 2" xfId="15383"/>
    <cellStyle name="常规 27 2 6 2" xfId="15384"/>
    <cellStyle name="常规 32 2 6 2" xfId="15385"/>
    <cellStyle name="常规 27 2 7" xfId="15386"/>
    <cellStyle name="常规 32 2 7" xfId="15387"/>
    <cellStyle name="常规 3 4 6 3 2" xfId="15388"/>
    <cellStyle name="注释 3 2 2 2 2 3" xfId="15389"/>
    <cellStyle name="常规 27 2 7 2" xfId="15390"/>
    <cellStyle name="强调文字颜色 5 2 3 6 2" xfId="15391"/>
    <cellStyle name="常规 7 2 2 2 18 3 2" xfId="15392"/>
    <cellStyle name="常规 7 2 2 2 23 3 2" xfId="15393"/>
    <cellStyle name="常规 27 2 8" xfId="15394"/>
    <cellStyle name="常规 27 3" xfId="15395"/>
    <cellStyle name="常规 32 3" xfId="15396"/>
    <cellStyle name="常规 27 3 2" xfId="15397"/>
    <cellStyle name="常规 32 3 2" xfId="15398"/>
    <cellStyle name="常规 27 3 2 2" xfId="15399"/>
    <cellStyle name="常规 32 3 2 2" xfId="15400"/>
    <cellStyle name="常规 27 3 2 2 2" xfId="15401"/>
    <cellStyle name="常规 32 3 2 2 2" xfId="15402"/>
    <cellStyle name="常规 27 3 2 2 2 2" xfId="15403"/>
    <cellStyle name="常规 32 3 2 2 2 2" xfId="15404"/>
    <cellStyle name="常规 27 3 2 2 3" xfId="15405"/>
    <cellStyle name="常规 32 3 2 2 3" xfId="15406"/>
    <cellStyle name="常规 27 3 2 3" xfId="15407"/>
    <cellStyle name="常规 32 3 2 3" xfId="15408"/>
    <cellStyle name="常规 3 11 2 2" xfId="15409"/>
    <cellStyle name="常规 27 3 2 3 2" xfId="15410"/>
    <cellStyle name="常规 32 3 2 3 2" xfId="15411"/>
    <cellStyle name="常规 3 11 2 2 2" xfId="15412"/>
    <cellStyle name="常规 27 3 2 4" xfId="15413"/>
    <cellStyle name="常规 32 3 2 4" xfId="15414"/>
    <cellStyle name="常规 3 11 2 3" xfId="15415"/>
    <cellStyle name="常规 27 3 3" xfId="15416"/>
    <cellStyle name="常规 32 3 3" xfId="15417"/>
    <cellStyle name="汇总 3 2 5 2 2" xfId="15418"/>
    <cellStyle name="常规 27 3 4" xfId="15419"/>
    <cellStyle name="常规 32 3 4" xfId="15420"/>
    <cellStyle name="汇总 3 2 5 2 2 2" xfId="15421"/>
    <cellStyle name="常规 27 3 4 2" xfId="15422"/>
    <cellStyle name="常规 32 3 4 2" xfId="15423"/>
    <cellStyle name="常规 27 3 4 2 2" xfId="15424"/>
    <cellStyle name="常规 32 3 4 2 2" xfId="15425"/>
    <cellStyle name="常规 27 3 4 3" xfId="15426"/>
    <cellStyle name="常规 32 3 4 3" xfId="15427"/>
    <cellStyle name="汇总 3 2 5 2 3" xfId="15428"/>
    <cellStyle name="常规 27 3 5" xfId="15429"/>
    <cellStyle name="常规 32 3 5" xfId="15430"/>
    <cellStyle name="好 2 2 2 4 4 2" xfId="15431"/>
    <cellStyle name="常规 27 4 2 2" xfId="15432"/>
    <cellStyle name="常规 32 4 2 2" xfId="15433"/>
    <cellStyle name="常规 27 4 2 2 2" xfId="15434"/>
    <cellStyle name="常规 32 4 2 2 2" xfId="15435"/>
    <cellStyle name="常规 27 4 2 3" xfId="15436"/>
    <cellStyle name="常规 32 4 2 3" xfId="15437"/>
    <cellStyle name="常规 3 12 2 2" xfId="15438"/>
    <cellStyle name="常规 7 2 9 2 2 2" xfId="15439"/>
    <cellStyle name="常规 27 4 3" xfId="15440"/>
    <cellStyle name="常规 32 4 3" xfId="15441"/>
    <cellStyle name="汇总 3 2 5 3 2" xfId="15442"/>
    <cellStyle name="常规 27 4 4" xfId="15443"/>
    <cellStyle name="常规 32 4 4" xfId="15444"/>
    <cellStyle name="常规 27 5 2" xfId="15445"/>
    <cellStyle name="常规 32 5 2" xfId="15446"/>
    <cellStyle name="常规 27 5 2 2" xfId="15447"/>
    <cellStyle name="常规 32 5 2 2" xfId="15448"/>
    <cellStyle name="常规 7 2 9 2 3 2" xfId="15449"/>
    <cellStyle name="常规 27 5 3" xfId="15450"/>
    <cellStyle name="常规 32 5 3" xfId="15451"/>
    <cellStyle name="常规 27 6 2" xfId="15452"/>
    <cellStyle name="常规 32 6 2" xfId="15453"/>
    <cellStyle name="常规 27 6 2 2" xfId="15454"/>
    <cellStyle name="常规 32 6 2 2" xfId="15455"/>
    <cellStyle name="强调文字颜色 5 2 2 2 2 2 2" xfId="15456"/>
    <cellStyle name="常规 27 6 3" xfId="15457"/>
    <cellStyle name="常规 32 6 3" xfId="15458"/>
    <cellStyle name="常规 27 7" xfId="15459"/>
    <cellStyle name="常规 32 7" xfId="15460"/>
    <cellStyle name="常规 7 2 2 55 2 3" xfId="15461"/>
    <cellStyle name="常规 27 7 2" xfId="15462"/>
    <cellStyle name="常规 32 7 2" xfId="15463"/>
    <cellStyle name="常规 8 5 2 2" xfId="15464"/>
    <cellStyle name="常规 27 8" xfId="15465"/>
    <cellStyle name="常规 32 8" xfId="15466"/>
    <cellStyle name="常规 8 5 2 2 2" xfId="15467"/>
    <cellStyle name="常规 27 8 2" xfId="15468"/>
    <cellStyle name="常规 8 5 2 3" xfId="15469"/>
    <cellStyle name="常规 27 9" xfId="15470"/>
    <cellStyle name="常规 28" xfId="15471"/>
    <cellStyle name="常规 33" xfId="15472"/>
    <cellStyle name="常规 28 2" xfId="15473"/>
    <cellStyle name="常规 33 2" xfId="15474"/>
    <cellStyle name="常规 28 2 2 2 2" xfId="15475"/>
    <cellStyle name="常规 33 2 2 2 2" xfId="15476"/>
    <cellStyle name="常规 28 2 2 2 2 2" xfId="15477"/>
    <cellStyle name="常规 33 2 2 2 2 2" xfId="15478"/>
    <cellStyle name="常规 28 2 2 2 3" xfId="15479"/>
    <cellStyle name="常规 33 2 2 2 3" xfId="15480"/>
    <cellStyle name="常规 28 2 2 2 4" xfId="15481"/>
    <cellStyle name="常规 33 2 2 2 4" xfId="15482"/>
    <cellStyle name="常规 28 2 2 3" xfId="15483"/>
    <cellStyle name="常规 33 2 2 3" xfId="15484"/>
    <cellStyle name="常规 3 55 2 2" xfId="15485"/>
    <cellStyle name="常规 3 60 2 2" xfId="15486"/>
    <cellStyle name="常规 28 2 2 3 2" xfId="15487"/>
    <cellStyle name="常规 33 2 2 3 2" xfId="15488"/>
    <cellStyle name="常规 3 55 2 2 2" xfId="15489"/>
    <cellStyle name="常规 3 60 2 2 2" xfId="15490"/>
    <cellStyle name="常规 28 2 2 3 2 2" xfId="15491"/>
    <cellStyle name="常规 33 2 2 3 2 2" xfId="15492"/>
    <cellStyle name="常规 7 2 4 38 2 2" xfId="15493"/>
    <cellStyle name="常规 7 2 4 43 2 2" xfId="15494"/>
    <cellStyle name="常规 28 2 2 3 3" xfId="15495"/>
    <cellStyle name="常规 33 2 2 3 3" xfId="15496"/>
    <cellStyle name="常规 28 2 2 4 2" xfId="15497"/>
    <cellStyle name="常规 33 2 2 4 2" xfId="15498"/>
    <cellStyle name="常规 28 2 2 4 2 2" xfId="15499"/>
    <cellStyle name="常规 33 2 2 4 2 2" xfId="15500"/>
    <cellStyle name="常规 7 2 4 38 3 2" xfId="15501"/>
    <cellStyle name="常规 7 2 4 43 3 2" xfId="15502"/>
    <cellStyle name="常规 28 2 2 4 3" xfId="15503"/>
    <cellStyle name="常规 33 2 2 4 3" xfId="15504"/>
    <cellStyle name="常规 28 2 2 5" xfId="15505"/>
    <cellStyle name="常规 33 2 2 5" xfId="15506"/>
    <cellStyle name="常规 28 2 2 5 2" xfId="15507"/>
    <cellStyle name="常规 33 2 2 5 2" xfId="15508"/>
    <cellStyle name="强调文字颜色 6 2 2 2 5 2" xfId="15509"/>
    <cellStyle name="常规 7 20 10 4 2" xfId="15510"/>
    <cellStyle name="常规 28 2 2 6" xfId="15511"/>
    <cellStyle name="常规 33 2 2 6" xfId="15512"/>
    <cellStyle name="常规 28 2 3" xfId="15513"/>
    <cellStyle name="常规 33 2 3" xfId="15514"/>
    <cellStyle name="常规 28 2 3 2" xfId="15515"/>
    <cellStyle name="常规 33 2 3 2" xfId="15516"/>
    <cellStyle name="计算 2 2 2 2 3" xfId="15517"/>
    <cellStyle name="常规 28 2 3 2 2" xfId="15518"/>
    <cellStyle name="常规 33 2 3 2 2" xfId="15519"/>
    <cellStyle name="计算 2 2 2 2 3 2" xfId="15520"/>
    <cellStyle name="常规 28 2 3 2 2 2" xfId="15521"/>
    <cellStyle name="常规 33 2 3 2 2 2" xfId="15522"/>
    <cellStyle name="计算 2 2 2 2 4" xfId="15523"/>
    <cellStyle name="常规 7 2 2 7 2" xfId="15524"/>
    <cellStyle name="常规 28 2 3 2 3" xfId="15525"/>
    <cellStyle name="常规 33 2 3 2 3" xfId="15526"/>
    <cellStyle name="常规 28 2 3 3" xfId="15527"/>
    <cellStyle name="常规 33 2 3 3" xfId="15528"/>
    <cellStyle name="常规 3 55 3 2" xfId="15529"/>
    <cellStyle name="常规 3 60 3 2" xfId="15530"/>
    <cellStyle name="计算 2 2 2 3 3" xfId="15531"/>
    <cellStyle name="常规 28 2 3 3 2" xfId="15532"/>
    <cellStyle name="常规 33 2 3 3 2" xfId="15533"/>
    <cellStyle name="常规 28 2 4" xfId="15534"/>
    <cellStyle name="常规 33 2 4" xfId="15535"/>
    <cellStyle name="常规 28 2 4 2" xfId="15536"/>
    <cellStyle name="常规 33 2 4 2" xfId="15537"/>
    <cellStyle name="计算 2 2 3 2 3" xfId="15538"/>
    <cellStyle name="常规 28 2 4 2 2" xfId="15539"/>
    <cellStyle name="常规 33 2 4 2 2" xfId="15540"/>
    <cellStyle name="常规 28 2 4 3" xfId="15541"/>
    <cellStyle name="常规 33 2 4 3" xfId="15542"/>
    <cellStyle name="常规 28 2 5" xfId="15543"/>
    <cellStyle name="常规 33 2 5" xfId="15544"/>
    <cellStyle name="好 2 2 2 5 3 2" xfId="15545"/>
    <cellStyle name="常规 28 2 5 2" xfId="15546"/>
    <cellStyle name="常规 33 2 5 2" xfId="15547"/>
    <cellStyle name="计算 2 2 4 2 3" xfId="15548"/>
    <cellStyle name="常规 28 2 5 2 2" xfId="15549"/>
    <cellStyle name="常规 33 2 5 2 2" xfId="15550"/>
    <cellStyle name="常规 28 2 5 3" xfId="15551"/>
    <cellStyle name="常规 33 2 5 3" xfId="15552"/>
    <cellStyle name="常规 28 2 6 2" xfId="15553"/>
    <cellStyle name="常规 33 2 6 2" xfId="15554"/>
    <cellStyle name="常规 28 2 7" xfId="15555"/>
    <cellStyle name="常规 33 2 7" xfId="15556"/>
    <cellStyle name="常规 28 3" xfId="15557"/>
    <cellStyle name="常规 33 3" xfId="15558"/>
    <cellStyle name="常规 28 3 2 2 2" xfId="15559"/>
    <cellStyle name="常规 33 3 2 2 2" xfId="15560"/>
    <cellStyle name="常规 28 3 2 2 2 2" xfId="15561"/>
    <cellStyle name="常规 33 3 2 2 2 2" xfId="15562"/>
    <cellStyle name="常规 28 3 2 2 3" xfId="15563"/>
    <cellStyle name="常规 33 3 2 2 3" xfId="15564"/>
    <cellStyle name="常规 28 3 2 3" xfId="15565"/>
    <cellStyle name="常规 33 3 2 3" xfId="15566"/>
    <cellStyle name="常规 3 56 2 2" xfId="15567"/>
    <cellStyle name="常规 3 61 2 2" xfId="15568"/>
    <cellStyle name="常规 28 3 2 3 2" xfId="15569"/>
    <cellStyle name="常规 33 3 2 3 2" xfId="15570"/>
    <cellStyle name="常规 3 56 2 2 2" xfId="15571"/>
    <cellStyle name="常规 3 61 2 2 2" xfId="15572"/>
    <cellStyle name="常规 28 3 2 4" xfId="15573"/>
    <cellStyle name="常规 33 3 2 4" xfId="15574"/>
    <cellStyle name="常规 3 56 2 3" xfId="15575"/>
    <cellStyle name="常规 3 61 2 3" xfId="15576"/>
    <cellStyle name="常规 28 3 3" xfId="15577"/>
    <cellStyle name="常规 33 3 3" xfId="15578"/>
    <cellStyle name="常规 28 3 3 2" xfId="15579"/>
    <cellStyle name="常规 33 3 3 2" xfId="15580"/>
    <cellStyle name="计算 2 3 2 2 3" xfId="15581"/>
    <cellStyle name="常规 28 3 3 2 2" xfId="15582"/>
    <cellStyle name="常规 33 3 3 2 2" xfId="15583"/>
    <cellStyle name="常规 28 3 3 3" xfId="15584"/>
    <cellStyle name="常规 33 3 3 3" xfId="15585"/>
    <cellStyle name="常规 3 56 3 2" xfId="15586"/>
    <cellStyle name="常规 3 61 3 2" xfId="15587"/>
    <cellStyle name="汇总 3 2 6 2 2" xfId="15588"/>
    <cellStyle name="常规 28 3 4" xfId="15589"/>
    <cellStyle name="常规 33 3 4" xfId="15590"/>
    <cellStyle name="常规 28 3 4 2" xfId="15591"/>
    <cellStyle name="常规 33 3 4 2" xfId="15592"/>
    <cellStyle name="计算 2 3 3 2 3" xfId="15593"/>
    <cellStyle name="常规 28 3 4 2 2" xfId="15594"/>
    <cellStyle name="常规 33 3 4 2 2" xfId="15595"/>
    <cellStyle name="常规 28 3 4 3" xfId="15596"/>
    <cellStyle name="常规 33 3 4 3" xfId="15597"/>
    <cellStyle name="常规 28 3 5" xfId="15598"/>
    <cellStyle name="常规 33 3 5" xfId="15599"/>
    <cellStyle name="常规 28 5" xfId="15600"/>
    <cellStyle name="常规 33 5" xfId="15601"/>
    <cellStyle name="常规 28 6" xfId="15602"/>
    <cellStyle name="常规 33 6" xfId="15603"/>
    <cellStyle name="强调文字颜色 5 2 2 2 3 2 2" xfId="15604"/>
    <cellStyle name="常规 28 6 3" xfId="15605"/>
    <cellStyle name="常规 33 6 3" xfId="15606"/>
    <cellStyle name="常规 28 7" xfId="15607"/>
    <cellStyle name="常规 33 7" xfId="15608"/>
    <cellStyle name="常规 8 5 3 2" xfId="15609"/>
    <cellStyle name="常规 28 8" xfId="15610"/>
    <cellStyle name="常规 33 8" xfId="15611"/>
    <cellStyle name="常规 29" xfId="15612"/>
    <cellStyle name="常规 34" xfId="15613"/>
    <cellStyle name="常规 29 12" xfId="15614"/>
    <cellStyle name="常规 34 12" xfId="15615"/>
    <cellStyle name="常规 29 12 2" xfId="15616"/>
    <cellStyle name="常规 34 12 2" xfId="15617"/>
    <cellStyle name="常规 7 2 4 2 3" xfId="15618"/>
    <cellStyle name="常规 29 12 2 2" xfId="15619"/>
    <cellStyle name="常规 34 12 2 2" xfId="15620"/>
    <cellStyle name="常规 7 45 3 2" xfId="15621"/>
    <cellStyle name="常规 7 50 3 2" xfId="15622"/>
    <cellStyle name="常规 29 12 3" xfId="15623"/>
    <cellStyle name="常规 34 12 3" xfId="15624"/>
    <cellStyle name="常规 7 45 4 2" xfId="15625"/>
    <cellStyle name="常规 7 50 4 2" xfId="15626"/>
    <cellStyle name="常规 29 13 3" xfId="15627"/>
    <cellStyle name="常规 34 13 3" xfId="15628"/>
    <cellStyle name="常规 29 15" xfId="15629"/>
    <cellStyle name="常规 29 20" xfId="15630"/>
    <cellStyle name="常规 34 15" xfId="15631"/>
    <cellStyle name="常规 34 20" xfId="15632"/>
    <cellStyle name="常规 29 16" xfId="15633"/>
    <cellStyle name="常规 29 21" xfId="15634"/>
    <cellStyle name="常规 34 16" xfId="15635"/>
    <cellStyle name="常规 34 21" xfId="15636"/>
    <cellStyle name="常规 7 2 8 2 3" xfId="15637"/>
    <cellStyle name="常规 29 16 2 2" xfId="15638"/>
    <cellStyle name="常规 29 21 2 2" xfId="15639"/>
    <cellStyle name="常规 34 16 2 2" xfId="15640"/>
    <cellStyle name="常规 34 21 2 2" xfId="15641"/>
    <cellStyle name="常规 29 16 3" xfId="15642"/>
    <cellStyle name="常规 29 21 3" xfId="15643"/>
    <cellStyle name="常规 34 16 3" xfId="15644"/>
    <cellStyle name="常规 34 21 3" xfId="15645"/>
    <cellStyle name="常规 29 17" xfId="15646"/>
    <cellStyle name="常规 29 22" xfId="15647"/>
    <cellStyle name="常规 34 17" xfId="15648"/>
    <cellStyle name="常规 34 22" xfId="15649"/>
    <cellStyle name="常规 7 2 9 2 3" xfId="15650"/>
    <cellStyle name="常规 29 17 2 2" xfId="15651"/>
    <cellStyle name="常规 29 22 2 2" xfId="15652"/>
    <cellStyle name="常规 34 17 2 2" xfId="15653"/>
    <cellStyle name="常规 34 22 2 2" xfId="15654"/>
    <cellStyle name="常规 29 17 3" xfId="15655"/>
    <cellStyle name="常规 29 22 3" xfId="15656"/>
    <cellStyle name="常规 34 17 3" xfId="15657"/>
    <cellStyle name="常规 34 22 3" xfId="15658"/>
    <cellStyle name="常规 29 18" xfId="15659"/>
    <cellStyle name="常规 29 23" xfId="15660"/>
    <cellStyle name="常规 34 18" xfId="15661"/>
    <cellStyle name="常规 34 23" xfId="15662"/>
    <cellStyle name="常规 29 18 2 2" xfId="15663"/>
    <cellStyle name="常规 29 23 2 2" xfId="15664"/>
    <cellStyle name="常规 34 18 2 2" xfId="15665"/>
    <cellStyle name="常规 34 23 2 2" xfId="15666"/>
    <cellStyle name="常规 29 18 3" xfId="15667"/>
    <cellStyle name="常规 29 23 3" xfId="15668"/>
    <cellStyle name="常规 34 18 3" xfId="15669"/>
    <cellStyle name="常规 34 23 3" xfId="15670"/>
    <cellStyle name="常规 29 19" xfId="15671"/>
    <cellStyle name="常规 29 24" xfId="15672"/>
    <cellStyle name="常规 34 19" xfId="15673"/>
    <cellStyle name="常规 34 24" xfId="15674"/>
    <cellStyle name="常规 29 19 2" xfId="15675"/>
    <cellStyle name="常规 29 24 2" xfId="15676"/>
    <cellStyle name="常规 34 19 2" xfId="15677"/>
    <cellStyle name="常规 34 24 2" xfId="15678"/>
    <cellStyle name="常规 29 19 2 2" xfId="15679"/>
    <cellStyle name="常规 29 24 2 2" xfId="15680"/>
    <cellStyle name="常规 34 19 2 2" xfId="15681"/>
    <cellStyle name="常规 34 24 2 2" xfId="15682"/>
    <cellStyle name="常规 29 19 3" xfId="15683"/>
    <cellStyle name="常规 29 24 3" xfId="15684"/>
    <cellStyle name="常规 34 19 3" xfId="15685"/>
    <cellStyle name="常规 34 24 3" xfId="15686"/>
    <cellStyle name="常规 29 2" xfId="15687"/>
    <cellStyle name="常规 34 2" xfId="15688"/>
    <cellStyle name="常规 29 2 2" xfId="15689"/>
    <cellStyle name="常规 34 2 2" xfId="15690"/>
    <cellStyle name="常规 7 19 26 4" xfId="15691"/>
    <cellStyle name="常规 7 19 31 4" xfId="15692"/>
    <cellStyle name="常规 29 2 2 2" xfId="15693"/>
    <cellStyle name="常规 34 2 2 2" xfId="15694"/>
    <cellStyle name="强调文字颜色 6 3 2 5 2 3 2" xfId="15695"/>
    <cellStyle name="常规 29 2 3" xfId="15696"/>
    <cellStyle name="常规 34 2 3" xfId="15697"/>
    <cellStyle name="常规 29 25" xfId="15698"/>
    <cellStyle name="常规 29 30" xfId="15699"/>
    <cellStyle name="常规 34 25" xfId="15700"/>
    <cellStyle name="常规 34 30" xfId="15701"/>
    <cellStyle name="常规 29 25 2" xfId="15702"/>
    <cellStyle name="常规 29 30 2" xfId="15703"/>
    <cellStyle name="常规 34 25 2" xfId="15704"/>
    <cellStyle name="常规 34 30 2" xfId="15705"/>
    <cellStyle name="常规 29 25 3" xfId="15706"/>
    <cellStyle name="常规 29 30 3" xfId="15707"/>
    <cellStyle name="常规 34 25 3" xfId="15708"/>
    <cellStyle name="常规 34 30 3" xfId="15709"/>
    <cellStyle name="常规 29 26 3" xfId="15710"/>
    <cellStyle name="常规 29 31 3" xfId="15711"/>
    <cellStyle name="常规 34 26 3" xfId="15712"/>
    <cellStyle name="常规 34 31 3" xfId="15713"/>
    <cellStyle name="注释 3 2 2 5 3 3" xfId="15714"/>
    <cellStyle name="常规 29 27" xfId="15715"/>
    <cellStyle name="常规 29 32" xfId="15716"/>
    <cellStyle name="常规 34 27" xfId="15717"/>
    <cellStyle name="常规 34 32" xfId="15718"/>
    <cellStyle name="适中 3 3 4 2 3" xfId="15719"/>
    <cellStyle name="常规 29 27 2" xfId="15720"/>
    <cellStyle name="常规 29 32 2" xfId="15721"/>
    <cellStyle name="常规 34 27 2" xfId="15722"/>
    <cellStyle name="常规 34 32 2" xfId="15723"/>
    <cellStyle name="适中 3 3 4 2 4" xfId="15724"/>
    <cellStyle name="常规 29 27 3" xfId="15725"/>
    <cellStyle name="常规 29 32 3" xfId="15726"/>
    <cellStyle name="常规 34 27 3" xfId="15727"/>
    <cellStyle name="常规 34 32 3" xfId="15728"/>
    <cellStyle name="常规 29 28 2 2" xfId="15729"/>
    <cellStyle name="常规 29 33 2 2" xfId="15730"/>
    <cellStyle name="常规 34 28 2 2" xfId="15731"/>
    <cellStyle name="常规 34 33 2 2" xfId="15732"/>
    <cellStyle name="常规 29 28 3" xfId="15733"/>
    <cellStyle name="常规 29 33 3" xfId="15734"/>
    <cellStyle name="常规 34 28 3" xfId="15735"/>
    <cellStyle name="常规 34 33 3" xfId="15736"/>
    <cellStyle name="常规 29 29" xfId="15737"/>
    <cellStyle name="常规 29 34" xfId="15738"/>
    <cellStyle name="常规 34 29" xfId="15739"/>
    <cellStyle name="常规 34 34" xfId="15740"/>
    <cellStyle name="常规 29 29 2" xfId="15741"/>
    <cellStyle name="常规 29 34 2" xfId="15742"/>
    <cellStyle name="常规 34 29 2" xfId="15743"/>
    <cellStyle name="常规 34 34 2" xfId="15744"/>
    <cellStyle name="常规 29 29 2 2" xfId="15745"/>
    <cellStyle name="常规 29 34 2 2" xfId="15746"/>
    <cellStyle name="常规 34 29 2 2" xfId="15747"/>
    <cellStyle name="常规 34 34 2 2" xfId="15748"/>
    <cellStyle name="常规 29 29 3" xfId="15749"/>
    <cellStyle name="常规 29 34 3" xfId="15750"/>
    <cellStyle name="常规 34 29 3" xfId="15751"/>
    <cellStyle name="常规 34 34 3" xfId="15752"/>
    <cellStyle name="常规 29 3" xfId="15753"/>
    <cellStyle name="常规 34 3" xfId="15754"/>
    <cellStyle name="常规 29 3 2" xfId="15755"/>
    <cellStyle name="常规 34 3 2" xfId="15756"/>
    <cellStyle name="常规 29 3 2 2" xfId="15757"/>
    <cellStyle name="常规 34 3 2 2" xfId="15758"/>
    <cellStyle name="常规 29 3 3" xfId="15759"/>
    <cellStyle name="常规 34 3 3" xfId="15760"/>
    <cellStyle name="常规 29 35" xfId="15761"/>
    <cellStyle name="常规 29 40" xfId="15762"/>
    <cellStyle name="常规 34 35" xfId="15763"/>
    <cellStyle name="常规 34 40" xfId="15764"/>
    <cellStyle name="常规 29 35 2" xfId="15765"/>
    <cellStyle name="常规 29 40 2" xfId="15766"/>
    <cellStyle name="常规 34 35 2" xfId="15767"/>
    <cellStyle name="常规 34 40 2" xfId="15768"/>
    <cellStyle name="常规 8 2 2 19 5" xfId="15769"/>
    <cellStyle name="常规 8 2 2 24 5" xfId="15770"/>
    <cellStyle name="常规 29 35 2 2" xfId="15771"/>
    <cellStyle name="常规 29 40 2 2" xfId="15772"/>
    <cellStyle name="常规 34 35 2 2" xfId="15773"/>
    <cellStyle name="常规 34 40 2 2" xfId="15774"/>
    <cellStyle name="常规 29 35 3" xfId="15775"/>
    <cellStyle name="常规 29 40 3" xfId="15776"/>
    <cellStyle name="常规 34 35 3" xfId="15777"/>
    <cellStyle name="常规 34 40 3" xfId="15778"/>
    <cellStyle name="常规 29 36" xfId="15779"/>
    <cellStyle name="常规 29 41" xfId="15780"/>
    <cellStyle name="常规 34 36" xfId="15781"/>
    <cellStyle name="常规 34 41" xfId="15782"/>
    <cellStyle name="强调文字颜色 6 3 3 5 2" xfId="15783"/>
    <cellStyle name="常规 29 36 2" xfId="15784"/>
    <cellStyle name="常规 29 41 2" xfId="15785"/>
    <cellStyle name="常规 34 36 2" xfId="15786"/>
    <cellStyle name="常规 34 41 2" xfId="15787"/>
    <cellStyle name="强调文字颜色 6 3 3 5 2 2" xfId="15788"/>
    <cellStyle name="常规 7 20 2 37 2 3" xfId="15789"/>
    <cellStyle name="常规 7 20 2 42 2 3" xfId="15790"/>
    <cellStyle name="常规 7 20 2 37 2 4" xfId="15791"/>
    <cellStyle name="常规 7 20 2 42 2 4" xfId="15792"/>
    <cellStyle name="常规 29 36 3" xfId="15793"/>
    <cellStyle name="常规 29 41 3" xfId="15794"/>
    <cellStyle name="常规 34 36 3" xfId="15795"/>
    <cellStyle name="常规 34 41 3" xfId="15796"/>
    <cellStyle name="常规 29 37" xfId="15797"/>
    <cellStyle name="常规 29 42" xfId="15798"/>
    <cellStyle name="常规 34 37" xfId="15799"/>
    <cellStyle name="常规 34 42" xfId="15800"/>
    <cellStyle name="强调文字颜色 6 3 3 5 3" xfId="15801"/>
    <cellStyle name="常规 29 37 2" xfId="15802"/>
    <cellStyle name="常规 29 42 2" xfId="15803"/>
    <cellStyle name="常规 34 37 2" xfId="15804"/>
    <cellStyle name="常规 34 42 2" xfId="15805"/>
    <cellStyle name="强调文字颜色 6 3 3 5 3 2" xfId="15806"/>
    <cellStyle name="强调文字颜色 2 3 6 5" xfId="15807"/>
    <cellStyle name="常规 29 37 2 2" xfId="15808"/>
    <cellStyle name="常规 29 42 2 2" xfId="15809"/>
    <cellStyle name="常规 34 37 2 2" xfId="15810"/>
    <cellStyle name="常规 34 42 2 2" xfId="15811"/>
    <cellStyle name="常规 29 37 3" xfId="15812"/>
    <cellStyle name="常规 29 42 3" xfId="15813"/>
    <cellStyle name="常规 34 37 3" xfId="15814"/>
    <cellStyle name="常规 34 42 3" xfId="15815"/>
    <cellStyle name="常规 29 38" xfId="15816"/>
    <cellStyle name="常规 29 43" xfId="15817"/>
    <cellStyle name="常规 34 38" xfId="15818"/>
    <cellStyle name="常规 34 43" xfId="15819"/>
    <cellStyle name="常规 7 2 2 2 47 2" xfId="15820"/>
    <cellStyle name="强调文字颜色 6 3 3 5 4" xfId="15821"/>
    <cellStyle name="常规 29 38 2" xfId="15822"/>
    <cellStyle name="常规 29 43 2" xfId="15823"/>
    <cellStyle name="常规 34 38 2" xfId="15824"/>
    <cellStyle name="常规 34 43 2" xfId="15825"/>
    <cellStyle name="常规 29 38 2 2" xfId="15826"/>
    <cellStyle name="常规 29 43 2 2" xfId="15827"/>
    <cellStyle name="常规 34 38 2 2" xfId="15828"/>
    <cellStyle name="常规 34 43 2 2" xfId="15829"/>
    <cellStyle name="常规 29 39" xfId="15830"/>
    <cellStyle name="常规 29 44" xfId="15831"/>
    <cellStyle name="常规 34 39" xfId="15832"/>
    <cellStyle name="常规 34 44" xfId="15833"/>
    <cellStyle name="常规 29 39 2" xfId="15834"/>
    <cellStyle name="常规 29 44 2" xfId="15835"/>
    <cellStyle name="常规 34 39 2" xfId="15836"/>
    <cellStyle name="常规 34 44 2" xfId="15837"/>
    <cellStyle name="常规 29 39 2 2" xfId="15838"/>
    <cellStyle name="常规 29 44 2 2" xfId="15839"/>
    <cellStyle name="常规 34 39 2 2" xfId="15840"/>
    <cellStyle name="常规 34 44 2 2" xfId="15841"/>
    <cellStyle name="常规 29 39 3" xfId="15842"/>
    <cellStyle name="常规 29 44 3" xfId="15843"/>
    <cellStyle name="常规 34 39 3" xfId="15844"/>
    <cellStyle name="常规 34 44 3" xfId="15845"/>
    <cellStyle name="常规 29 4" xfId="15846"/>
    <cellStyle name="常规 34 4" xfId="15847"/>
    <cellStyle name="常规 29 45" xfId="15848"/>
    <cellStyle name="常规 34 45" xfId="15849"/>
    <cellStyle name="常规 29 45 2" xfId="15850"/>
    <cellStyle name="常规 34 45 2" xfId="15851"/>
    <cellStyle name="常规 29 46 2" xfId="15852"/>
    <cellStyle name="常规 34 46 2" xfId="15853"/>
    <cellStyle name="注释 2 2 4 2 2" xfId="15854"/>
    <cellStyle name="常规 29 47" xfId="15855"/>
    <cellStyle name="常规 34 47" xfId="15856"/>
    <cellStyle name="常规 7 19 2 12 2 2" xfId="15857"/>
    <cellStyle name="常规 29 5" xfId="15858"/>
    <cellStyle name="常规 34 5" xfId="15859"/>
    <cellStyle name="常规 29 6" xfId="15860"/>
    <cellStyle name="常规 34 6" xfId="15861"/>
    <cellStyle name="常规 29 6 2 2" xfId="15862"/>
    <cellStyle name="常规 34 6 2 2" xfId="15863"/>
    <cellStyle name="强调文字颜色 5 2 2 2 4 2 2" xfId="15864"/>
    <cellStyle name="常规 29 6 3" xfId="15865"/>
    <cellStyle name="常规 34 6 3" xfId="15866"/>
    <cellStyle name="常规 29 7" xfId="15867"/>
    <cellStyle name="常规 34 7" xfId="15868"/>
    <cellStyle name="常规 7 2 2 57 2 3" xfId="15869"/>
    <cellStyle name="常规 29 7 2" xfId="15870"/>
    <cellStyle name="常规 34 7 2" xfId="15871"/>
    <cellStyle name="常规 7 2 2 57 2 3 2" xfId="15872"/>
    <cellStyle name="常规 7 2 2 2 15 3" xfId="15873"/>
    <cellStyle name="常规 7 2 2 2 20 3" xfId="15874"/>
    <cellStyle name="常规 29 7 2 2" xfId="15875"/>
    <cellStyle name="常规 34 7 2 2" xfId="15876"/>
    <cellStyle name="强调文字颜色 5 2 2 2 4 3 2" xfId="15877"/>
    <cellStyle name="常规 7 2 2 57 2 4" xfId="15878"/>
    <cellStyle name="常规 29 7 3" xfId="15879"/>
    <cellStyle name="常规 34 7 3" xfId="15880"/>
    <cellStyle name="常规 8 5 4 2 2" xfId="15881"/>
    <cellStyle name="常规 7 19 2 4 2 2 2" xfId="15882"/>
    <cellStyle name="常规 29 8 2" xfId="15883"/>
    <cellStyle name="常规 34 8 2" xfId="15884"/>
    <cellStyle name="常规 29 8 2 2" xfId="15885"/>
    <cellStyle name="常规 34 8 2 2" xfId="15886"/>
    <cellStyle name="强调文字颜色 5 2 2 2 4 4 2" xfId="15887"/>
    <cellStyle name="常规 29 8 3" xfId="15888"/>
    <cellStyle name="常规 34 8 3" xfId="15889"/>
    <cellStyle name="常规 29 9 2 2" xfId="15890"/>
    <cellStyle name="常规 34 9 2 2" xfId="15891"/>
    <cellStyle name="常规 29 9 3" xfId="15892"/>
    <cellStyle name="常规 34 9 3" xfId="15893"/>
    <cellStyle name="常规 3" xfId="15894"/>
    <cellStyle name="常规 7 2 2 25" xfId="15895"/>
    <cellStyle name="常规 7 2 2 30" xfId="15896"/>
    <cellStyle name="常规 3 10 2" xfId="15897"/>
    <cellStyle name="常规 7 2 2 26" xfId="15898"/>
    <cellStyle name="常规 7 2 2 31" xfId="15899"/>
    <cellStyle name="常规 3 10 3" xfId="15900"/>
    <cellStyle name="常规 7 2 2 27" xfId="15901"/>
    <cellStyle name="常规 7 2 2 32" xfId="15902"/>
    <cellStyle name="常规 3 10 4" xfId="15903"/>
    <cellStyle name="常规 3 11" xfId="15904"/>
    <cellStyle name="计算 3 3 2 3 2" xfId="15905"/>
    <cellStyle name="常规 3 7 2 3" xfId="15906"/>
    <cellStyle name="常规 3 11 2" xfId="15907"/>
    <cellStyle name="常规 3 11 3" xfId="15908"/>
    <cellStyle name="常规 3 11 4" xfId="15909"/>
    <cellStyle name="常规 3 12 2 2 2" xfId="15910"/>
    <cellStyle name="常规 3 12 2 3" xfId="15911"/>
    <cellStyle name="常规 3 12 3" xfId="15912"/>
    <cellStyle name="常规 3 12 4" xfId="15913"/>
    <cellStyle name="常规 3 13" xfId="15914"/>
    <cellStyle name="常规 7 2 59 4 2 2" xfId="15915"/>
    <cellStyle name="常规 3 13 2" xfId="15916"/>
    <cellStyle name="常规 3 13 2 2" xfId="15917"/>
    <cellStyle name="常规 3 13 2 3" xfId="15918"/>
    <cellStyle name="常规 3 13 3" xfId="15919"/>
    <cellStyle name="常规 33 28" xfId="15920"/>
    <cellStyle name="常规 33 33" xfId="15921"/>
    <cellStyle name="常规 3 13 3 2" xfId="15922"/>
    <cellStyle name="常规 3 14" xfId="15923"/>
    <cellStyle name="强调文字颜色 1 3 2 2 3 2 4" xfId="15924"/>
    <cellStyle name="常规 3 14 2" xfId="15925"/>
    <cellStyle name="常规 3 14 2 2" xfId="15926"/>
    <cellStyle name="常规 3 14 2 2 2" xfId="15927"/>
    <cellStyle name="常规 3 14 2 3" xfId="15928"/>
    <cellStyle name="常规 3 14 3" xfId="15929"/>
    <cellStyle name="常规 3 14 3 2" xfId="15930"/>
    <cellStyle name="常规 3 14 4" xfId="15931"/>
    <cellStyle name="常规 3 17 2 2 2" xfId="15932"/>
    <cellStyle name="常规 3 22 2 2 2" xfId="15933"/>
    <cellStyle name="常规 3 15" xfId="15934"/>
    <cellStyle name="常规 3 20" xfId="15935"/>
    <cellStyle name="常规 3 15 2" xfId="15936"/>
    <cellStyle name="常规 3 20 2" xfId="15937"/>
    <cellStyle name="常规 3 15 2 2" xfId="15938"/>
    <cellStyle name="常规 3 20 2 2" xfId="15939"/>
    <cellStyle name="常规 8 4 2 28 4 3" xfId="15940"/>
    <cellStyle name="常规 8 4 2 33 4 3" xfId="15941"/>
    <cellStyle name="常规 3 15 2 2 2" xfId="15942"/>
    <cellStyle name="常规 3 20 2 2 2" xfId="15943"/>
    <cellStyle name="常规 3 15 2 3" xfId="15944"/>
    <cellStyle name="常规 3 20 2 3" xfId="15945"/>
    <cellStyle name="检查单元格 2 3 4 2 2 2" xfId="15946"/>
    <cellStyle name="常规 3 15 3" xfId="15947"/>
    <cellStyle name="常规 3 20 3" xfId="15948"/>
    <cellStyle name="常规 3 15 3 2" xfId="15949"/>
    <cellStyle name="常规 3 20 3 2" xfId="15950"/>
    <cellStyle name="常规 3 15 4" xfId="15951"/>
    <cellStyle name="常规 3 20 4" xfId="15952"/>
    <cellStyle name="常规 3 16" xfId="15953"/>
    <cellStyle name="常规 3 21" xfId="15954"/>
    <cellStyle name="常规 3 16 2" xfId="15955"/>
    <cellStyle name="常规 3 21 2" xfId="15956"/>
    <cellStyle name="常规 3 16 2 2" xfId="15957"/>
    <cellStyle name="常规 3 21 2 2" xfId="15958"/>
    <cellStyle name="常规 8 2 2 8 4" xfId="15959"/>
    <cellStyle name="常规 3 16 2 2 2" xfId="15960"/>
    <cellStyle name="常规 3 21 2 2 2" xfId="15961"/>
    <cellStyle name="常规 3 16 2 3" xfId="15962"/>
    <cellStyle name="常规 3 21 2 3" xfId="15963"/>
    <cellStyle name="检查单元格 2 3 4 2 3 2" xfId="15964"/>
    <cellStyle name="常规 3 16 3" xfId="15965"/>
    <cellStyle name="常规 3 21 3" xfId="15966"/>
    <cellStyle name="常规 3 16 3 2" xfId="15967"/>
    <cellStyle name="常规 3 21 3 2" xfId="15968"/>
    <cellStyle name="常规 3 16 4" xfId="15969"/>
    <cellStyle name="常规 3 21 4" xfId="15970"/>
    <cellStyle name="常规 3 17" xfId="15971"/>
    <cellStyle name="常规 3 22" xfId="15972"/>
    <cellStyle name="常规 3 17 2" xfId="15973"/>
    <cellStyle name="常规 3 22 2" xfId="15974"/>
    <cellStyle name="常规 3 17 2 2" xfId="15975"/>
    <cellStyle name="常规 3 22 2 2" xfId="15976"/>
    <cellStyle name="常规 3 17 3" xfId="15977"/>
    <cellStyle name="常规 3 22 3" xfId="15978"/>
    <cellStyle name="常规 3 17 3 2" xfId="15979"/>
    <cellStyle name="常规 3 22 3 2" xfId="15980"/>
    <cellStyle name="常规 3 2 2 2 7" xfId="15981"/>
    <cellStyle name="常规 3 17 4" xfId="15982"/>
    <cellStyle name="常规 3 22 4" xfId="15983"/>
    <cellStyle name="常规 3 18" xfId="15984"/>
    <cellStyle name="常规 3 23" xfId="15985"/>
    <cellStyle name="检查单元格 2 7" xfId="15986"/>
    <cellStyle name="常规 3 18 2" xfId="15987"/>
    <cellStyle name="常规 3 23 2" xfId="15988"/>
    <cellStyle name="检查单元格 2 7 2" xfId="15989"/>
    <cellStyle name="常规 3 18 2 2" xfId="15990"/>
    <cellStyle name="常规 3 23 2 2" xfId="15991"/>
    <cellStyle name="检查单元格 2 7 2 2" xfId="15992"/>
    <cellStyle name="常规 3 18 2 2 2" xfId="15993"/>
    <cellStyle name="常规 3 23 2 2 2" xfId="15994"/>
    <cellStyle name="常规 8 4 2 8 4" xfId="15995"/>
    <cellStyle name="检查单元格 2 8" xfId="15996"/>
    <cellStyle name="常规 3 18 3" xfId="15997"/>
    <cellStyle name="常规 3 23 3" xfId="15998"/>
    <cellStyle name="检查单元格 2 8 2" xfId="15999"/>
    <cellStyle name="常规 3 18 3 2" xfId="16000"/>
    <cellStyle name="常规 3 23 3 2" xfId="16001"/>
    <cellStyle name="检查单元格 2 9" xfId="16002"/>
    <cellStyle name="常规 3 18 4" xfId="16003"/>
    <cellStyle name="常规 3 23 4" xfId="16004"/>
    <cellStyle name="常规 3 19" xfId="16005"/>
    <cellStyle name="常规 3 24" xfId="16006"/>
    <cellStyle name="检查单元格 3 7" xfId="16007"/>
    <cellStyle name="常规 3 19 2" xfId="16008"/>
    <cellStyle name="常规 3 24 2" xfId="16009"/>
    <cellStyle name="检查单元格 3 7 2" xfId="16010"/>
    <cellStyle name="常规 3 19 2 2" xfId="16011"/>
    <cellStyle name="常规 3 24 2 2" xfId="16012"/>
    <cellStyle name="检查单元格 3 7 2 2" xfId="16013"/>
    <cellStyle name="常规 3 19 2 2 2" xfId="16014"/>
    <cellStyle name="常规 3 24 2 2 2" xfId="16015"/>
    <cellStyle name="常规 7 19 3 2 2 2" xfId="16016"/>
    <cellStyle name="检查单元格 3 7 3" xfId="16017"/>
    <cellStyle name="常规 9 3 4 2" xfId="16018"/>
    <cellStyle name="常规 3 19 2 3" xfId="16019"/>
    <cellStyle name="常规 3 24 2 3" xfId="16020"/>
    <cellStyle name="检查单元格 3 8 2" xfId="16021"/>
    <cellStyle name="常规 3 19 3 2" xfId="16022"/>
    <cellStyle name="常规 3 24 3 2" xfId="16023"/>
    <cellStyle name="检查单元格 3 9" xfId="16024"/>
    <cellStyle name="常规 3 19 4" xfId="16025"/>
    <cellStyle name="常规 3 24 4" xfId="16026"/>
    <cellStyle name="常规 3 2" xfId="16027"/>
    <cellStyle name="常规 7 2 2 2 2 38 4" xfId="16028"/>
    <cellStyle name="常规 7 2 2 2 2 43 4" xfId="16029"/>
    <cellStyle name="计算 2 2 5 2 3" xfId="16030"/>
    <cellStyle name="常规 3 2 10" xfId="16031"/>
    <cellStyle name="常规 7 2 2 2 2 38 4 2" xfId="16032"/>
    <cellStyle name="常规 7 2 2 2 2 43 4 2" xfId="16033"/>
    <cellStyle name="计算 2 2 5 2 3 2" xfId="16034"/>
    <cellStyle name="常规 3 2 10 2" xfId="16035"/>
    <cellStyle name="常规 7 2 2 2 2 38 5" xfId="16036"/>
    <cellStyle name="常规 7 2 2 2 2 43 5" xfId="16037"/>
    <cellStyle name="计算 2 2 5 2 4" xfId="16038"/>
    <cellStyle name="常规 3 2 11" xfId="16039"/>
    <cellStyle name="输出 3 3 4" xfId="16040"/>
    <cellStyle name="常规 3 2 2" xfId="16041"/>
    <cellStyle name="常规 3 2 2 10" xfId="16042"/>
    <cellStyle name="输出 3 3 4 2" xfId="16043"/>
    <cellStyle name="常规 3 2 2 2" xfId="16044"/>
    <cellStyle name="输出 3 3 4 2 2" xfId="16045"/>
    <cellStyle name="常规 3 2 2 2 2" xfId="16046"/>
    <cellStyle name="输出 3 3 4 2 2 2" xfId="16047"/>
    <cellStyle name="常规 3 2 2 2 2 2" xfId="16048"/>
    <cellStyle name="常规 3 2 2 2 2 3" xfId="16049"/>
    <cellStyle name="常规 7 4 2 2" xfId="16050"/>
    <cellStyle name="常规 3 2 2 2 2 4" xfId="16051"/>
    <cellStyle name="常规 7 4 2 3" xfId="16052"/>
    <cellStyle name="常规 3 2 2 2 2 5" xfId="16053"/>
    <cellStyle name="常规 7 4 2 4" xfId="16054"/>
    <cellStyle name="常规 3 2 2 2 2 6" xfId="16055"/>
    <cellStyle name="输出 3 3 4 2 3" xfId="16056"/>
    <cellStyle name="常规 3 2 2 2 3" xfId="16057"/>
    <cellStyle name="输出 3 3 4 2 3 2" xfId="16058"/>
    <cellStyle name="常规 3 2 2 2 3 2" xfId="16059"/>
    <cellStyle name="输出 3 3 4 2 4" xfId="16060"/>
    <cellStyle name="警告文本 3 2 2 4 2 3 2" xfId="16061"/>
    <cellStyle name="常规 3 2 2 2 4" xfId="16062"/>
    <cellStyle name="常规 3 2 2 2 4 2" xfId="16063"/>
    <cellStyle name="常规 3 2 2 2 5" xfId="16064"/>
    <cellStyle name="常规 3 2 2 2 5 2" xfId="16065"/>
    <cellStyle name="常规 3 2 2 2 6" xfId="16066"/>
    <cellStyle name="常规 3 2 2 2 6 2" xfId="16067"/>
    <cellStyle name="常规 3 2 2 3 2 2 2" xfId="16068"/>
    <cellStyle name="常规 3 2 2 3 2 3" xfId="16069"/>
    <cellStyle name="常规 3 2 2 3 2 3 2" xfId="16070"/>
    <cellStyle name="常规 7 5 2 2" xfId="16071"/>
    <cellStyle name="常规 3 2 2 3 2 4" xfId="16072"/>
    <cellStyle name="常规 3 2 2 3 4 2" xfId="16073"/>
    <cellStyle name="常规 3 2 2 3 5" xfId="16074"/>
    <cellStyle name="常规 3 2 2 3 5 2" xfId="16075"/>
    <cellStyle name="常规 3 2 2 3 6" xfId="16076"/>
    <cellStyle name="常规 3 2 2 3 6 2" xfId="16077"/>
    <cellStyle name="输入 3 2 2 4 2 2 2" xfId="16078"/>
    <cellStyle name="常规 3 2 2 3 7" xfId="16079"/>
    <cellStyle name="输出 3 3 4 4" xfId="16080"/>
    <cellStyle name="常规 3 2 2 4" xfId="16081"/>
    <cellStyle name="好 5" xfId="16082"/>
    <cellStyle name="常规 3 2 2 4 3" xfId="16083"/>
    <cellStyle name="常规 3 9 4 2 2 2" xfId="16084"/>
    <cellStyle name="好 5 2" xfId="16085"/>
    <cellStyle name="常规 3 2 2 4 3 2" xfId="16086"/>
    <cellStyle name="好 6" xfId="16087"/>
    <cellStyle name="常规 3 2 2 4 4" xfId="16088"/>
    <cellStyle name="好 6 2" xfId="16089"/>
    <cellStyle name="常规 3 2 2 4 4 2" xfId="16090"/>
    <cellStyle name="常规 3 2 2 4 5" xfId="16091"/>
    <cellStyle name="常规 3 2 2 4 5 2" xfId="16092"/>
    <cellStyle name="检查单元格 3 5 2 2" xfId="16093"/>
    <cellStyle name="常规 3 2 2 4 6" xfId="16094"/>
    <cellStyle name="检查单元格 3 5 2 2 2" xfId="16095"/>
    <cellStyle name="常规 3 2 2 4 6 2" xfId="16096"/>
    <cellStyle name="输入 3 2 2 4 2 3 2" xfId="16097"/>
    <cellStyle name="检查单元格 3 5 2 3" xfId="16098"/>
    <cellStyle name="常规 3 2 2 4 7" xfId="16099"/>
    <cellStyle name="输出 3 3 4 5" xfId="16100"/>
    <cellStyle name="常规 3 2 2 5" xfId="16101"/>
    <cellStyle name="常规 3 2 2 5 2 2" xfId="16102"/>
    <cellStyle name="常规 3 2 2 5 3" xfId="16103"/>
    <cellStyle name="常规 3 2 2 5 3 2" xfId="16104"/>
    <cellStyle name="常规 3 2 2 5 4" xfId="16105"/>
    <cellStyle name="常规 3 2 2 8" xfId="16106"/>
    <cellStyle name="常规 3 2 2 8 2" xfId="16107"/>
    <cellStyle name="常规 7 2 4 14 2 2 2" xfId="16108"/>
    <cellStyle name="常规 3 2 2 9" xfId="16109"/>
    <cellStyle name="常规 3 2 2 9 2" xfId="16110"/>
    <cellStyle name="输出 3 3 5" xfId="16111"/>
    <cellStyle name="常规 3 2 3" xfId="16112"/>
    <cellStyle name="输出 3 3 5 2" xfId="16113"/>
    <cellStyle name="常规 3 2 3 2" xfId="16114"/>
    <cellStyle name="输出 3 3 5 2 2" xfId="16115"/>
    <cellStyle name="常规 3 2 3 2 2" xfId="16116"/>
    <cellStyle name="常规 3 2 3 2 3" xfId="16117"/>
    <cellStyle name="常规 3 2 3 2 4" xfId="16118"/>
    <cellStyle name="常规 3 2 3 2 4 2" xfId="16119"/>
    <cellStyle name="常规 7 19 48 2 2 2" xfId="16120"/>
    <cellStyle name="常规 7 19 53 2 2 2" xfId="16121"/>
    <cellStyle name="常规 3 2 3 2 5" xfId="16122"/>
    <cellStyle name="常规 3 2 3 2 5 2" xfId="16123"/>
    <cellStyle name="常规 3 2 3 2 6" xfId="16124"/>
    <cellStyle name="输出 3 3 5 4" xfId="16125"/>
    <cellStyle name="常规 3 2 3 4" xfId="16126"/>
    <cellStyle name="常规 3 2 3 4 2" xfId="16127"/>
    <cellStyle name="常规 3 2 3 5" xfId="16128"/>
    <cellStyle name="常规 3 2 3 5 2" xfId="16129"/>
    <cellStyle name="强调文字颜色 2 2 4" xfId="16130"/>
    <cellStyle name="常规 3 2 3 5 2 2" xfId="16131"/>
    <cellStyle name="强调文字颜色 2 2 5" xfId="16132"/>
    <cellStyle name="常规 3 2 3 5 2 3" xfId="16133"/>
    <cellStyle name="强调文字颜色 2 2 6" xfId="16134"/>
    <cellStyle name="常规 3 2 3 5 2 4" xfId="16135"/>
    <cellStyle name="常规 8 7 2 2" xfId="16136"/>
    <cellStyle name="强调文字颜色 2 2 7" xfId="16137"/>
    <cellStyle name="常规 3 2 3 5 2 5" xfId="16138"/>
    <cellStyle name="常规 8 7 2 3" xfId="16139"/>
    <cellStyle name="常规 3 2 3 5 3" xfId="16140"/>
    <cellStyle name="强调文字颜色 2 3 4" xfId="16141"/>
    <cellStyle name="常规 3 2 3 5 3 2" xfId="16142"/>
    <cellStyle name="强调文字颜色 2 3 5" xfId="16143"/>
    <cellStyle name="常规 3 2 3 5 3 3" xfId="16144"/>
    <cellStyle name="常规 3 2 3 5 4" xfId="16145"/>
    <cellStyle name="常规 3 2 3 5 4 2" xfId="16146"/>
    <cellStyle name="常规 3 2 3 5 5" xfId="16147"/>
    <cellStyle name="常规 3 2 3 7 2" xfId="16148"/>
    <cellStyle name="输出 3 3 6" xfId="16149"/>
    <cellStyle name="常规 3 2 4" xfId="16150"/>
    <cellStyle name="输出 3 3 6 2" xfId="16151"/>
    <cellStyle name="常规 3 2 4 2" xfId="16152"/>
    <cellStyle name="常规 3 2 4 2 2" xfId="16153"/>
    <cellStyle name="常规 3 2 4 2 2 2" xfId="16154"/>
    <cellStyle name="常规 3 2 4 2 3" xfId="16155"/>
    <cellStyle name="常规 3 2 4 2 3 2" xfId="16156"/>
    <cellStyle name="计算 3 5 2 2 2" xfId="16157"/>
    <cellStyle name="常规 3 2 4 3 2" xfId="16158"/>
    <cellStyle name="计算 3 5 2 3" xfId="16159"/>
    <cellStyle name="常规 3 2 4 4" xfId="16160"/>
    <cellStyle name="计算 3 5 2 3 2" xfId="16161"/>
    <cellStyle name="常规 3 2 4 4 2" xfId="16162"/>
    <cellStyle name="计算 3 5 2 4" xfId="16163"/>
    <cellStyle name="常规 3 2 4 5" xfId="16164"/>
    <cellStyle name="常规 3 2 4 5 2" xfId="16165"/>
    <cellStyle name="常规 3 2 4 7" xfId="16166"/>
    <cellStyle name="输出 3 3 7" xfId="16167"/>
    <cellStyle name="常规 3 2 5" xfId="16168"/>
    <cellStyle name="输出 3 3 7 2" xfId="16169"/>
    <cellStyle name="常规 3 2 5 2" xfId="16170"/>
    <cellStyle name="常规 3 2 5 2 2" xfId="16171"/>
    <cellStyle name="常规 3 2 5 2 2 2" xfId="16172"/>
    <cellStyle name="常规 3 2 5 3 2" xfId="16173"/>
    <cellStyle name="常规 3 2 5 4 2" xfId="16174"/>
    <cellStyle name="常规 3 2 5 5" xfId="16175"/>
    <cellStyle name="常规 3 2 5 5 2" xfId="16176"/>
    <cellStyle name="常规 3 2 5 6 2" xfId="16177"/>
    <cellStyle name="输出 3 3 8" xfId="16178"/>
    <cellStyle name="常规 3 2 6" xfId="16179"/>
    <cellStyle name="常规 3 2 6 2" xfId="16180"/>
    <cellStyle name="常规 3 2 6 2 2" xfId="16181"/>
    <cellStyle name="计算 3 5 4 2" xfId="16182"/>
    <cellStyle name="常规 3 2 6 3" xfId="16183"/>
    <cellStyle name="常规 3 2 6 3 2" xfId="16184"/>
    <cellStyle name="常规 4 7 5 2 2" xfId="16185"/>
    <cellStyle name="常规 3 2 7" xfId="16186"/>
    <cellStyle name="常规 3 2 7 2" xfId="16187"/>
    <cellStyle name="常规 3 2 8 2" xfId="16188"/>
    <cellStyle name="常规 3 2 9 2" xfId="16189"/>
    <cellStyle name="常规 3 25" xfId="16190"/>
    <cellStyle name="常规 3 30" xfId="16191"/>
    <cellStyle name="常规 7 2 4 25" xfId="16192"/>
    <cellStyle name="常规 7 2 4 30" xfId="16193"/>
    <cellStyle name="常规 3 25 2" xfId="16194"/>
    <cellStyle name="常规 3 30 2" xfId="16195"/>
    <cellStyle name="常规 7 2 4 25 2 2" xfId="16196"/>
    <cellStyle name="常规 7 2 4 30 2 2" xfId="16197"/>
    <cellStyle name="常规 3 25 2 2 2" xfId="16198"/>
    <cellStyle name="常规 3 30 2 2 2" xfId="16199"/>
    <cellStyle name="常规 7 2 4 26 2" xfId="16200"/>
    <cellStyle name="常规 7 2 4 31 2" xfId="16201"/>
    <cellStyle name="常规 3 25 3 2" xfId="16202"/>
    <cellStyle name="常规 3 30 3 2" xfId="16203"/>
    <cellStyle name="常规 3 26" xfId="16204"/>
    <cellStyle name="常规 3 31" xfId="16205"/>
    <cellStyle name="常规 3 26 2" xfId="16206"/>
    <cellStyle name="常规 3 31 2" xfId="16207"/>
    <cellStyle name="常规 3 26 2 2" xfId="16208"/>
    <cellStyle name="常规 3 31 2 2" xfId="16209"/>
    <cellStyle name="常规 3 26 2 2 2" xfId="16210"/>
    <cellStyle name="常规 3 31 2 2 2" xfId="16211"/>
    <cellStyle name="常规 9 5 4 2" xfId="16212"/>
    <cellStyle name="常规 7 19 3 4 2 2" xfId="16213"/>
    <cellStyle name="常规 3 26 2 3" xfId="16214"/>
    <cellStyle name="常规 3 31 2 3" xfId="16215"/>
    <cellStyle name="常规 3 26 3 2" xfId="16216"/>
    <cellStyle name="常规 3 31 3 2" xfId="16217"/>
    <cellStyle name="常规 3 26 4" xfId="16218"/>
    <cellStyle name="常规 3 31 4" xfId="16219"/>
    <cellStyle name="常规 3 27" xfId="16220"/>
    <cellStyle name="常规 3 32" xfId="16221"/>
    <cellStyle name="常规 3 27 2 2 2" xfId="16222"/>
    <cellStyle name="常规 3 32 2 2 2" xfId="16223"/>
    <cellStyle name="注释 2 16 3" xfId="16224"/>
    <cellStyle name="注释 2 21 3" xfId="16225"/>
    <cellStyle name="常规 9 6 4 2" xfId="16226"/>
    <cellStyle name="常规 3 27 2 3" xfId="16227"/>
    <cellStyle name="常规 3 32 2 3" xfId="16228"/>
    <cellStyle name="常规 3 28" xfId="16229"/>
    <cellStyle name="常规 3 33" xfId="16230"/>
    <cellStyle name="常规 3 28 2" xfId="16231"/>
    <cellStyle name="常规 3 33 2" xfId="16232"/>
    <cellStyle name="常规 7 20 48" xfId="16233"/>
    <cellStyle name="常规 3 28 2 2" xfId="16234"/>
    <cellStyle name="常规 3 33 2 2" xfId="16235"/>
    <cellStyle name="常规 3 28 2 2 2" xfId="16236"/>
    <cellStyle name="常规 3 33 2 2 2" xfId="16237"/>
    <cellStyle name="常规 3 28 2 3" xfId="16238"/>
    <cellStyle name="常规 3 33 2 3" xfId="16239"/>
    <cellStyle name="常规 3 28 3" xfId="16240"/>
    <cellStyle name="常规 3 33 3" xfId="16241"/>
    <cellStyle name="常规 3 28 3 2" xfId="16242"/>
    <cellStyle name="常规 3 33 3 2" xfId="16243"/>
    <cellStyle name="常规 3 29" xfId="16244"/>
    <cellStyle name="常规 3 34" xfId="16245"/>
    <cellStyle name="输出 3 4 4 2" xfId="16246"/>
    <cellStyle name="常规 3 3 2 2" xfId="16247"/>
    <cellStyle name="常规 3 3 2 2 2" xfId="16248"/>
    <cellStyle name="常规 3 3 2 2 2 2" xfId="16249"/>
    <cellStyle name="常规 3 3 2 2 2 3" xfId="16250"/>
    <cellStyle name="常规 3 3 2 2 2 4" xfId="16251"/>
    <cellStyle name="常规 3 3 2 2 3" xfId="16252"/>
    <cellStyle name="常规 3 3 2 2 3 2" xfId="16253"/>
    <cellStyle name="常规 3 3 2 2 5" xfId="16254"/>
    <cellStyle name="常规 3 3 2 2 5 2" xfId="16255"/>
    <cellStyle name="常规 3 3 2 3" xfId="16256"/>
    <cellStyle name="常规 3 3 2 3 2 3" xfId="16257"/>
    <cellStyle name="常规 7 20 14 2 3 2" xfId="16258"/>
    <cellStyle name="常规 3 3 2 3 2 4" xfId="16259"/>
    <cellStyle name="常规 7 2 12 2 3" xfId="16260"/>
    <cellStyle name="常规 3 3 2 3 4 2" xfId="16261"/>
    <cellStyle name="常规 3 3 2 3 5" xfId="16262"/>
    <cellStyle name="常规 3 3 2 4" xfId="16263"/>
    <cellStyle name="常规 7 2 4 35 3" xfId="16264"/>
    <cellStyle name="常规 7 2 4 40 3" xfId="16265"/>
    <cellStyle name="常规 3 3 2 4 2 2" xfId="16266"/>
    <cellStyle name="常规 7 2 4 35 4" xfId="16267"/>
    <cellStyle name="常规 7 2 4 40 4" xfId="16268"/>
    <cellStyle name="常规 3 3 2 4 2 3" xfId="16269"/>
    <cellStyle name="常规 7 2 4 35 5" xfId="16270"/>
    <cellStyle name="常规 7 2 4 40 5" xfId="16271"/>
    <cellStyle name="常规 3 3 2 4 2 4" xfId="16272"/>
    <cellStyle name="常规 3 3 2 4 3" xfId="16273"/>
    <cellStyle name="常规 7 2 4 36 3" xfId="16274"/>
    <cellStyle name="常规 7 2 4 41 3" xfId="16275"/>
    <cellStyle name="常规 3 3 2 4 3 2" xfId="16276"/>
    <cellStyle name="常规 3 3 2 4 4" xfId="16277"/>
    <cellStyle name="常规 7 2 13 2 3" xfId="16278"/>
    <cellStyle name="常规 7 2 4 37 3" xfId="16279"/>
    <cellStyle name="常规 7 2 4 42 3" xfId="16280"/>
    <cellStyle name="常规 3 3 2 4 4 2" xfId="16281"/>
    <cellStyle name="常规 3 3 2 4 5" xfId="16282"/>
    <cellStyle name="常规 3 3 2 5" xfId="16283"/>
    <cellStyle name="常规 3 3 2 5 2 2" xfId="16284"/>
    <cellStyle name="常规 3 3 2 5 3" xfId="16285"/>
    <cellStyle name="常规 3 3 2 5 3 2" xfId="16286"/>
    <cellStyle name="常规 3 3 2 5 4" xfId="16287"/>
    <cellStyle name="常规 8 2 2 10 4 2 2" xfId="16288"/>
    <cellStyle name="常规 3 3 2 7 2" xfId="16289"/>
    <cellStyle name="常规 8 2 2 10 4 3" xfId="16290"/>
    <cellStyle name="常规 3 3 2 8" xfId="16291"/>
    <cellStyle name="常规 3 3 2 8 2" xfId="16292"/>
    <cellStyle name="输出 3 4 5" xfId="16293"/>
    <cellStyle name="常规 3 3 3" xfId="16294"/>
    <cellStyle name="常规 3 3 3 2" xfId="16295"/>
    <cellStyle name="常规 3 3 3 2 2" xfId="16296"/>
    <cellStyle name="常规 3 3 3 2 2 2" xfId="16297"/>
    <cellStyle name="常规 3 3 3 2 3" xfId="16298"/>
    <cellStyle name="常规 3 3 3 2 3 2" xfId="16299"/>
    <cellStyle name="常规 3 3 3 3" xfId="16300"/>
    <cellStyle name="常规 3 3 3 4" xfId="16301"/>
    <cellStyle name="常规 3 3 3 4 2" xfId="16302"/>
    <cellStyle name="常规 3 3 3 5" xfId="16303"/>
    <cellStyle name="常规 3 3 3 5 2" xfId="16304"/>
    <cellStyle name="常规 3 3 4" xfId="16305"/>
    <cellStyle name="常规 3 3 4 2" xfId="16306"/>
    <cellStyle name="常规 3 3 4 2 2" xfId="16307"/>
    <cellStyle name="计算 3 6 2 2" xfId="16308"/>
    <cellStyle name="常规 3 3 4 3" xfId="16309"/>
    <cellStyle name="计算 3 6 2 2 2" xfId="16310"/>
    <cellStyle name="常规 8 27 2 4" xfId="16311"/>
    <cellStyle name="常规 8 32 2 4" xfId="16312"/>
    <cellStyle name="常规 3 3 4 3 2" xfId="16313"/>
    <cellStyle name="计算 3 6 2 3" xfId="16314"/>
    <cellStyle name="常规 3 3 4 4" xfId="16315"/>
    <cellStyle name="计算 3 6 2 3 2" xfId="16316"/>
    <cellStyle name="常规 3 3 4 4 2" xfId="16317"/>
    <cellStyle name="计算 3 6 2 4" xfId="16318"/>
    <cellStyle name="常规 3 3 4 5" xfId="16319"/>
    <cellStyle name="常规 3 3 5" xfId="16320"/>
    <cellStyle name="常规 3 3 5 2" xfId="16321"/>
    <cellStyle name="常规 8 2 2 2 19 3" xfId="16322"/>
    <cellStyle name="常规 8 2 2 2 24 3" xfId="16323"/>
    <cellStyle name="常规 3 3 5 2 2" xfId="16324"/>
    <cellStyle name="常规 3 3 5 2 2 2" xfId="16325"/>
    <cellStyle name="计算 3 6 3 2" xfId="16326"/>
    <cellStyle name="常规 3 3 5 3" xfId="16327"/>
    <cellStyle name="常规 8 28 2 4" xfId="16328"/>
    <cellStyle name="常规 8 33 2 4" xfId="16329"/>
    <cellStyle name="常规 8 2 2 2 25 3" xfId="16330"/>
    <cellStyle name="常规 8 2 2 2 30 3" xfId="16331"/>
    <cellStyle name="常规 3 3 5 3 2" xfId="16332"/>
    <cellStyle name="常规 8 2 2 2 26 3" xfId="16333"/>
    <cellStyle name="常规 8 2 2 2 31 3" xfId="16334"/>
    <cellStyle name="常规 3 3 5 4 2" xfId="16335"/>
    <cellStyle name="常规 3 3 5 5" xfId="16336"/>
    <cellStyle name="强调文字颜色 1 2 4 2 2" xfId="16337"/>
    <cellStyle name="常规 3 3 6" xfId="16338"/>
    <cellStyle name="强调文字颜色 1 2 4 2 2 2" xfId="16339"/>
    <cellStyle name="常规 3 3 6 2" xfId="16340"/>
    <cellStyle name="常规 3 3 6 2 2" xfId="16341"/>
    <cellStyle name="计算 3 6 4 2" xfId="16342"/>
    <cellStyle name="常规 3 3 6 3" xfId="16343"/>
    <cellStyle name="常规 8 29 2 4" xfId="16344"/>
    <cellStyle name="常规 8 34 2 4" xfId="16345"/>
    <cellStyle name="常规 3 3 6 3 2" xfId="16346"/>
    <cellStyle name="强调文字颜色 1 2 4 2 3" xfId="16347"/>
    <cellStyle name="常规 3 3 7" xfId="16348"/>
    <cellStyle name="常规 8 14 2 2" xfId="16349"/>
    <cellStyle name="强调文字颜色 1 2 4 2 3 2" xfId="16350"/>
    <cellStyle name="常规 3 3 7 2" xfId="16351"/>
    <cellStyle name="常规 8 14 2 2 2" xfId="16352"/>
    <cellStyle name="强调文字颜色 1 2 4 2 4" xfId="16353"/>
    <cellStyle name="常规 3 3 8" xfId="16354"/>
    <cellStyle name="常规 8 14 2 3" xfId="16355"/>
    <cellStyle name="常规 8 14 2 3 2" xfId="16356"/>
    <cellStyle name="常规 3 3 8 2" xfId="16357"/>
    <cellStyle name="常规 8 14 2 4" xfId="16358"/>
    <cellStyle name="常规 3 3 9" xfId="16359"/>
    <cellStyle name="常规 3 3 9 2" xfId="16360"/>
    <cellStyle name="常规 7 20 2 16 3 2" xfId="16361"/>
    <cellStyle name="常规 7 20 2 21 3 2" xfId="16362"/>
    <cellStyle name="常规 3 35" xfId="16363"/>
    <cellStyle name="常规 3 40" xfId="16364"/>
    <cellStyle name="强调文字颜色 5 2 6 4 2" xfId="16365"/>
    <cellStyle name="常规 6 2 2 2" xfId="16366"/>
    <cellStyle name="常规 3 36" xfId="16367"/>
    <cellStyle name="常规 3 41" xfId="16368"/>
    <cellStyle name="常规 6 2 2 2 2" xfId="16369"/>
    <cellStyle name="常规 3 36 2" xfId="16370"/>
    <cellStyle name="常规 3 41 2" xfId="16371"/>
    <cellStyle name="常规 6 2 2 2 2 2" xfId="16372"/>
    <cellStyle name="常规 3 36 2 2" xfId="16373"/>
    <cellStyle name="常规 3 41 2 2" xfId="16374"/>
    <cellStyle name="常规 6 2 2 2 2 2 2" xfId="16375"/>
    <cellStyle name="常规 3 36 2 2 2" xfId="16376"/>
    <cellStyle name="常规 3 41 2 2 2" xfId="16377"/>
    <cellStyle name="常规 6 2 2 2 3 2" xfId="16378"/>
    <cellStyle name="常规 3 36 3 2" xfId="16379"/>
    <cellStyle name="常规 3 41 3 2" xfId="16380"/>
    <cellStyle name="常规 6 2 2 3" xfId="16381"/>
    <cellStyle name="常规 3 37" xfId="16382"/>
    <cellStyle name="常规 3 42" xfId="16383"/>
    <cellStyle name="常规 3 42 2" xfId="16384"/>
    <cellStyle name="常规 3 37 2" xfId="16385"/>
    <cellStyle name="常规 6 2 2 3 2" xfId="16386"/>
    <cellStyle name="常规 3 42 2 2" xfId="16387"/>
    <cellStyle name="常规 3 37 2 2" xfId="16388"/>
    <cellStyle name="常规 6 2 2 3 2 2" xfId="16389"/>
    <cellStyle name="适中 3 2 6 3" xfId="16390"/>
    <cellStyle name="适中 3 2 6 3 2" xfId="16391"/>
    <cellStyle name="常规 3 37 2 2 2" xfId="16392"/>
    <cellStyle name="常规 3 42 2 2 2" xfId="16393"/>
    <cellStyle name="适中 3 2 6 4" xfId="16394"/>
    <cellStyle name="常规 3 37 2 3" xfId="16395"/>
    <cellStyle name="常规 3 42 2 3" xfId="16396"/>
    <cellStyle name="常规 6 2 2 3 3" xfId="16397"/>
    <cellStyle name="常规 3 37 3" xfId="16398"/>
    <cellStyle name="常规 3 42 3" xfId="16399"/>
    <cellStyle name="常规 3 37 3 2" xfId="16400"/>
    <cellStyle name="常规 3 42 3 2" xfId="16401"/>
    <cellStyle name="常规 3 37 4" xfId="16402"/>
    <cellStyle name="常规 3 42 4" xfId="16403"/>
    <cellStyle name="常规 6 2 2 4" xfId="16404"/>
    <cellStyle name="常规 3 38" xfId="16405"/>
    <cellStyle name="常规 3 43" xfId="16406"/>
    <cellStyle name="常规 6 2 2 4 2" xfId="16407"/>
    <cellStyle name="常规 3 38 2" xfId="16408"/>
    <cellStyle name="常规 3 43 2" xfId="16409"/>
    <cellStyle name="注释 3 2 3 4" xfId="16410"/>
    <cellStyle name="常规 6 2 2 4 2 2" xfId="16411"/>
    <cellStyle name="常规 3 38 2 2" xfId="16412"/>
    <cellStyle name="常规 3 43 2 2" xfId="16413"/>
    <cellStyle name="注释 3 2 3 4 2" xfId="16414"/>
    <cellStyle name="常规 3 38 2 2 2" xfId="16415"/>
    <cellStyle name="常规 3 43 2 2 2" xfId="16416"/>
    <cellStyle name="注释 3 2 3 5" xfId="16417"/>
    <cellStyle name="常规 3 38 2 3" xfId="16418"/>
    <cellStyle name="常规 3 43 2 3" xfId="16419"/>
    <cellStyle name="常规 6 2 2 4 3" xfId="16420"/>
    <cellStyle name="常规 3 38 3" xfId="16421"/>
    <cellStyle name="常规 3 43 3" xfId="16422"/>
    <cellStyle name="注释 3 2 4 4" xfId="16423"/>
    <cellStyle name="常规 3 38 3 2" xfId="16424"/>
    <cellStyle name="常规 3 43 3 2" xfId="16425"/>
    <cellStyle name="常规 3 38 4" xfId="16426"/>
    <cellStyle name="常规 3 43 4" xfId="16427"/>
    <cellStyle name="注释 3 49 3 2" xfId="16428"/>
    <cellStyle name="注释 3 54 3 2" xfId="16429"/>
    <cellStyle name="常规 6 2 2 5" xfId="16430"/>
    <cellStyle name="常规 3 39" xfId="16431"/>
    <cellStyle name="常规 3 44" xfId="16432"/>
    <cellStyle name="常规 6 2 2 5 2" xfId="16433"/>
    <cellStyle name="常规 3 39 2" xfId="16434"/>
    <cellStyle name="常规 3 44 2" xfId="16435"/>
    <cellStyle name="注释 3 3 3 4" xfId="16436"/>
    <cellStyle name="常规 3 39 2 2" xfId="16437"/>
    <cellStyle name="常规 3 44 2 2" xfId="16438"/>
    <cellStyle name="注释 3 3 3 4 2" xfId="16439"/>
    <cellStyle name="常规 3 39 2 2 2" xfId="16440"/>
    <cellStyle name="常规 3 44 2 2 2" xfId="16441"/>
    <cellStyle name="输出 3 2 2 2 4 2" xfId="16442"/>
    <cellStyle name="注释 3 3 3 5" xfId="16443"/>
    <cellStyle name="常规 3 39 2 3" xfId="16444"/>
    <cellStyle name="常规 3 44 2 3" xfId="16445"/>
    <cellStyle name="常规 3 39 3" xfId="16446"/>
    <cellStyle name="常规 3 44 3" xfId="16447"/>
    <cellStyle name="注释 3 3 4 4" xfId="16448"/>
    <cellStyle name="常规 3 39 3 2" xfId="16449"/>
    <cellStyle name="常规 3 44 3 2" xfId="16450"/>
    <cellStyle name="常规 3 39 4" xfId="16451"/>
    <cellStyle name="常规 3 44 4" xfId="16452"/>
    <cellStyle name="强调文字颜色 3 3 2 2 5 3" xfId="16453"/>
    <cellStyle name="输出 3 5 4 2" xfId="16454"/>
    <cellStyle name="常规 3 4 2 2" xfId="16455"/>
    <cellStyle name="强调文字颜色 3 3 2 2 5 3 2" xfId="16456"/>
    <cellStyle name="常规 3 4 2 2 2" xfId="16457"/>
    <cellStyle name="常规 3 4 2 2 2 2" xfId="16458"/>
    <cellStyle name="常规 8 2 2 10 2 3 2" xfId="16459"/>
    <cellStyle name="常规 3 4 2 2 2 3" xfId="16460"/>
    <cellStyle name="常规 7 2 2 2 14 2 2" xfId="16461"/>
    <cellStyle name="常规 3 4 2 2 3" xfId="16462"/>
    <cellStyle name="常规 7 2 2 2 14 2 2 2" xfId="16463"/>
    <cellStyle name="常规 3 4 2 2 3 2" xfId="16464"/>
    <cellStyle name="常规 3 4 2 2 3 3" xfId="16465"/>
    <cellStyle name="常规 3 4 2 2 4 2 2" xfId="16466"/>
    <cellStyle name="常规 3 4 2 2 4 3" xfId="16467"/>
    <cellStyle name="常规 7 2 2 2 14 2 4" xfId="16468"/>
    <cellStyle name="常规 3 4 2 2 5" xfId="16469"/>
    <cellStyle name="常规 3 4 2 2 5 2" xfId="16470"/>
    <cellStyle name="常规 3 4 2 2 6" xfId="16471"/>
    <cellStyle name="注释 3 37 4 2" xfId="16472"/>
    <cellStyle name="注释 3 42 4 2" xfId="16473"/>
    <cellStyle name="常规 3 4 2 2 6 2" xfId="16474"/>
    <cellStyle name="常规 3 4 2 2 7" xfId="16475"/>
    <cellStyle name="强调文字颜色 3 3 2 2 5 4" xfId="16476"/>
    <cellStyle name="常规 3 4 2 3" xfId="16477"/>
    <cellStyle name="常规 3 4 2 3 2 3" xfId="16478"/>
    <cellStyle name="常规 3 4 2 3 4 2" xfId="16479"/>
    <cellStyle name="常规 3 4 2 3 5" xfId="16480"/>
    <cellStyle name="常规 3 4 2 4" xfId="16481"/>
    <cellStyle name="常规 3 4 2 4 2 2" xfId="16482"/>
    <cellStyle name="常规 7 2 2 2 14 4 2" xfId="16483"/>
    <cellStyle name="常规 3 4 2 4 3" xfId="16484"/>
    <cellStyle name="汇总 3 2 2 2 2 3 2" xfId="16485"/>
    <cellStyle name="常规 3 4 2 5 2 2" xfId="16486"/>
    <cellStyle name="汇总 3 2 2 2 2 4" xfId="16487"/>
    <cellStyle name="常规 3 4 2 5 3" xfId="16488"/>
    <cellStyle name="常规 3 4 2 6" xfId="16489"/>
    <cellStyle name="常规 3 4 2 6 2" xfId="16490"/>
    <cellStyle name="常规 8 2 2 11 4 2" xfId="16491"/>
    <cellStyle name="常规 3 4 2 7" xfId="16492"/>
    <cellStyle name="常规 8 2 2 2 35" xfId="16493"/>
    <cellStyle name="常规 8 2 2 2 40" xfId="16494"/>
    <cellStyle name="常规 8 2 2 11 4 2 2" xfId="16495"/>
    <cellStyle name="常规 3 4 2 7 2" xfId="16496"/>
    <cellStyle name="常规 7 2 2 2 2 2" xfId="16497"/>
    <cellStyle name="常规 8 2 2 11 4 3" xfId="16498"/>
    <cellStyle name="常规 3 4 2 8" xfId="16499"/>
    <cellStyle name="输出 3 5 5" xfId="16500"/>
    <cellStyle name="常规 3 4 3" xfId="16501"/>
    <cellStyle name="常规 3 4 3 2" xfId="16502"/>
    <cellStyle name="链接单元格 2 2 5" xfId="16503"/>
    <cellStyle name="常规 7 20 2 10 4" xfId="16504"/>
    <cellStyle name="常规 3 4 3 2 2" xfId="16505"/>
    <cellStyle name="链接单元格 2 2 5 2" xfId="16506"/>
    <cellStyle name="常规 7 20 2 10 4 2" xfId="16507"/>
    <cellStyle name="常规 3 4 3 2 2 2" xfId="16508"/>
    <cellStyle name="链接单元格 2 2 5 2 2" xfId="16509"/>
    <cellStyle name="常规 3 4 3 2 2 2 2" xfId="16510"/>
    <cellStyle name="链接单元格 2 2 5 2 2 2" xfId="16511"/>
    <cellStyle name="常规 3 4 3 2 2 3" xfId="16512"/>
    <cellStyle name="链接单元格 2 2 5 2 3" xfId="16513"/>
    <cellStyle name="常规 8 2 2 11 2 3 2" xfId="16514"/>
    <cellStyle name="常规 3 4 3 2 2 3 2" xfId="16515"/>
    <cellStyle name="链接单元格 2 2 5 2 3 2" xfId="16516"/>
    <cellStyle name="常规 3 4 3 2 2 4" xfId="16517"/>
    <cellStyle name="链接单元格 2 2 5 2 4" xfId="16518"/>
    <cellStyle name="常规 3 4 3 2 3" xfId="16519"/>
    <cellStyle name="链接单元格 2 2 5 3" xfId="16520"/>
    <cellStyle name="常规 7 2 2 2 15 2 2" xfId="16521"/>
    <cellStyle name="常规 7 2 2 2 20 2 2" xfId="16522"/>
    <cellStyle name="常规 3 4 3 2 3 2" xfId="16523"/>
    <cellStyle name="链接单元格 2 2 5 3 2" xfId="16524"/>
    <cellStyle name="常规 7 2 2 2 15 2 2 2" xfId="16525"/>
    <cellStyle name="常规 7 2 2 2 20 2 2 2" xfId="16526"/>
    <cellStyle name="常规 8 2 2 28 3" xfId="16527"/>
    <cellStyle name="常规 8 2 2 33 3" xfId="16528"/>
    <cellStyle name="常规 7 2 2 2 15 2 4" xfId="16529"/>
    <cellStyle name="常规 7 2 2 2 20 2 4" xfId="16530"/>
    <cellStyle name="常规 3 4 3 2 5" xfId="16531"/>
    <cellStyle name="链接单元格 2 2 5 5" xfId="16532"/>
    <cellStyle name="常规 7 19 55 2 2 2" xfId="16533"/>
    <cellStyle name="常规 3 4 3 3" xfId="16534"/>
    <cellStyle name="链接单元格 2 2 6" xfId="16535"/>
    <cellStyle name="常规 7 20 2 10 5" xfId="16536"/>
    <cellStyle name="常规 3 4 3 3 3 2" xfId="16537"/>
    <cellStyle name="链接单元格 2 2 6 3 2" xfId="16538"/>
    <cellStyle name="注释 3 7 2 2 2" xfId="16539"/>
    <cellStyle name="常规 3 4 3 4" xfId="16540"/>
    <cellStyle name="链接单元格 2 2 7" xfId="16541"/>
    <cellStyle name="常规 3 4 3 4 2 2" xfId="16542"/>
    <cellStyle name="常规 7 2 2 2 15 4 2" xfId="16543"/>
    <cellStyle name="常规 7 2 2 2 20 4 2" xfId="16544"/>
    <cellStyle name="常规 3 4 3 4 3" xfId="16545"/>
    <cellStyle name="常规 3 4 3 5" xfId="16546"/>
    <cellStyle name="链接单元格 2 2 8" xfId="16547"/>
    <cellStyle name="常规 3 4 3 5 2" xfId="16548"/>
    <cellStyle name="链接单元格 2 2 8 2" xfId="16549"/>
    <cellStyle name="汇总 3 2 2 3 5" xfId="16550"/>
    <cellStyle name="汇总 3 2 2 3 2 3" xfId="16551"/>
    <cellStyle name="常规 3 4 3 6" xfId="16552"/>
    <cellStyle name="链接单元格 2 2 9" xfId="16553"/>
    <cellStyle name="常规 7 19 2 36 2 2" xfId="16554"/>
    <cellStyle name="常规 7 19 2 41 2 2" xfId="16555"/>
    <cellStyle name="常规 7 19 2 36 2 2 2" xfId="16556"/>
    <cellStyle name="常规 7 19 2 41 2 2 2" xfId="16557"/>
    <cellStyle name="汇总 3 2 2 4 5" xfId="16558"/>
    <cellStyle name="常规 3 4 3 6 2" xfId="16559"/>
    <cellStyle name="常规 7 19 2 36 2 3" xfId="16560"/>
    <cellStyle name="常规 7 19 2 41 2 3" xfId="16561"/>
    <cellStyle name="常规 3 4 3 7" xfId="16562"/>
    <cellStyle name="常规 3 4 4" xfId="16563"/>
    <cellStyle name="常规 3 4 4 2" xfId="16564"/>
    <cellStyle name="链接单元格 2 3 5" xfId="16565"/>
    <cellStyle name="常规 7 20 2 11 4" xfId="16566"/>
    <cellStyle name="常规 3 4 4 2 3" xfId="16567"/>
    <cellStyle name="链接单元格 2 3 5 3" xfId="16568"/>
    <cellStyle name="常规 7 2 2 2 16 2 2" xfId="16569"/>
    <cellStyle name="常规 7 2 2 2 21 2 2" xfId="16570"/>
    <cellStyle name="常规 3 4 4 2 3 2" xfId="16571"/>
    <cellStyle name="链接单元格 2 3 5 3 2" xfId="16572"/>
    <cellStyle name="常规 7 2 2 2 16 2 2 2" xfId="16573"/>
    <cellStyle name="常规 7 2 2 2 21 2 2 2" xfId="16574"/>
    <cellStyle name="常规 7 2 2 2 16 2 3 2" xfId="16575"/>
    <cellStyle name="常规 7 2 2 2 21 2 3 2" xfId="16576"/>
    <cellStyle name="常规 3 4 4 2 4 2" xfId="16577"/>
    <cellStyle name="常规 7 2 2 2 16 2 4" xfId="16578"/>
    <cellStyle name="常规 7 2 2 2 21 2 4" xfId="16579"/>
    <cellStyle name="常规 3 4 4 2 5" xfId="16580"/>
    <cellStyle name="计算 3 7 2 2" xfId="16581"/>
    <cellStyle name="常规 3 4 4 3" xfId="16582"/>
    <cellStyle name="链接单元格 2 3 6" xfId="16583"/>
    <cellStyle name="常规 7 20 2 11 5" xfId="16584"/>
    <cellStyle name="注释 3 7 2 3 2" xfId="16585"/>
    <cellStyle name="常规 3 4 4 4" xfId="16586"/>
    <cellStyle name="链接单元格 2 3 7" xfId="16587"/>
    <cellStyle name="常规 3 4 4 5" xfId="16588"/>
    <cellStyle name="链接单元格 2 3 8" xfId="16589"/>
    <cellStyle name="汇总 3 2 2 4 2 3" xfId="16590"/>
    <cellStyle name="常规 3 4 4 5 2" xfId="16591"/>
    <cellStyle name="常规 7 19 2 36 3 2" xfId="16592"/>
    <cellStyle name="常规 7 19 2 41 3 2" xfId="16593"/>
    <cellStyle name="常规 3 4 4 6" xfId="16594"/>
    <cellStyle name="常规 3 4 5" xfId="16595"/>
    <cellStyle name="常规 3 4 5 4" xfId="16596"/>
    <cellStyle name="常规 3 4 5 5" xfId="16597"/>
    <cellStyle name="常规 7 2 11 2 2 2" xfId="16598"/>
    <cellStyle name="强调文字颜色 1 2 4 3 2" xfId="16599"/>
    <cellStyle name="常规 3 4 6" xfId="16600"/>
    <cellStyle name="好 2 2 2 4 2 4" xfId="16601"/>
    <cellStyle name="常规 7 20 2 13 4 2" xfId="16602"/>
    <cellStyle name="常规 3 4 6 2 2" xfId="16603"/>
    <cellStyle name="常规 7 20 2 13 5" xfId="16604"/>
    <cellStyle name="常规 3 4 6 3" xfId="16605"/>
    <cellStyle name="常规 3 4 6 4" xfId="16606"/>
    <cellStyle name="常规 8 14 3 2" xfId="16607"/>
    <cellStyle name="常规 3 4 7" xfId="16608"/>
    <cellStyle name="常规 3 4 8" xfId="16609"/>
    <cellStyle name="常规 7 20 2 15 4" xfId="16610"/>
    <cellStyle name="常规 7 20 2 20 4" xfId="16611"/>
    <cellStyle name="常规 3 4 8 2" xfId="16612"/>
    <cellStyle name="常规 6 2 2 6" xfId="16613"/>
    <cellStyle name="常规 3 45" xfId="16614"/>
    <cellStyle name="常规 3 50" xfId="16615"/>
    <cellStyle name="常规 3 45 2" xfId="16616"/>
    <cellStyle name="常规 3 50 2" xfId="16617"/>
    <cellStyle name="注释 3 4 3 4" xfId="16618"/>
    <cellStyle name="常规 3 45 2 2" xfId="16619"/>
    <cellStyle name="常规 3 50 2 2" xfId="16620"/>
    <cellStyle name="输出 3 2 2 3 4 2" xfId="16621"/>
    <cellStyle name="注释 3 4 3 5" xfId="16622"/>
    <cellStyle name="常规 3 45 2 3" xfId="16623"/>
    <cellStyle name="常规 3 50 2 3" xfId="16624"/>
    <cellStyle name="常规 3 45 3" xfId="16625"/>
    <cellStyle name="常规 3 50 3" xfId="16626"/>
    <cellStyle name="注释 3 4 4 4" xfId="16627"/>
    <cellStyle name="常规 3 45 3 2" xfId="16628"/>
    <cellStyle name="常规 3 50 3 2" xfId="16629"/>
    <cellStyle name="常规 3 45 4" xfId="16630"/>
    <cellStyle name="常规 3 50 4" xfId="16631"/>
    <cellStyle name="常规 3 46" xfId="16632"/>
    <cellStyle name="常规 3 51" xfId="16633"/>
    <cellStyle name="常规 3 46 2 2" xfId="16634"/>
    <cellStyle name="常规 3 51 2 2" xfId="16635"/>
    <cellStyle name="常规 3 46 2 2 2" xfId="16636"/>
    <cellStyle name="常规 3 51 2 2 2" xfId="16637"/>
    <cellStyle name="输出 3 2 2 4 4 2" xfId="16638"/>
    <cellStyle name="常规 3 46 2 3" xfId="16639"/>
    <cellStyle name="常规 3 51 2 3" xfId="16640"/>
    <cellStyle name="常规 3 46 3" xfId="16641"/>
    <cellStyle name="常规 3 51 3" xfId="16642"/>
    <cellStyle name="常规 3 46 3 2" xfId="16643"/>
    <cellStyle name="常规 3 51 3 2" xfId="16644"/>
    <cellStyle name="常规 3 46 4" xfId="16645"/>
    <cellStyle name="常规 3 51 4" xfId="16646"/>
    <cellStyle name="常规 3 47" xfId="16647"/>
    <cellStyle name="常规 3 52" xfId="16648"/>
    <cellStyle name="常规 7 2 2 26 2 3" xfId="16649"/>
    <cellStyle name="常规 7 2 2 31 2 3" xfId="16650"/>
    <cellStyle name="常规 3 47 2" xfId="16651"/>
    <cellStyle name="常规 3 52 2" xfId="16652"/>
    <cellStyle name="常规 7 2 2 26 2 3 2" xfId="16653"/>
    <cellStyle name="常规 7 2 2 31 2 3 2" xfId="16654"/>
    <cellStyle name="常规 3 47 2 2" xfId="16655"/>
    <cellStyle name="常规 3 52 2 2" xfId="16656"/>
    <cellStyle name="常规 3 47 2 2 2" xfId="16657"/>
    <cellStyle name="常规 3 52 2 2 2" xfId="16658"/>
    <cellStyle name="常规 3 47 2 3" xfId="16659"/>
    <cellStyle name="常规 3 52 2 3" xfId="16660"/>
    <cellStyle name="常规 3 47 3" xfId="16661"/>
    <cellStyle name="常规 3 52 3" xfId="16662"/>
    <cellStyle name="注释 3 3 3 2 2 2" xfId="16663"/>
    <cellStyle name="常规 7 2 2 26 2 4" xfId="16664"/>
    <cellStyle name="常规 7 2 2 31 2 4" xfId="16665"/>
    <cellStyle name="常规 3 47 3 2" xfId="16666"/>
    <cellStyle name="常规 3 52 3 2" xfId="16667"/>
    <cellStyle name="常规 3 47 4" xfId="16668"/>
    <cellStyle name="常规 3 52 4" xfId="16669"/>
    <cellStyle name="常规 7 2 4 17 2 2 2" xfId="16670"/>
    <cellStyle name="常规 7 2 4 22 2 2 2" xfId="16671"/>
    <cellStyle name="常规 3 48" xfId="16672"/>
    <cellStyle name="常规 3 53" xfId="16673"/>
    <cellStyle name="常规 3 48 2" xfId="16674"/>
    <cellStyle name="常规 3 53 2" xfId="16675"/>
    <cellStyle name="常规 3 48 2 2" xfId="16676"/>
    <cellStyle name="常规 3 53 2 2" xfId="16677"/>
    <cellStyle name="常规 3 48 2 2 2" xfId="16678"/>
    <cellStyle name="常规 3 53 2 2 2" xfId="16679"/>
    <cellStyle name="常规 3 48 2 3" xfId="16680"/>
    <cellStyle name="常规 3 53 2 3" xfId="16681"/>
    <cellStyle name="常规 3 48 3" xfId="16682"/>
    <cellStyle name="常规 3 53 3" xfId="16683"/>
    <cellStyle name="注释 3 3 3 2 3 2" xfId="16684"/>
    <cellStyle name="常规 3 48 3 2" xfId="16685"/>
    <cellStyle name="常规 3 53 3 2" xfId="16686"/>
    <cellStyle name="常规 3 48 4" xfId="16687"/>
    <cellStyle name="常规 3 53 4" xfId="16688"/>
    <cellStyle name="常规 7 2 4 2 10 2 2" xfId="16689"/>
    <cellStyle name="常规 3 49" xfId="16690"/>
    <cellStyle name="常规 3 54" xfId="16691"/>
    <cellStyle name="常规 7 2 4 2 10 2 2 2" xfId="16692"/>
    <cellStyle name="常规 3 49 2" xfId="16693"/>
    <cellStyle name="常规 3 54 2" xfId="16694"/>
    <cellStyle name="常规 3 49 2 2" xfId="16695"/>
    <cellStyle name="常规 3 54 2 2" xfId="16696"/>
    <cellStyle name="常规 3 49 2 2 2" xfId="16697"/>
    <cellStyle name="常规 3 54 2 2 2" xfId="16698"/>
    <cellStyle name="常规 3 49 2 3" xfId="16699"/>
    <cellStyle name="常规 3 54 2 3" xfId="16700"/>
    <cellStyle name="常规 3 49 3" xfId="16701"/>
    <cellStyle name="常规 3 54 3" xfId="16702"/>
    <cellStyle name="常规 3 49 3 2" xfId="16703"/>
    <cellStyle name="常规 3 54 3 2" xfId="16704"/>
    <cellStyle name="常规 3 49 4" xfId="16705"/>
    <cellStyle name="常规 3 54 4" xfId="16706"/>
    <cellStyle name="输出 3 6 4 2" xfId="16707"/>
    <cellStyle name="常规 3 5 2 2" xfId="16708"/>
    <cellStyle name="常规 3 5 2 2 2" xfId="16709"/>
    <cellStyle name="常规 3 5 2 2 2 2" xfId="16710"/>
    <cellStyle name="常规 3 5 2 2 3" xfId="16711"/>
    <cellStyle name="常规 3 5 2 2 3 2" xfId="16712"/>
    <cellStyle name="常规 3 5 2 2 4" xfId="16713"/>
    <cellStyle name="常规 3 5 2 2 4 2" xfId="16714"/>
    <cellStyle name="常规 3 5 2 2 5" xfId="16715"/>
    <cellStyle name="常规 3 5 2 3" xfId="16716"/>
    <cellStyle name="常规 3 5 2 4" xfId="16717"/>
    <cellStyle name="常规 3 5 2 5" xfId="16718"/>
    <cellStyle name="常规 3 5 2 6" xfId="16719"/>
    <cellStyle name="输出 3 6 5" xfId="16720"/>
    <cellStyle name="常规 3 5 3" xfId="16721"/>
    <cellStyle name="常规 3 5 3 2" xfId="16722"/>
    <cellStyle name="链接单元格 3 2 5" xfId="16723"/>
    <cellStyle name="常规 3 5 3 2 2" xfId="16724"/>
    <cellStyle name="链接单元格 3 2 5 2" xfId="16725"/>
    <cellStyle name="常规 3 5 3 2 2 2" xfId="16726"/>
    <cellStyle name="链接单元格 3 2 5 2 2" xfId="16727"/>
    <cellStyle name="常规 3 5 3 2 3" xfId="16728"/>
    <cellStyle name="链接单元格 3 2 5 3" xfId="16729"/>
    <cellStyle name="常规 3 5 3 3" xfId="16730"/>
    <cellStyle name="链接单元格 3 2 6" xfId="16731"/>
    <cellStyle name="常规 3 5 3 4" xfId="16732"/>
    <cellStyle name="链接单元格 3 2 7" xfId="16733"/>
    <cellStyle name="常规 3 5 3 4 2" xfId="16734"/>
    <cellStyle name="链接单元格 3 2 7 2" xfId="16735"/>
    <cellStyle name="常规 3 5 3 5" xfId="16736"/>
    <cellStyle name="链接单元格 3 2 8" xfId="16737"/>
    <cellStyle name="常规 3 5 3 5 2" xfId="16738"/>
    <cellStyle name="链接单元格 3 2 8 2" xfId="16739"/>
    <cellStyle name="常规 3 5 3 6" xfId="16740"/>
    <cellStyle name="链接单元格 3 2 9" xfId="16741"/>
    <cellStyle name="常规 7 19 2 37 2 2" xfId="16742"/>
    <cellStyle name="常规 7 19 2 42 2 2" xfId="16743"/>
    <cellStyle name="常规 3 5 4" xfId="16744"/>
    <cellStyle name="常规 3 5 4 2" xfId="16745"/>
    <cellStyle name="链接单元格 3 3 5" xfId="16746"/>
    <cellStyle name="常规 3 5 4 2 2" xfId="16747"/>
    <cellStyle name="链接单元格 3 3 5 2" xfId="16748"/>
    <cellStyle name="常规 3 5 4 2 2 2" xfId="16749"/>
    <cellStyle name="链接单元格 3 3 5 2 2" xfId="16750"/>
    <cellStyle name="常规 3 5 4 2 3" xfId="16751"/>
    <cellStyle name="链接单元格 3 3 5 3" xfId="16752"/>
    <cellStyle name="常规 3 5 4 3" xfId="16753"/>
    <cellStyle name="链接单元格 3 3 6" xfId="16754"/>
    <cellStyle name="常规 3 5 4 3 2" xfId="16755"/>
    <cellStyle name="链接单元格 3 3 6 2" xfId="16756"/>
    <cellStyle name="常规 3 5 4 4" xfId="16757"/>
    <cellStyle name="链接单元格 3 3 7" xfId="16758"/>
    <cellStyle name="常规 3 5 4 4 2" xfId="16759"/>
    <cellStyle name="链接单元格 3 3 7 2" xfId="16760"/>
    <cellStyle name="常规 3 5 4 5" xfId="16761"/>
    <cellStyle name="链接单元格 3 3 8" xfId="16762"/>
    <cellStyle name="常规 3 5 4 5 2" xfId="16763"/>
    <cellStyle name="常规 7 19 2 37 3 2" xfId="16764"/>
    <cellStyle name="常规 7 19 2 42 3 2" xfId="16765"/>
    <cellStyle name="常规 3 5 4 6" xfId="16766"/>
    <cellStyle name="常规 3 5 5" xfId="16767"/>
    <cellStyle name="常规 3 5 5 2 2" xfId="16768"/>
    <cellStyle name="常规 3 5 5 3" xfId="16769"/>
    <cellStyle name="常规 7 20 2 9 2 2 2" xfId="16770"/>
    <cellStyle name="强调文字颜色 1 2 4 4 2" xfId="16771"/>
    <cellStyle name="常规 3 5 6" xfId="16772"/>
    <cellStyle name="常规 3 5 6 2" xfId="16773"/>
    <cellStyle name="链接单元格 3 5 5" xfId="16774"/>
    <cellStyle name="常规 8 14 4 2" xfId="16775"/>
    <cellStyle name="常规 3 5 7" xfId="16776"/>
    <cellStyle name="常规 8 14 4 3" xfId="16777"/>
    <cellStyle name="常规 3 5 8" xfId="16778"/>
    <cellStyle name="常规 3 5 8 2" xfId="16779"/>
    <cellStyle name="常规 7 2 4 2 10 2 3 2" xfId="16780"/>
    <cellStyle name="常规 3 55 2" xfId="16781"/>
    <cellStyle name="常规 3 60 2" xfId="16782"/>
    <cellStyle name="常规 3 55 3" xfId="16783"/>
    <cellStyle name="常规 3 60 3" xfId="16784"/>
    <cellStyle name="常规 3 55 4" xfId="16785"/>
    <cellStyle name="常规 3 60 4" xfId="16786"/>
    <cellStyle name="常规 3 56" xfId="16787"/>
    <cellStyle name="常规 3 61" xfId="16788"/>
    <cellStyle name="计算 3 3 2 4 2" xfId="16789"/>
    <cellStyle name="常规 7 2 4 2 10 2 4" xfId="16790"/>
    <cellStyle name="常规 3 8 2 3" xfId="16791"/>
    <cellStyle name="常规 3 56 2" xfId="16792"/>
    <cellStyle name="常规 3 61 2" xfId="16793"/>
    <cellStyle name="常规 3 56 3" xfId="16794"/>
    <cellStyle name="常规 3 61 3" xfId="16795"/>
    <cellStyle name="常规 3 56 4" xfId="16796"/>
    <cellStyle name="常规 3 61 4" xfId="16797"/>
    <cellStyle name="常规 3 57" xfId="16798"/>
    <cellStyle name="常规 3 62" xfId="16799"/>
    <cellStyle name="常规 3 57 2" xfId="16800"/>
    <cellStyle name="常规 3 62 2" xfId="16801"/>
    <cellStyle name="常规 33 4 2 3 2" xfId="16802"/>
    <cellStyle name="常规 3 57 2 2 2" xfId="16803"/>
    <cellStyle name="常规 3 62 2 2 2" xfId="16804"/>
    <cellStyle name="常规 33 4 2 4" xfId="16805"/>
    <cellStyle name="常规 3 57 2 3" xfId="16806"/>
    <cellStyle name="常规 3 62 2 3" xfId="16807"/>
    <cellStyle name="常规 3 57 3" xfId="16808"/>
    <cellStyle name="常规 3 62 3" xfId="16809"/>
    <cellStyle name="常规 3 57 3 2" xfId="16810"/>
    <cellStyle name="常规 3 62 3 2" xfId="16811"/>
    <cellStyle name="常规 3 57 4" xfId="16812"/>
    <cellStyle name="常规 3 62 4" xfId="16813"/>
    <cellStyle name="常规 3 58" xfId="16814"/>
    <cellStyle name="常规 3 63" xfId="16815"/>
    <cellStyle name="常规 3 58 2" xfId="16816"/>
    <cellStyle name="常规 3 63 2" xfId="16817"/>
    <cellStyle name="常规 3 58 2 2" xfId="16818"/>
    <cellStyle name="常规 3 63 2 2" xfId="16819"/>
    <cellStyle name="常规 3 58 2 3" xfId="16820"/>
    <cellStyle name="常规 3 63 2 3" xfId="16821"/>
    <cellStyle name="常规 3 58 3" xfId="16822"/>
    <cellStyle name="常规 3 63 3" xfId="16823"/>
    <cellStyle name="常规 3 58 3 2" xfId="16824"/>
    <cellStyle name="常规 3 63 3 2" xfId="16825"/>
    <cellStyle name="常规 3 58 4" xfId="16826"/>
    <cellStyle name="常规 3 63 4" xfId="16827"/>
    <cellStyle name="常规 3 59" xfId="16828"/>
    <cellStyle name="常规 3 64" xfId="16829"/>
    <cellStyle name="强调文字颜色 1 3 2 2 4 2 4" xfId="16830"/>
    <cellStyle name="常规 3 59 2" xfId="16831"/>
    <cellStyle name="常规 3 64 2" xfId="16832"/>
    <cellStyle name="常规 3 59 2 2" xfId="16833"/>
    <cellStyle name="常规 3 64 2 2" xfId="16834"/>
    <cellStyle name="常规 3 59 2 2 2" xfId="16835"/>
    <cellStyle name="常规 3 64 2 2 2" xfId="16836"/>
    <cellStyle name="常规 3 59 2 3" xfId="16837"/>
    <cellStyle name="常规 3 64 2 3" xfId="16838"/>
    <cellStyle name="常规 3 59 3" xfId="16839"/>
    <cellStyle name="常规 3 64 3" xfId="16840"/>
    <cellStyle name="常规 3 59 3 2" xfId="16841"/>
    <cellStyle name="常规 3 64 3 2" xfId="16842"/>
    <cellStyle name="常规 3 59 4" xfId="16843"/>
    <cellStyle name="常规 3 64 4" xfId="16844"/>
    <cellStyle name="输出 3 7 4" xfId="16845"/>
    <cellStyle name="常规 3 6 2" xfId="16846"/>
    <cellStyle name="常规 3 6 2 2" xfId="16847"/>
    <cellStyle name="常规 3 6 2 2 2" xfId="16848"/>
    <cellStyle name="常规 3 6 2 2 2 2" xfId="16849"/>
    <cellStyle name="常规 3 6 2 2 3" xfId="16850"/>
    <cellStyle name="强调文字颜色 3 2 3 4 2 3" xfId="16851"/>
    <cellStyle name="常规 3 6 2 2 3 2" xfId="16852"/>
    <cellStyle name="常规 3 6 2 2 4" xfId="16853"/>
    <cellStyle name="计算 3 3 2 2 2 2" xfId="16854"/>
    <cellStyle name="常规 3 6 2 3" xfId="16855"/>
    <cellStyle name="常规 3 6 2 4" xfId="16856"/>
    <cellStyle name="常规 3 6 2 5" xfId="16857"/>
    <cellStyle name="常规 3 6 3" xfId="16858"/>
    <cellStyle name="常规 3 6 3 2" xfId="16859"/>
    <cellStyle name="常规 3 6 3 2 2" xfId="16860"/>
    <cellStyle name="计算 3 3 2 2 3 2" xfId="16861"/>
    <cellStyle name="常规 3 6 3 3" xfId="16862"/>
    <cellStyle name="常规 3 6 3 4" xfId="16863"/>
    <cellStyle name="常规 3 6 4" xfId="16864"/>
    <cellStyle name="常规 3 6 4 2" xfId="16865"/>
    <cellStyle name="常规 3 6 4 2 2" xfId="16866"/>
    <cellStyle name="常规 3 6 4 3" xfId="16867"/>
    <cellStyle name="常规 3 6 5" xfId="16868"/>
    <cellStyle name="强调文字颜色 1 3 2 2 2 2 3" xfId="16869"/>
    <cellStyle name="常规 3 6 5 2" xfId="16870"/>
    <cellStyle name="常规 7 20 2 9 2 3 2" xfId="16871"/>
    <cellStyle name="常规 3 6 6" xfId="16872"/>
    <cellStyle name="常规 3 6 6 2" xfId="16873"/>
    <cellStyle name="常规 3 6 7" xfId="16874"/>
    <cellStyle name="常规 3 65" xfId="16875"/>
    <cellStyle name="常规 3 70" xfId="16876"/>
    <cellStyle name="常规 3 65 2" xfId="16877"/>
    <cellStyle name="常规 3 70 2" xfId="16878"/>
    <cellStyle name="常规 7 20 26 5" xfId="16879"/>
    <cellStyle name="常规 7 20 31 5" xfId="16880"/>
    <cellStyle name="常规 3 65 2 2" xfId="16881"/>
    <cellStyle name="常规 3 70 2 2" xfId="16882"/>
    <cellStyle name="常规 3 65 2 2 2" xfId="16883"/>
    <cellStyle name="常规 3 70 2 2 2" xfId="16884"/>
    <cellStyle name="常规 3 65 2 3" xfId="16885"/>
    <cellStyle name="常规 3 70 2 3" xfId="16886"/>
    <cellStyle name="常规 3 65 3" xfId="16887"/>
    <cellStyle name="常规 3 70 3" xfId="16888"/>
    <cellStyle name="常规 7 20 27 5" xfId="16889"/>
    <cellStyle name="常规 7 20 32 5" xfId="16890"/>
    <cellStyle name="常规 3 65 3 2" xfId="16891"/>
    <cellStyle name="常规 3 70 3 2" xfId="16892"/>
    <cellStyle name="常规 3 66" xfId="16893"/>
    <cellStyle name="常规 3 71" xfId="16894"/>
    <cellStyle name="常规 3 66 2" xfId="16895"/>
    <cellStyle name="常规 3 71 2" xfId="16896"/>
    <cellStyle name="常规 8 2 2 2 14" xfId="16897"/>
    <cellStyle name="常规 3 66 2 2" xfId="16898"/>
    <cellStyle name="常规 3 71 2 2" xfId="16899"/>
    <cellStyle name="常规 8 2 2 2 14 2" xfId="16900"/>
    <cellStyle name="常规 3 66 2 2 2" xfId="16901"/>
    <cellStyle name="常规 3 71 2 2 2" xfId="16902"/>
    <cellStyle name="常规 8 2 2 2 15" xfId="16903"/>
    <cellStyle name="常规 8 2 2 2 20" xfId="16904"/>
    <cellStyle name="常规 3 66 2 3" xfId="16905"/>
    <cellStyle name="常规 3 71 2 3" xfId="16906"/>
    <cellStyle name="常规 3 66 3" xfId="16907"/>
    <cellStyle name="常规 3 71 3" xfId="16908"/>
    <cellStyle name="常规 3 66 3 2" xfId="16909"/>
    <cellStyle name="常规 3 71 3 2" xfId="16910"/>
    <cellStyle name="常规 3 66 4" xfId="16911"/>
    <cellStyle name="常规 3 71 4" xfId="16912"/>
    <cellStyle name="常规 3 67" xfId="16913"/>
    <cellStyle name="常规 3 72" xfId="16914"/>
    <cellStyle name="常规 3 67 2" xfId="16915"/>
    <cellStyle name="常规 3 72 2" xfId="16916"/>
    <cellStyle name="常规 3 67 2 2" xfId="16917"/>
    <cellStyle name="常规 3 72 2 2" xfId="16918"/>
    <cellStyle name="常规 3 67 2 2 2" xfId="16919"/>
    <cellStyle name="常规 3 72 2 2 2" xfId="16920"/>
    <cellStyle name="常规 3 67 2 3" xfId="16921"/>
    <cellStyle name="常规 3 72 2 3" xfId="16922"/>
    <cellStyle name="常规 3 67 3" xfId="16923"/>
    <cellStyle name="常规 3 72 3" xfId="16924"/>
    <cellStyle name="常规 3 67 3 2" xfId="16925"/>
    <cellStyle name="常规 3 72 3 2" xfId="16926"/>
    <cellStyle name="常规 3 67 4" xfId="16927"/>
    <cellStyle name="常规 3 72 4" xfId="16928"/>
    <cellStyle name="常规 3 68" xfId="16929"/>
    <cellStyle name="常规 3 73" xfId="16930"/>
    <cellStyle name="常规 3 68 2" xfId="16931"/>
    <cellStyle name="常规 3 73 2" xfId="16932"/>
    <cellStyle name="常规 3 68 2 2" xfId="16933"/>
    <cellStyle name="常规 3 73 2 2" xfId="16934"/>
    <cellStyle name="常规 3 68 2 2 2" xfId="16935"/>
    <cellStyle name="常规 3 73 2 2 2" xfId="16936"/>
    <cellStyle name="常规 3 68 2 3" xfId="16937"/>
    <cellStyle name="常规 3 73 2 3" xfId="16938"/>
    <cellStyle name="常规 3 68 3" xfId="16939"/>
    <cellStyle name="常规 3 73 3" xfId="16940"/>
    <cellStyle name="常规 3 68 3 2" xfId="16941"/>
    <cellStyle name="常规 3 73 3 2" xfId="16942"/>
    <cellStyle name="常规 3 68 4" xfId="16943"/>
    <cellStyle name="常规 3 73 4" xfId="16944"/>
    <cellStyle name="常规 35 11 2 2" xfId="16945"/>
    <cellStyle name="常规 3 69" xfId="16946"/>
    <cellStyle name="常规 3 74" xfId="16947"/>
    <cellStyle name="常规 3 69 2" xfId="16948"/>
    <cellStyle name="常规 3 74 2" xfId="16949"/>
    <cellStyle name="常规 3 69 2 2" xfId="16950"/>
    <cellStyle name="常规 3 74 2 2" xfId="16951"/>
    <cellStyle name="输入 2 3 4 3" xfId="16952"/>
    <cellStyle name="常规 3 69 2 2 2" xfId="16953"/>
    <cellStyle name="常规 3 74 2 2 2" xfId="16954"/>
    <cellStyle name="常规 7 19 4 2 2 2" xfId="16955"/>
    <cellStyle name="常规 3 69 2 3" xfId="16956"/>
    <cellStyle name="常规 3 74 2 3" xfId="16957"/>
    <cellStyle name="常规 3 69 3" xfId="16958"/>
    <cellStyle name="常规 3 74 3" xfId="16959"/>
    <cellStyle name="常规 3 69 3 2" xfId="16960"/>
    <cellStyle name="常规 3 74 3 2" xfId="16961"/>
    <cellStyle name="常规 3 69 4" xfId="16962"/>
    <cellStyle name="常规 3 74 4" xfId="16963"/>
    <cellStyle name="常规 3 7" xfId="16964"/>
    <cellStyle name="常规 3 7 2" xfId="16965"/>
    <cellStyle name="常规 3 7 2 2" xfId="16966"/>
    <cellStyle name="常规 3 7 2 2 2" xfId="16967"/>
    <cellStyle name="常规 3 7 3" xfId="16968"/>
    <cellStyle name="常规 3 7 3 2" xfId="16969"/>
    <cellStyle name="常规 3 7 4" xfId="16970"/>
    <cellStyle name="常规 3 7 4 2" xfId="16971"/>
    <cellStyle name="常规 3 7 5" xfId="16972"/>
    <cellStyle name="强调文字颜色 1 3 2 2 3 2 3" xfId="16973"/>
    <cellStyle name="常规 3 7 5 2" xfId="16974"/>
    <cellStyle name="常规 3 7 6" xfId="16975"/>
    <cellStyle name="常规 3 75" xfId="16976"/>
    <cellStyle name="常规 3 80" xfId="16977"/>
    <cellStyle name="常规 3 75 2" xfId="16978"/>
    <cellStyle name="常规 3 80 2" xfId="16979"/>
    <cellStyle name="常规 3 75 2 2" xfId="16980"/>
    <cellStyle name="输入 3 3 4 3" xfId="16981"/>
    <cellStyle name="常规 3 75 2 2 2" xfId="16982"/>
    <cellStyle name="常规 3 75 2 3" xfId="16983"/>
    <cellStyle name="常规 3 75 3 2" xfId="16984"/>
    <cellStyle name="常规 3 75 4" xfId="16985"/>
    <cellStyle name="常规 3 76 2" xfId="16986"/>
    <cellStyle name="常规 3 81 2" xfId="16987"/>
    <cellStyle name="常规 3 76 2 2" xfId="16988"/>
    <cellStyle name="常规 3 76 2 2 2" xfId="16989"/>
    <cellStyle name="常规 7 19 4 4 2 2" xfId="16990"/>
    <cellStyle name="常规 3 76 2 3" xfId="16991"/>
    <cellStyle name="常规 3 76 3" xfId="16992"/>
    <cellStyle name="汇总 2 2 2 2 3" xfId="16993"/>
    <cellStyle name="常规 3 76 3 2" xfId="16994"/>
    <cellStyle name="常规 3 76 4" xfId="16995"/>
    <cellStyle name="常规 3 77 2" xfId="16996"/>
    <cellStyle name="常规 3 82 2" xfId="16997"/>
    <cellStyle name="常规 3 77 2 2" xfId="16998"/>
    <cellStyle name="注释 6 3" xfId="16999"/>
    <cellStyle name="常规 3 77 2 2 2" xfId="17000"/>
    <cellStyle name="常规 3 77 3" xfId="17001"/>
    <cellStyle name="汇总 2 2 3 2 3" xfId="17002"/>
    <cellStyle name="常规 3 77 3 2" xfId="17003"/>
    <cellStyle name="常规 3 77 4" xfId="17004"/>
    <cellStyle name="常规 9 2 2 4 2 2" xfId="17005"/>
    <cellStyle name="常规 3 78" xfId="17006"/>
    <cellStyle name="常规 3 83" xfId="17007"/>
    <cellStyle name="常规 3 78 2" xfId="17008"/>
    <cellStyle name="常规 3 78 2 2" xfId="17009"/>
    <cellStyle name="常规 3 78 3" xfId="17010"/>
    <cellStyle name="常规 3 79" xfId="17011"/>
    <cellStyle name="常规 3 79 2" xfId="17012"/>
    <cellStyle name="常规 3 8" xfId="17013"/>
    <cellStyle name="常规 3 8 2" xfId="17014"/>
    <cellStyle name="常规 3 8 2 2" xfId="17015"/>
    <cellStyle name="常规 3 8 2 2 2" xfId="17016"/>
    <cellStyle name="常规 3 8 3" xfId="17017"/>
    <cellStyle name="常规 3 8 3 2" xfId="17018"/>
    <cellStyle name="常规 3 8 4" xfId="17019"/>
    <cellStyle name="常规 3 8 4 2" xfId="17020"/>
    <cellStyle name="常规 3 8 5" xfId="17021"/>
    <cellStyle name="强调文字颜色 1 3 2 2 4 2 3" xfId="17022"/>
    <cellStyle name="常规 3 8 5 2" xfId="17023"/>
    <cellStyle name="常规 3 8 6" xfId="17024"/>
    <cellStyle name="常规 3 9" xfId="17025"/>
    <cellStyle name="常规 3 9 2" xfId="17026"/>
    <cellStyle name="常规 3 9 2 2" xfId="17027"/>
    <cellStyle name="常规 3 9 2 2 2" xfId="17028"/>
    <cellStyle name="常规 3 9 2 2 2 2" xfId="17029"/>
    <cellStyle name="常规 3 9 2 2 2 2 2" xfId="17030"/>
    <cellStyle name="常规 8 4 2 7 3" xfId="17031"/>
    <cellStyle name="常规 3 9 2 2 2 2 2 2" xfId="17032"/>
    <cellStyle name="常规 3 9 2 2 2 2 3" xfId="17033"/>
    <cellStyle name="常规 7 2 59 2 2 2" xfId="17034"/>
    <cellStyle name="常规 3 9 2 2 2 3" xfId="17035"/>
    <cellStyle name="常规 7 19 47 4 3" xfId="17036"/>
    <cellStyle name="常规 7 19 52 4 3" xfId="17037"/>
    <cellStyle name="常规 3 9 2 2 2 3 2" xfId="17038"/>
    <cellStyle name="常规 3 9 2 2 2 4" xfId="17039"/>
    <cellStyle name="常规 3 9 2 2 3" xfId="17040"/>
    <cellStyle name="常规 3 9 2 2 3 2" xfId="17041"/>
    <cellStyle name="常规 3 9 2 2 3 2 2" xfId="17042"/>
    <cellStyle name="常规 7 2 59 2 3 2" xfId="17043"/>
    <cellStyle name="汇总 2 2" xfId="17044"/>
    <cellStyle name="常规 3 9 2 2 3 3" xfId="17045"/>
    <cellStyle name="常规 8 4 19 2" xfId="17046"/>
    <cellStyle name="常规 8 4 24 2" xfId="17047"/>
    <cellStyle name="常规 3 9 2 2 4" xfId="17048"/>
    <cellStyle name="常规 8 4 19 2 2" xfId="17049"/>
    <cellStyle name="常规 8 4 24 2 2" xfId="17050"/>
    <cellStyle name="常规 3 9 2 2 4 2" xfId="17051"/>
    <cellStyle name="常规 3 9 2 2 4 2 2" xfId="17052"/>
    <cellStyle name="汇总 3 2" xfId="17053"/>
    <cellStyle name="常规 3 9 2 2 4 3" xfId="17054"/>
    <cellStyle name="强调文字颜色 6 2 3 3 4 2" xfId="17055"/>
    <cellStyle name="常规 8 4 19 3" xfId="17056"/>
    <cellStyle name="常规 8 4 24 3" xfId="17057"/>
    <cellStyle name="常规 3 9 2 2 5" xfId="17058"/>
    <cellStyle name="常规 3 9 2 2 5 2" xfId="17059"/>
    <cellStyle name="常规 3 9 2 2 6" xfId="17060"/>
    <cellStyle name="常规 3 9 2 2 6 2" xfId="17061"/>
    <cellStyle name="常规 3 9 2 3" xfId="17062"/>
    <cellStyle name="常规 34 3 2 3" xfId="17063"/>
    <cellStyle name="常规 3 9 2 3 2" xfId="17064"/>
    <cellStyle name="常规 34 3 2 3 2" xfId="17065"/>
    <cellStyle name="常规 3 9 2 3 2 2" xfId="17066"/>
    <cellStyle name="常规 3 9 2 3 2 3" xfId="17067"/>
    <cellStyle name="常规 34 3 2 4" xfId="17068"/>
    <cellStyle name="常规 3 9 2 3 3" xfId="17069"/>
    <cellStyle name="常规 34 3 2 4 2" xfId="17070"/>
    <cellStyle name="常规 3 9 2 3 3 2" xfId="17071"/>
    <cellStyle name="常规 8 4 25 2" xfId="17072"/>
    <cellStyle name="常规 8 4 30 2" xfId="17073"/>
    <cellStyle name="常规 34 3 2 5" xfId="17074"/>
    <cellStyle name="常规 3 9 2 3 4" xfId="17075"/>
    <cellStyle name="常规 3 9 2 4" xfId="17076"/>
    <cellStyle name="常规 34 3 3 3" xfId="17077"/>
    <cellStyle name="常规 3 9 2 4 2" xfId="17078"/>
    <cellStyle name="常规 3 9 2 4 3" xfId="17079"/>
    <cellStyle name="常规 3 9 2 5" xfId="17080"/>
    <cellStyle name="常规 34 3 4 3" xfId="17081"/>
    <cellStyle name="常规 3 9 2 5 2" xfId="17082"/>
    <cellStyle name="常规 8 12" xfId="17083"/>
    <cellStyle name="常规 3 9 2 5 2 2" xfId="17084"/>
    <cellStyle name="常规 3 9 2 5 3" xfId="17085"/>
    <cellStyle name="常规 3 9 2 6" xfId="17086"/>
    <cellStyle name="常规 3 9 2 6 2" xfId="17087"/>
    <cellStyle name="常规 8 2 2 16 4 2" xfId="17088"/>
    <cellStyle name="常规 8 2 2 21 4 2" xfId="17089"/>
    <cellStyle name="常规 3 9 2 7" xfId="17090"/>
    <cellStyle name="常规 8 2 2 16 4 2 2" xfId="17091"/>
    <cellStyle name="常规 8 2 2 21 4 2 2" xfId="17092"/>
    <cellStyle name="常规 3 9 2 7 2" xfId="17093"/>
    <cellStyle name="计算 2 2 2 2 4 2" xfId="17094"/>
    <cellStyle name="常规 7 2 2 7 2 2" xfId="17095"/>
    <cellStyle name="常规 8 2 2 16 4 3" xfId="17096"/>
    <cellStyle name="常规 8 2 2 21 4 3" xfId="17097"/>
    <cellStyle name="常规 3 9 2 8" xfId="17098"/>
    <cellStyle name="常规 3 9 3" xfId="17099"/>
    <cellStyle name="常规 3 9 3 2" xfId="17100"/>
    <cellStyle name="常规 3 9 3 2 2" xfId="17101"/>
    <cellStyle name="常规 3 9 3 2 2 2" xfId="17102"/>
    <cellStyle name="常规 3 9 3 2 2 2 2" xfId="17103"/>
    <cellStyle name="常规 3 9 3 2 2 3" xfId="17104"/>
    <cellStyle name="常规 3 9 3 2 3" xfId="17105"/>
    <cellStyle name="常规 3 9 3 2 3 2" xfId="17106"/>
    <cellStyle name="常规 3 9 3 2 4" xfId="17107"/>
    <cellStyle name="常规 3 9 3 3" xfId="17108"/>
    <cellStyle name="常规 34 4 2 3" xfId="17109"/>
    <cellStyle name="常规 3 9 3 3 2" xfId="17110"/>
    <cellStyle name="常规 7 2 4 2 47" xfId="17111"/>
    <cellStyle name="常规 34 4 2 3 2" xfId="17112"/>
    <cellStyle name="常规 3 9 3 3 2 2" xfId="17113"/>
    <cellStyle name="常规 34 4 2 4" xfId="17114"/>
    <cellStyle name="常规 3 9 3 3 3" xfId="17115"/>
    <cellStyle name="常规 3 9 3 4" xfId="17116"/>
    <cellStyle name="常规 3 9 3 4 2" xfId="17117"/>
    <cellStyle name="常规 3 9 3 4 2 2" xfId="17118"/>
    <cellStyle name="常规 35 2 2 2 2 2" xfId="17119"/>
    <cellStyle name="常规 40 2 2 2 2 2" xfId="17120"/>
    <cellStyle name="常规 3 9 3 4 3" xfId="17121"/>
    <cellStyle name="常规 3 9 3 5" xfId="17122"/>
    <cellStyle name="常规 3 9 3 5 2" xfId="17123"/>
    <cellStyle name="常规 7 19 2 46 2 2" xfId="17124"/>
    <cellStyle name="常规 3 9 3 6" xfId="17125"/>
    <cellStyle name="常规 3 9 3 6 2" xfId="17126"/>
    <cellStyle name="常规 3 9 3 7" xfId="17127"/>
    <cellStyle name="常规 3 9 4" xfId="17128"/>
    <cellStyle name="常规 3 9 4 2" xfId="17129"/>
    <cellStyle name="常规 3 9 4 2 2" xfId="17130"/>
    <cellStyle name="常规 3 9 4 2 3" xfId="17131"/>
    <cellStyle name="常规 3 9 4 3" xfId="17132"/>
    <cellStyle name="常规 3 9 4 3 2" xfId="17133"/>
    <cellStyle name="常规 3 9 4 4" xfId="17134"/>
    <cellStyle name="常规 3 9 5 2 2" xfId="17135"/>
    <cellStyle name="常规 3 9 5 3" xfId="17136"/>
    <cellStyle name="常规 3 9 6" xfId="17137"/>
    <cellStyle name="常规 3 9 6 2" xfId="17138"/>
    <cellStyle name="常规 7 2 2 2 14 4" xfId="17139"/>
    <cellStyle name="常规 3 9 6 2 2" xfId="17140"/>
    <cellStyle name="常规 3 9 6 3" xfId="17141"/>
    <cellStyle name="常规 3 9 7" xfId="17142"/>
    <cellStyle name="常规 3 9 7 2" xfId="17143"/>
    <cellStyle name="常规 3 9 8" xfId="17144"/>
    <cellStyle name="常规 3 9 8 2" xfId="17145"/>
    <cellStyle name="常规 3 9 9" xfId="17146"/>
    <cellStyle name="常规 33 10 2 2" xfId="17147"/>
    <cellStyle name="常规 33 11 2" xfId="17148"/>
    <cellStyle name="常规 33 11 2 2" xfId="17149"/>
    <cellStyle name="常规 7 35 2 2" xfId="17150"/>
    <cellStyle name="常规 7 40 2 2" xfId="17151"/>
    <cellStyle name="常规 33 11 3" xfId="17152"/>
    <cellStyle name="常规 33 12" xfId="17153"/>
    <cellStyle name="常规 33 12 2" xfId="17154"/>
    <cellStyle name="常规 33 12 2 2" xfId="17155"/>
    <cellStyle name="常规 7 35 3 2" xfId="17156"/>
    <cellStyle name="常规 7 40 3 2" xfId="17157"/>
    <cellStyle name="常规 33 12 3" xfId="17158"/>
    <cellStyle name="常规 33 13" xfId="17159"/>
    <cellStyle name="常规 33 13 2" xfId="17160"/>
    <cellStyle name="常规 33 13 2 2" xfId="17161"/>
    <cellStyle name="常规 7 35 4 2" xfId="17162"/>
    <cellStyle name="常规 7 40 4 2" xfId="17163"/>
    <cellStyle name="常规 33 13 3" xfId="17164"/>
    <cellStyle name="常规 33 14" xfId="17165"/>
    <cellStyle name="常规 33 14 2" xfId="17166"/>
    <cellStyle name="常规 7 2 2 48 4" xfId="17167"/>
    <cellStyle name="常规 7 2 2 53 4" xfId="17168"/>
    <cellStyle name="常规 33 14 2 2" xfId="17169"/>
    <cellStyle name="常规 33 14 3" xfId="17170"/>
    <cellStyle name="常规 33 15" xfId="17171"/>
    <cellStyle name="常规 33 20" xfId="17172"/>
    <cellStyle name="常规 33 15 2" xfId="17173"/>
    <cellStyle name="常规 33 20 2" xfId="17174"/>
    <cellStyle name="常规 33 15 2 2" xfId="17175"/>
    <cellStyle name="常规 33 20 2 2" xfId="17176"/>
    <cellStyle name="常规 33 16" xfId="17177"/>
    <cellStyle name="常规 33 21" xfId="17178"/>
    <cellStyle name="常规 33 16 2" xfId="17179"/>
    <cellStyle name="常规 33 21 2" xfId="17180"/>
    <cellStyle name="常规 33 16 2 2" xfId="17181"/>
    <cellStyle name="常规 33 21 2 2" xfId="17182"/>
    <cellStyle name="常规 33 16 3" xfId="17183"/>
    <cellStyle name="常规 33 21 3" xfId="17184"/>
    <cellStyle name="常规 33 17" xfId="17185"/>
    <cellStyle name="常规 33 22" xfId="17186"/>
    <cellStyle name="警告文本 2 3 3 2 3" xfId="17187"/>
    <cellStyle name="常规 33 17 2" xfId="17188"/>
    <cellStyle name="常规 33 22 2" xfId="17189"/>
    <cellStyle name="警告文本 2 3 3 2 3 2" xfId="17190"/>
    <cellStyle name="常规 33 17 2 2" xfId="17191"/>
    <cellStyle name="常规 33 22 2 2" xfId="17192"/>
    <cellStyle name="警告文本 2 3 3 2 4" xfId="17193"/>
    <cellStyle name="常规 33 17 3" xfId="17194"/>
    <cellStyle name="常规 33 22 3" xfId="17195"/>
    <cellStyle name="常规 33 18" xfId="17196"/>
    <cellStyle name="常规 33 23" xfId="17197"/>
    <cellStyle name="常规 39 2 2 2 3" xfId="17198"/>
    <cellStyle name="常规 33 18 2" xfId="17199"/>
    <cellStyle name="常规 33 23 2" xfId="17200"/>
    <cellStyle name="常规 39 2 2 2 3 2" xfId="17201"/>
    <cellStyle name="常规 33 18 2 2" xfId="17202"/>
    <cellStyle name="常规 33 23 2 2" xfId="17203"/>
    <cellStyle name="常规 39 2 2 2 4" xfId="17204"/>
    <cellStyle name="常规 33 18 3" xfId="17205"/>
    <cellStyle name="常规 33 23 3" xfId="17206"/>
    <cellStyle name="常规 33 19" xfId="17207"/>
    <cellStyle name="常规 33 24" xfId="17208"/>
    <cellStyle name="常规 39 2 2 3 3" xfId="17209"/>
    <cellStyle name="常规 33 19 2" xfId="17210"/>
    <cellStyle name="常规 33 24 2" xfId="17211"/>
    <cellStyle name="常规 33 19 3" xfId="17212"/>
    <cellStyle name="常规 33 24 3" xfId="17213"/>
    <cellStyle name="强调文字颜色 6 2 2 2 5 2 2" xfId="17214"/>
    <cellStyle name="常规 7 20 10 4 2 2" xfId="17215"/>
    <cellStyle name="常规 33 2 2 6 2" xfId="17216"/>
    <cellStyle name="强调文字颜色 6 2 2 2 5 3" xfId="17217"/>
    <cellStyle name="常规 7 20 10 4 3" xfId="17218"/>
    <cellStyle name="常规 33 2 2 7" xfId="17219"/>
    <cellStyle name="常规 33 2 7 2" xfId="17220"/>
    <cellStyle name="常规 7 2 2 2 19 3 2" xfId="17221"/>
    <cellStyle name="常规 7 2 2 2 24 3 2" xfId="17222"/>
    <cellStyle name="常规 33 2 8" xfId="17223"/>
    <cellStyle name="常规 33 25" xfId="17224"/>
    <cellStyle name="常规 33 30" xfId="17225"/>
    <cellStyle name="常规 39 2 2 4 3" xfId="17226"/>
    <cellStyle name="常规 33 25 2" xfId="17227"/>
    <cellStyle name="常规 33 30 2" xfId="17228"/>
    <cellStyle name="常规 33 25 3" xfId="17229"/>
    <cellStyle name="常规 33 30 3" xfId="17230"/>
    <cellStyle name="常规 33 26" xfId="17231"/>
    <cellStyle name="常规 33 31" xfId="17232"/>
    <cellStyle name="常规 33 26 2" xfId="17233"/>
    <cellStyle name="常规 33 31 2" xfId="17234"/>
    <cellStyle name="常规 33 26 2 2" xfId="17235"/>
    <cellStyle name="常规 33 31 2 2" xfId="17236"/>
    <cellStyle name="常规 33 26 3" xfId="17237"/>
    <cellStyle name="常规 33 31 3" xfId="17238"/>
    <cellStyle name="常规 33 27" xfId="17239"/>
    <cellStyle name="常规 33 32" xfId="17240"/>
    <cellStyle name="常规 33 27 2" xfId="17241"/>
    <cellStyle name="常规 33 32 2" xfId="17242"/>
    <cellStyle name="常规 33 27 2 2" xfId="17243"/>
    <cellStyle name="常规 33 32 2 2" xfId="17244"/>
    <cellStyle name="常规 33 27 3" xfId="17245"/>
    <cellStyle name="常规 33 32 3" xfId="17246"/>
    <cellStyle name="常规 33 28 2" xfId="17247"/>
    <cellStyle name="常规 33 33 2" xfId="17248"/>
    <cellStyle name="常规 33 28 2 2" xfId="17249"/>
    <cellStyle name="常规 33 33 2 2" xfId="17250"/>
    <cellStyle name="常规 33 28 3" xfId="17251"/>
    <cellStyle name="常规 33 33 3" xfId="17252"/>
    <cellStyle name="常规 33 29" xfId="17253"/>
    <cellStyle name="常规 33 34" xfId="17254"/>
    <cellStyle name="常规 33 29 2" xfId="17255"/>
    <cellStyle name="常规 33 34 2" xfId="17256"/>
    <cellStyle name="常规 33 29 2 2" xfId="17257"/>
    <cellStyle name="常规 33 34 2 2" xfId="17258"/>
    <cellStyle name="常规 33 29 3" xfId="17259"/>
    <cellStyle name="常规 33 34 3" xfId="17260"/>
    <cellStyle name="常规 33 3 2 4 2" xfId="17261"/>
    <cellStyle name="常规 33 3 2 5" xfId="17262"/>
    <cellStyle name="常规 33 3 7" xfId="17263"/>
    <cellStyle name="常规 33 35" xfId="17264"/>
    <cellStyle name="常规 33 40" xfId="17265"/>
    <cellStyle name="常规 33 35 2" xfId="17266"/>
    <cellStyle name="常规 33 40 2" xfId="17267"/>
    <cellStyle name="常规 33 35 2 2" xfId="17268"/>
    <cellStyle name="常规 33 40 2 2" xfId="17269"/>
    <cellStyle name="常规 7 2 4 2 13 2 2 2" xfId="17270"/>
    <cellStyle name="常规 33 35 3" xfId="17271"/>
    <cellStyle name="常规 33 40 3" xfId="17272"/>
    <cellStyle name="常规 33 36" xfId="17273"/>
    <cellStyle name="常规 33 41" xfId="17274"/>
    <cellStyle name="常规 7 20 2 27 2 3" xfId="17275"/>
    <cellStyle name="常规 7 20 2 32 2 3" xfId="17276"/>
    <cellStyle name="常规 33 36 2" xfId="17277"/>
    <cellStyle name="常规 33 41 2" xfId="17278"/>
    <cellStyle name="常规 8 2 2 2 5" xfId="17279"/>
    <cellStyle name="常规 7 20 2 27 2 3 2" xfId="17280"/>
    <cellStyle name="常规 7 20 2 32 2 3 2" xfId="17281"/>
    <cellStyle name="常规 33 36 2 2" xfId="17282"/>
    <cellStyle name="常规 33 41 2 2" xfId="17283"/>
    <cellStyle name="常规 7 20 2 27 2 4" xfId="17284"/>
    <cellStyle name="常规 7 20 2 32 2 4" xfId="17285"/>
    <cellStyle name="常规 7 2 4 2 13 2 3 2" xfId="17286"/>
    <cellStyle name="常规 33 36 3" xfId="17287"/>
    <cellStyle name="常规 33 41 3" xfId="17288"/>
    <cellStyle name="常规 33 37 2" xfId="17289"/>
    <cellStyle name="常规 33 42 2" xfId="17290"/>
    <cellStyle name="常规 33 37 2 2" xfId="17291"/>
    <cellStyle name="常规 33 42 2 2" xfId="17292"/>
    <cellStyle name="常规 33 37 3" xfId="17293"/>
    <cellStyle name="常规 33 42 3" xfId="17294"/>
    <cellStyle name="常规 33 38" xfId="17295"/>
    <cellStyle name="常规 33 43" xfId="17296"/>
    <cellStyle name="常规 37 2 2 3 2 2" xfId="17297"/>
    <cellStyle name="常规 7 2 2 2 37 2" xfId="17298"/>
    <cellStyle name="常规 7 2 2 2 42 2" xfId="17299"/>
    <cellStyle name="常规 33 38 2" xfId="17300"/>
    <cellStyle name="常规 33 43 2" xfId="17301"/>
    <cellStyle name="常规 7 2 2 2 37 2 2" xfId="17302"/>
    <cellStyle name="常规 7 2 2 2 42 2 2" xfId="17303"/>
    <cellStyle name="常规 33 38 2 2" xfId="17304"/>
    <cellStyle name="常规 33 43 2 2" xfId="17305"/>
    <cellStyle name="常规 7 2 2 2 37 2 2 2" xfId="17306"/>
    <cellStyle name="常规 7 2 2 2 42 2 2 2" xfId="17307"/>
    <cellStyle name="常规 33 38 3" xfId="17308"/>
    <cellStyle name="常规 33 43 3" xfId="17309"/>
    <cellStyle name="常规 7 2 2 2 37 2 3" xfId="17310"/>
    <cellStyle name="常规 7 2 2 2 42 2 3" xfId="17311"/>
    <cellStyle name="常规 33 39" xfId="17312"/>
    <cellStyle name="常规 33 44" xfId="17313"/>
    <cellStyle name="常规 7 2 2 2 37 3" xfId="17314"/>
    <cellStyle name="常规 7 2 2 2 42 3" xfId="17315"/>
    <cellStyle name="常规 33 39 2" xfId="17316"/>
    <cellStyle name="常规 33 44 2" xfId="17317"/>
    <cellStyle name="常规 7 2 2 2 37 3 2" xfId="17318"/>
    <cellStyle name="常规 7 2 2 2 42 3 2" xfId="17319"/>
    <cellStyle name="常规 33 39 3" xfId="17320"/>
    <cellStyle name="常规 33 44 3" xfId="17321"/>
    <cellStyle name="计算 2 3 4 2 2" xfId="17322"/>
    <cellStyle name="常规 33 4 4 2" xfId="17323"/>
    <cellStyle name="常规 33 4 5" xfId="17324"/>
    <cellStyle name="常规 33 45" xfId="17325"/>
    <cellStyle name="常规 7 2 2 2 37 4" xfId="17326"/>
    <cellStyle name="常规 7 2 2 2 42 4" xfId="17327"/>
    <cellStyle name="常规 33 45 2" xfId="17328"/>
    <cellStyle name="常规 7 2 2 2 37 4 2" xfId="17329"/>
    <cellStyle name="常规 7 2 2 2 42 4 2" xfId="17330"/>
    <cellStyle name="常规 33 46" xfId="17331"/>
    <cellStyle name="常规 7 2 2 2 37 5" xfId="17332"/>
    <cellStyle name="常规 7 2 2 2 42 5" xfId="17333"/>
    <cellStyle name="链接单元格 2 9" xfId="17334"/>
    <cellStyle name="常规 33 46 2" xfId="17335"/>
    <cellStyle name="常规 33 47" xfId="17336"/>
    <cellStyle name="链接单元格 3 9" xfId="17337"/>
    <cellStyle name="常规 33 47 2" xfId="17338"/>
    <cellStyle name="常规 33 48" xfId="17339"/>
    <cellStyle name="常规 33 5 3 2" xfId="17340"/>
    <cellStyle name="常规 33 5 4" xfId="17341"/>
    <cellStyle name="常规 33 5 4 2" xfId="17342"/>
    <cellStyle name="常规 33 5 5" xfId="17343"/>
    <cellStyle name="强调文字颜色 5 2 2 2 3 2 2 2" xfId="17344"/>
    <cellStyle name="常规 33 6 3 2" xfId="17345"/>
    <cellStyle name="强调文字颜色 5 2 2 2 3 2 3" xfId="17346"/>
    <cellStyle name="常规 33 6 4" xfId="17347"/>
    <cellStyle name="强调文字颜色 5 2 2 2 3 2 3 2" xfId="17348"/>
    <cellStyle name="常规 33 6 4 2" xfId="17349"/>
    <cellStyle name="强调文字颜色 5 2 2 2 3 2 4" xfId="17350"/>
    <cellStyle name="常规 33 6 5" xfId="17351"/>
    <cellStyle name="强调文字颜色 5 2 2 2 3 4 2" xfId="17352"/>
    <cellStyle name="常规 33 8 3" xfId="17353"/>
    <cellStyle name="常规 34 2 2 2 2 2 2" xfId="17354"/>
    <cellStyle name="常规 34 2 2 2 3 2" xfId="17355"/>
    <cellStyle name="常规 7 19 45 2 3 2" xfId="17356"/>
    <cellStyle name="常规 7 19 50 2 3 2" xfId="17357"/>
    <cellStyle name="常规 34 2 2 2 4" xfId="17358"/>
    <cellStyle name="常规 7 19 26 5" xfId="17359"/>
    <cellStyle name="常规 7 19 31 5" xfId="17360"/>
    <cellStyle name="常规 34 2 2 3" xfId="17361"/>
    <cellStyle name="常规 34 2 2 3 2" xfId="17362"/>
    <cellStyle name="常规 34 2 2 3 2 2" xfId="17363"/>
    <cellStyle name="常规 34 2 2 3 3" xfId="17364"/>
    <cellStyle name="常规 34 2 2 4" xfId="17365"/>
    <cellStyle name="常规 34 2 2 4 2" xfId="17366"/>
    <cellStyle name="常规 34 2 2 4 2 2" xfId="17367"/>
    <cellStyle name="常规 34 2 2 4 3" xfId="17368"/>
    <cellStyle name="常规 34 2 2 5" xfId="17369"/>
    <cellStyle name="常规 34 2 2 5 2" xfId="17370"/>
    <cellStyle name="常规 34 2 2 6" xfId="17371"/>
    <cellStyle name="常规 34 2 2 6 2" xfId="17372"/>
    <cellStyle name="常规 34 2 2 7" xfId="17373"/>
    <cellStyle name="常规 7 19 27 4" xfId="17374"/>
    <cellStyle name="常规 7 19 32 4" xfId="17375"/>
    <cellStyle name="常规 34 2 3 2" xfId="17376"/>
    <cellStyle name="计算 3 2 2 2 3" xfId="17377"/>
    <cellStyle name="常规 7 19 27 4 2" xfId="17378"/>
    <cellStyle name="常规 7 19 32 4 2" xfId="17379"/>
    <cellStyle name="常规 34 2 3 2 2" xfId="17380"/>
    <cellStyle name="计算 3 2 2 2 3 2" xfId="17381"/>
    <cellStyle name="常规 7 19 27 4 2 2" xfId="17382"/>
    <cellStyle name="常规 7 19 32 4 2 2" xfId="17383"/>
    <cellStyle name="常规 34 2 3 2 2 2" xfId="17384"/>
    <cellStyle name="常规 7 19 27 5" xfId="17385"/>
    <cellStyle name="常规 7 19 32 5" xfId="17386"/>
    <cellStyle name="常规 34 2 3 3" xfId="17387"/>
    <cellStyle name="计算 3 2 2 3 3" xfId="17388"/>
    <cellStyle name="常规 34 2 3 3 2" xfId="17389"/>
    <cellStyle name="常规 34 2 3 4" xfId="17390"/>
    <cellStyle name="常规 34 2 4" xfId="17391"/>
    <cellStyle name="常规 7 19 28 4" xfId="17392"/>
    <cellStyle name="常规 7 19 33 4" xfId="17393"/>
    <cellStyle name="常规 34 2 4 2" xfId="17394"/>
    <cellStyle name="常规 7 19 28 5" xfId="17395"/>
    <cellStyle name="常规 7 19 33 5" xfId="17396"/>
    <cellStyle name="常规 34 2 4 3" xfId="17397"/>
    <cellStyle name="常规 34 2 5" xfId="17398"/>
    <cellStyle name="常规 7 19 29 4" xfId="17399"/>
    <cellStyle name="常规 7 19 34 4" xfId="17400"/>
    <cellStyle name="常规 34 2 5 2" xfId="17401"/>
    <cellStyle name="计算 3 2 4 2 3" xfId="17402"/>
    <cellStyle name="常规 7 19 29 4 2" xfId="17403"/>
    <cellStyle name="常规 7 19 34 4 2" xfId="17404"/>
    <cellStyle name="常规 34 2 5 2 2" xfId="17405"/>
    <cellStyle name="常规 7 19 29 5" xfId="17406"/>
    <cellStyle name="常规 7 19 34 5" xfId="17407"/>
    <cellStyle name="常规 34 2 5 3" xfId="17408"/>
    <cellStyle name="常规 7 19 35 4" xfId="17409"/>
    <cellStyle name="常规 7 19 40 4" xfId="17410"/>
    <cellStyle name="常规 34 2 6 2" xfId="17411"/>
    <cellStyle name="常规 34 2 7" xfId="17412"/>
    <cellStyle name="常规 7 19 36 4" xfId="17413"/>
    <cellStyle name="常规 7 19 41 4" xfId="17414"/>
    <cellStyle name="常规 34 2 7 2" xfId="17415"/>
    <cellStyle name="常规 7 2 2 2 25 3 2" xfId="17416"/>
    <cellStyle name="常规 7 2 2 2 30 3 2" xfId="17417"/>
    <cellStyle name="常规 34 2 8" xfId="17418"/>
    <cellStyle name="计算 2 9 2" xfId="17419"/>
    <cellStyle name="常规 34 3 2 2 3" xfId="17420"/>
    <cellStyle name="常规 34 3 3 2" xfId="17421"/>
    <cellStyle name="计算 3 3 2 2 3" xfId="17422"/>
    <cellStyle name="常规 34 3 3 2 2" xfId="17423"/>
    <cellStyle name="常规 34 3 4" xfId="17424"/>
    <cellStyle name="常规 34 3 4 2" xfId="17425"/>
    <cellStyle name="计算 3 3 3 2 3" xfId="17426"/>
    <cellStyle name="常规 34 3 4 2 2" xfId="17427"/>
    <cellStyle name="常规 34 3 5" xfId="17428"/>
    <cellStyle name="常规 34 3 5 2" xfId="17429"/>
    <cellStyle name="常规 34 3 7" xfId="17430"/>
    <cellStyle name="常规 34 4 3 2" xfId="17431"/>
    <cellStyle name="常规 34 4 4" xfId="17432"/>
    <cellStyle name="常规 34 4 4 2" xfId="17433"/>
    <cellStyle name="常规 34 4 5" xfId="17434"/>
    <cellStyle name="常规 7 19 2 12 2 2 2" xfId="17435"/>
    <cellStyle name="注释 2 2 4 2 2 2" xfId="17436"/>
    <cellStyle name="常规 34 47 2" xfId="17437"/>
    <cellStyle name="常规 7 19 2 12 2 3" xfId="17438"/>
    <cellStyle name="注释 2 2 4 2 3" xfId="17439"/>
    <cellStyle name="常规 34 48" xfId="17440"/>
    <cellStyle name="常规 34 5 3 2" xfId="17441"/>
    <cellStyle name="常规 34 5 4" xfId="17442"/>
    <cellStyle name="常规 34 5 5" xfId="17443"/>
    <cellStyle name="强调文字颜色 5 2 2 2 4 2 2 2" xfId="17444"/>
    <cellStyle name="常规 34 6 3 2" xfId="17445"/>
    <cellStyle name="强调文字颜色 5 2 2 2 4 2 3" xfId="17446"/>
    <cellStyle name="常规 34 6 4" xfId="17447"/>
    <cellStyle name="强调文字颜色 5 2 2 2 4 2 4" xfId="17448"/>
    <cellStyle name="常规 34 6 5" xfId="17449"/>
    <cellStyle name="常规 35" xfId="17450"/>
    <cellStyle name="常规 40" xfId="17451"/>
    <cellStyle name="常规 35 10 2 2" xfId="17452"/>
    <cellStyle name="常规 35 11 2" xfId="17453"/>
    <cellStyle name="常规 7 55 2 2" xfId="17454"/>
    <cellStyle name="常规 7 60 2 2" xfId="17455"/>
    <cellStyle name="常规 35 11 3" xfId="17456"/>
    <cellStyle name="常规 35 12" xfId="17457"/>
    <cellStyle name="常规 35 12 2" xfId="17458"/>
    <cellStyle name="输入 2 2 2 5 4" xfId="17459"/>
    <cellStyle name="常规 35 12 2 2" xfId="17460"/>
    <cellStyle name="常规 7 55 3 2" xfId="17461"/>
    <cellStyle name="常规 7 60 3 2" xfId="17462"/>
    <cellStyle name="常规 35 12 3" xfId="17463"/>
    <cellStyle name="常规 35 13" xfId="17464"/>
    <cellStyle name="常规 35 13 2" xfId="17465"/>
    <cellStyle name="常规 35 13 2 2" xfId="17466"/>
    <cellStyle name="常规 7 55 4 2" xfId="17467"/>
    <cellStyle name="常规 7 60 4 2" xfId="17468"/>
    <cellStyle name="常规 35 13 3" xfId="17469"/>
    <cellStyle name="常规 35 14" xfId="17470"/>
    <cellStyle name="常规 36 2 2 2 2" xfId="17471"/>
    <cellStyle name="常规 41 2 2 2 2" xfId="17472"/>
    <cellStyle name="常规 35 16 2 2" xfId="17473"/>
    <cellStyle name="常规 35 21 2 2" xfId="17474"/>
    <cellStyle name="常规 35 16 3" xfId="17475"/>
    <cellStyle name="常规 35 21 3" xfId="17476"/>
    <cellStyle name="常规 35 17 2 2" xfId="17477"/>
    <cellStyle name="常规 35 22 2 2" xfId="17478"/>
    <cellStyle name="常规 35 17 3" xfId="17479"/>
    <cellStyle name="常规 35 22 3" xfId="17480"/>
    <cellStyle name="常规 35 18 2" xfId="17481"/>
    <cellStyle name="常规 35 23 2" xfId="17482"/>
    <cellStyle name="常规 35 18 2 2" xfId="17483"/>
    <cellStyle name="常规 35 23 2 2" xfId="17484"/>
    <cellStyle name="常规 35 18 3" xfId="17485"/>
    <cellStyle name="常规 35 23 3" xfId="17486"/>
    <cellStyle name="常规 35 19" xfId="17487"/>
    <cellStyle name="常规 35 24" xfId="17488"/>
    <cellStyle name="常规 35 2" xfId="17489"/>
    <cellStyle name="常规 40 2" xfId="17490"/>
    <cellStyle name="常规 35 2 2" xfId="17491"/>
    <cellStyle name="常规 40 2 2" xfId="17492"/>
    <cellStyle name="强调文字颜色 4 2 2 2 5" xfId="17493"/>
    <cellStyle name="常规 35 2 2 2" xfId="17494"/>
    <cellStyle name="常规 40 2 2 2" xfId="17495"/>
    <cellStyle name="强调文字颜色 4 2 2 2 5 2" xfId="17496"/>
    <cellStyle name="常规 35 2 2 2 2" xfId="17497"/>
    <cellStyle name="常规 40 2 2 2 2" xfId="17498"/>
    <cellStyle name="强调文字颜色 4 2 2 2 5 2 2" xfId="17499"/>
    <cellStyle name="常规 35 2 2 2 2 2 2" xfId="17500"/>
    <cellStyle name="常规 40 2 2 2 2 2 2" xfId="17501"/>
    <cellStyle name="常规 35 2 2 2 3" xfId="17502"/>
    <cellStyle name="常规 40 2 2 2 3" xfId="17503"/>
    <cellStyle name="常规 35 2 2 2 3 2" xfId="17504"/>
    <cellStyle name="常规 40 2 2 2 3 2" xfId="17505"/>
    <cellStyle name="常规 35 2 2 3" xfId="17506"/>
    <cellStyle name="常规 40 2 2 3" xfId="17507"/>
    <cellStyle name="强调文字颜色 4 2 2 2 5 3" xfId="17508"/>
    <cellStyle name="常规 35 2 2 3 2" xfId="17509"/>
    <cellStyle name="常规 40 2 2 3 2" xfId="17510"/>
    <cellStyle name="强调文字颜色 4 2 2 2 5 3 2" xfId="17511"/>
    <cellStyle name="常规 35 2 2 3 2 2" xfId="17512"/>
    <cellStyle name="常规 40 2 2 3 2 2" xfId="17513"/>
    <cellStyle name="常规 35 2 2 3 3" xfId="17514"/>
    <cellStyle name="常规 40 2 2 3 3" xfId="17515"/>
    <cellStyle name="常规 35 2 2 4" xfId="17516"/>
    <cellStyle name="常规 40 2 2 4" xfId="17517"/>
    <cellStyle name="强调文字颜色 4 2 2 2 5 4" xfId="17518"/>
    <cellStyle name="常规 35 2 2 4 2" xfId="17519"/>
    <cellStyle name="常规 40 2 2 4 2" xfId="17520"/>
    <cellStyle name="常规 35 2 2 4 2 2" xfId="17521"/>
    <cellStyle name="常规 40 2 2 4 2 2" xfId="17522"/>
    <cellStyle name="常规 35 2 2 4 3" xfId="17523"/>
    <cellStyle name="常规 40 2 2 4 3" xfId="17524"/>
    <cellStyle name="常规 35 2 2 5" xfId="17525"/>
    <cellStyle name="常规 40 2 2 5" xfId="17526"/>
    <cellStyle name="常规 35 2 2 5 2" xfId="17527"/>
    <cellStyle name="常规 40 2 2 5 2" xfId="17528"/>
    <cellStyle name="适中 3 2 3 2 2" xfId="17529"/>
    <cellStyle name="常规 35 2 2 7" xfId="17530"/>
    <cellStyle name="常规 35 2 3" xfId="17531"/>
    <cellStyle name="常规 40 2 3" xfId="17532"/>
    <cellStyle name="强调文字颜色 4 2 2 2 6" xfId="17533"/>
    <cellStyle name="常规 35 2 3 2" xfId="17534"/>
    <cellStyle name="常规 40 2 3 2" xfId="17535"/>
    <cellStyle name="强调文字颜色 4 2 2 2 6 2" xfId="17536"/>
    <cellStyle name="常规 35 2 3 2 2" xfId="17537"/>
    <cellStyle name="常规 40 2 3 2 2" xfId="17538"/>
    <cellStyle name="常规 35 2 3 2 2 2" xfId="17539"/>
    <cellStyle name="常规 40 2 3 2 2 2" xfId="17540"/>
    <cellStyle name="常规 35 2 3 2 3" xfId="17541"/>
    <cellStyle name="常规 40 2 3 2 3" xfId="17542"/>
    <cellStyle name="常规 7 19 5 4 2 2" xfId="17543"/>
    <cellStyle name="常规 35 2 3 3" xfId="17544"/>
    <cellStyle name="常规 40 2 3 3" xfId="17545"/>
    <cellStyle name="汇总 2 3 2 2 3" xfId="17546"/>
    <cellStyle name="常规 35 2 3 3 2" xfId="17547"/>
    <cellStyle name="常规 40 2 3 3 2" xfId="17548"/>
    <cellStyle name="常规 35 2 3 4" xfId="17549"/>
    <cellStyle name="常规 40 2 3 4" xfId="17550"/>
    <cellStyle name="常规 35 2 4" xfId="17551"/>
    <cellStyle name="常规 40 2 4" xfId="17552"/>
    <cellStyle name="强调文字颜色 4 2 2 2 7" xfId="17553"/>
    <cellStyle name="常规 35 2 4 2" xfId="17554"/>
    <cellStyle name="常规 40 2 4 2" xfId="17555"/>
    <cellStyle name="强调文字颜色 4 2 2 2 7 2" xfId="17556"/>
    <cellStyle name="常规 35 2 4 2 2" xfId="17557"/>
    <cellStyle name="常规 40 2 4 2 2" xfId="17558"/>
    <cellStyle name="常规 35 2 4 3" xfId="17559"/>
    <cellStyle name="常规 40 2 4 3" xfId="17560"/>
    <cellStyle name="常规 35 2 5" xfId="17561"/>
    <cellStyle name="常规 40 2 5" xfId="17562"/>
    <cellStyle name="强调文字颜色 4 2 2 2 8" xfId="17563"/>
    <cellStyle name="常规 49 2 2 2" xfId="17564"/>
    <cellStyle name="常规 35 2 5 2" xfId="17565"/>
    <cellStyle name="常规 40 2 5 2" xfId="17566"/>
    <cellStyle name="常规 35 2 5 2 2" xfId="17567"/>
    <cellStyle name="常规 40 2 5 2 2" xfId="17568"/>
    <cellStyle name="常规 35 2 5 3" xfId="17569"/>
    <cellStyle name="常规 40 2 5 3" xfId="17570"/>
    <cellStyle name="常规 35 2 6" xfId="17571"/>
    <cellStyle name="常规 40 2 6" xfId="17572"/>
    <cellStyle name="常规 35 2 6 2" xfId="17573"/>
    <cellStyle name="常规 40 2 6 2" xfId="17574"/>
    <cellStyle name="常规 35 2 7" xfId="17575"/>
    <cellStyle name="常规 40 2 7" xfId="17576"/>
    <cellStyle name="常规 7 2 4 2 2 2 4" xfId="17577"/>
    <cellStyle name="常规 35 2 7 2" xfId="17578"/>
    <cellStyle name="常规 40 2 7 2" xfId="17579"/>
    <cellStyle name="常规 6 2 4 2" xfId="17580"/>
    <cellStyle name="常规 7 2 2 2 26 3 2" xfId="17581"/>
    <cellStyle name="常规 7 2 2 2 31 3 2" xfId="17582"/>
    <cellStyle name="常规 35 2 8" xfId="17583"/>
    <cellStyle name="常规 40 2 8" xfId="17584"/>
    <cellStyle name="常规 35 25" xfId="17585"/>
    <cellStyle name="常规 35 30" xfId="17586"/>
    <cellStyle name="好 2 2 2 6" xfId="17587"/>
    <cellStyle name="常规 35 25 2" xfId="17588"/>
    <cellStyle name="常规 35 30 2" xfId="17589"/>
    <cellStyle name="好 2 2 2 6 2" xfId="17590"/>
    <cellStyle name="常规 35 25 2 2" xfId="17591"/>
    <cellStyle name="常规 35 30 2 2" xfId="17592"/>
    <cellStyle name="好 2 2 2 7" xfId="17593"/>
    <cellStyle name="常规 35 25 3" xfId="17594"/>
    <cellStyle name="常规 35 30 3" xfId="17595"/>
    <cellStyle name="强调文字颜色 5 2 3 3 2 2 2" xfId="17596"/>
    <cellStyle name="常规 35 26" xfId="17597"/>
    <cellStyle name="常规 35 31" xfId="17598"/>
    <cellStyle name="常规 35 26 2" xfId="17599"/>
    <cellStyle name="常规 35 31 2" xfId="17600"/>
    <cellStyle name="常规 35 26 2 2" xfId="17601"/>
    <cellStyle name="常规 35 31 2 2" xfId="17602"/>
    <cellStyle name="常规 35 26 3" xfId="17603"/>
    <cellStyle name="常规 35 31 3" xfId="17604"/>
    <cellStyle name="常规 35 27 3" xfId="17605"/>
    <cellStyle name="常规 35 32 3" xfId="17606"/>
    <cellStyle name="常规 35 28 2 2" xfId="17607"/>
    <cellStyle name="常规 35 33 2 2" xfId="17608"/>
    <cellStyle name="常规 8 4 2 29 4 2 2" xfId="17609"/>
    <cellStyle name="常规 8 4 2 34 4 2 2" xfId="17610"/>
    <cellStyle name="常规 35 28 3" xfId="17611"/>
    <cellStyle name="常规 35 33 3" xfId="17612"/>
    <cellStyle name="常规 35 29" xfId="17613"/>
    <cellStyle name="常规 35 34" xfId="17614"/>
    <cellStyle name="常规 35 3" xfId="17615"/>
    <cellStyle name="常规 40 3" xfId="17616"/>
    <cellStyle name="常规 35 3 2 2 2 2" xfId="17617"/>
    <cellStyle name="常规 40 3 2 2 2 2" xfId="17618"/>
    <cellStyle name="常规 35 3 2 2 3" xfId="17619"/>
    <cellStyle name="常规 40 3 2 2 3" xfId="17620"/>
    <cellStyle name="常规 35 3 2 3" xfId="17621"/>
    <cellStyle name="常规 40 3 2 3" xfId="17622"/>
    <cellStyle name="常规 35 3 2 3 2" xfId="17623"/>
    <cellStyle name="常规 40 3 2 3 2" xfId="17624"/>
    <cellStyle name="常规 35 3 2 4" xfId="17625"/>
    <cellStyle name="常规 40 3 2 4" xfId="17626"/>
    <cellStyle name="常规 35 3 2 4 2" xfId="17627"/>
    <cellStyle name="常规 35 3 2 5" xfId="17628"/>
    <cellStyle name="常规 35 3 3 3" xfId="17629"/>
    <cellStyle name="常规 40 3 3 3" xfId="17630"/>
    <cellStyle name="常规 35 3 4" xfId="17631"/>
    <cellStyle name="常规 40 3 4" xfId="17632"/>
    <cellStyle name="常规 35 3 4 3" xfId="17633"/>
    <cellStyle name="常规 40 3 4 3" xfId="17634"/>
    <cellStyle name="常规 49 2 3 2" xfId="17635"/>
    <cellStyle name="常规 35 3 5" xfId="17636"/>
    <cellStyle name="常规 40 3 5" xfId="17637"/>
    <cellStyle name="汇总 2 2 9" xfId="17638"/>
    <cellStyle name="常规 35 3 6 2" xfId="17639"/>
    <cellStyle name="常规 35 3 7" xfId="17640"/>
    <cellStyle name="常规 7 2 4 2 38 4 2" xfId="17641"/>
    <cellStyle name="常规 7 2 4 2 43 4 2" xfId="17642"/>
    <cellStyle name="常规 35 35" xfId="17643"/>
    <cellStyle name="常规 35 40" xfId="17644"/>
    <cellStyle name="常规 7 2 4 2 38 4 2 2" xfId="17645"/>
    <cellStyle name="常规 7 2 4 2 43 4 2 2" xfId="17646"/>
    <cellStyle name="常规 35 35 2" xfId="17647"/>
    <cellStyle name="常规 35 40 2" xfId="17648"/>
    <cellStyle name="常规 35 35 2 2" xfId="17649"/>
    <cellStyle name="常规 35 40 2 2" xfId="17650"/>
    <cellStyle name="常规 35 35 3" xfId="17651"/>
    <cellStyle name="常规 35 40 3" xfId="17652"/>
    <cellStyle name="常规 7 2 4 2 38 4 3" xfId="17653"/>
    <cellStyle name="常规 7 2 4 2 43 4 3" xfId="17654"/>
    <cellStyle name="常规 35 36" xfId="17655"/>
    <cellStyle name="常规 35 41" xfId="17656"/>
    <cellStyle name="常规 35 36 2" xfId="17657"/>
    <cellStyle name="常规 35 41 2" xfId="17658"/>
    <cellStyle name="常规 35 36 2 2" xfId="17659"/>
    <cellStyle name="常规 35 41 2 2" xfId="17660"/>
    <cellStyle name="常规 35 36 3" xfId="17661"/>
    <cellStyle name="常规 35 41 3" xfId="17662"/>
    <cellStyle name="常规 35 37" xfId="17663"/>
    <cellStyle name="常规 35 42" xfId="17664"/>
    <cellStyle name="常规 35 37 2" xfId="17665"/>
    <cellStyle name="常规 35 42 2" xfId="17666"/>
    <cellStyle name="常规 35 37 2 2" xfId="17667"/>
    <cellStyle name="常规 35 42 2 2" xfId="17668"/>
    <cellStyle name="常规 35 37 3" xfId="17669"/>
    <cellStyle name="常规 35 42 3" xfId="17670"/>
    <cellStyle name="常规 35 38" xfId="17671"/>
    <cellStyle name="常规 35 43" xfId="17672"/>
    <cellStyle name="常规 35 38 2" xfId="17673"/>
    <cellStyle name="常规 35 43 2" xfId="17674"/>
    <cellStyle name="常规 35 38 2 2" xfId="17675"/>
    <cellStyle name="常规 35 43 2 2" xfId="17676"/>
    <cellStyle name="常规 35 38 3" xfId="17677"/>
    <cellStyle name="常规 35 43 3" xfId="17678"/>
    <cellStyle name="常规 35 39" xfId="17679"/>
    <cellStyle name="常规 35 44" xfId="17680"/>
    <cellStyle name="常规 35 4" xfId="17681"/>
    <cellStyle name="常规 40 4" xfId="17682"/>
    <cellStyle name="常规 35 4 2 3" xfId="17683"/>
    <cellStyle name="常规 40 4 2 3" xfId="17684"/>
    <cellStyle name="警告文本 3 5 4" xfId="17685"/>
    <cellStyle name="常规 35 4 2 3 2" xfId="17686"/>
    <cellStyle name="常规 35 4 2 4" xfId="17687"/>
    <cellStyle name="常规 35 4 4" xfId="17688"/>
    <cellStyle name="常规 40 4 4" xfId="17689"/>
    <cellStyle name="常规 35 4 4 2" xfId="17690"/>
    <cellStyle name="常规 35 4 5" xfId="17691"/>
    <cellStyle name="常规 35 45" xfId="17692"/>
    <cellStyle name="常规 35 45 2" xfId="17693"/>
    <cellStyle name="常规 35 46" xfId="17694"/>
    <cellStyle name="常规 35 46 2" xfId="17695"/>
    <cellStyle name="常规 35 48" xfId="17696"/>
    <cellStyle name="常规 35 5" xfId="17697"/>
    <cellStyle name="常规 40 5" xfId="17698"/>
    <cellStyle name="常规 35 5 2" xfId="17699"/>
    <cellStyle name="常规 40 5 2" xfId="17700"/>
    <cellStyle name="强调文字颜色 4 2 2 5 5" xfId="17701"/>
    <cellStyle name="常规 35 5 2 2" xfId="17702"/>
    <cellStyle name="常规 40 5 2 2" xfId="17703"/>
    <cellStyle name="常规 35 5 3" xfId="17704"/>
    <cellStyle name="常规 40 5 3" xfId="17705"/>
    <cellStyle name="常规 35 5 3 2" xfId="17706"/>
    <cellStyle name="常规 35 5 4" xfId="17707"/>
    <cellStyle name="常规 35 5 4 2" xfId="17708"/>
    <cellStyle name="常规 35 5 5" xfId="17709"/>
    <cellStyle name="常规 35 6" xfId="17710"/>
    <cellStyle name="常规 40 6" xfId="17711"/>
    <cellStyle name="常规 35 6 2" xfId="17712"/>
    <cellStyle name="常规 40 6 2" xfId="17713"/>
    <cellStyle name="常规 35 6 2 2" xfId="17714"/>
    <cellStyle name="常规 40 6 2 2" xfId="17715"/>
    <cellStyle name="强调文字颜色 5 2 2 2 5 2 2" xfId="17716"/>
    <cellStyle name="常规 35 6 3" xfId="17717"/>
    <cellStyle name="常规 40 6 3" xfId="17718"/>
    <cellStyle name="常规 35 6 3 2" xfId="17719"/>
    <cellStyle name="常规 35 6 4" xfId="17720"/>
    <cellStyle name="常规 35 6 4 2" xfId="17721"/>
    <cellStyle name="常规 35 6 5" xfId="17722"/>
    <cellStyle name="常规 35 7" xfId="17723"/>
    <cellStyle name="常规 40 7" xfId="17724"/>
    <cellStyle name="常规 7 2 2 58 2 3" xfId="17725"/>
    <cellStyle name="常规 35 7 2" xfId="17726"/>
    <cellStyle name="常规 40 7 2" xfId="17727"/>
    <cellStyle name="常规 7 2 2 58 2 3 2" xfId="17728"/>
    <cellStyle name="常规 35 7 2 2" xfId="17729"/>
    <cellStyle name="强调文字颜色 5 2 2 2 5 3 2" xfId="17730"/>
    <cellStyle name="常规 7 2 2 58 2 4" xfId="17731"/>
    <cellStyle name="常规 35 7 3" xfId="17732"/>
    <cellStyle name="常规 8 5 5 2" xfId="17733"/>
    <cellStyle name="常规 7 19 2 4 3 2" xfId="17734"/>
    <cellStyle name="常规 35 8" xfId="17735"/>
    <cellStyle name="常规 40 8" xfId="17736"/>
    <cellStyle name="常规 35 8 2" xfId="17737"/>
    <cellStyle name="常规 40 8 2" xfId="17738"/>
    <cellStyle name="常规 35 8 2 2" xfId="17739"/>
    <cellStyle name="常规 35 8 3" xfId="17740"/>
    <cellStyle name="常规 35 9 2 2" xfId="17741"/>
    <cellStyle name="常规 35 9 3" xfId="17742"/>
    <cellStyle name="常规 36" xfId="17743"/>
    <cellStyle name="常规 41" xfId="17744"/>
    <cellStyle name="常规 36 10 2 2" xfId="17745"/>
    <cellStyle name="常规 36 12" xfId="17746"/>
    <cellStyle name="常规 7 20 2 5 3 2" xfId="17747"/>
    <cellStyle name="常规 36 13" xfId="17748"/>
    <cellStyle name="常规 36 13 2" xfId="17749"/>
    <cellStyle name="强调文字颜色 4 3 2 2 2 2 3" xfId="17750"/>
    <cellStyle name="常规 36 13 2 2" xfId="17751"/>
    <cellStyle name="强调文字颜色 4 3 2 2 2 2 3 2" xfId="17752"/>
    <cellStyle name="常规 36 13 3" xfId="17753"/>
    <cellStyle name="强调文字颜色 4 3 2 2 2 2 4" xfId="17754"/>
    <cellStyle name="常规 7 65 4 2" xfId="17755"/>
    <cellStyle name="常规 7 70 4 2" xfId="17756"/>
    <cellStyle name="适中 3 3 3 2 2 2" xfId="17757"/>
    <cellStyle name="常规 36 14" xfId="17758"/>
    <cellStyle name="常规 36 14 2" xfId="17759"/>
    <cellStyle name="常规 36 14 2 2" xfId="17760"/>
    <cellStyle name="常规 36 14 3" xfId="17761"/>
    <cellStyle name="常规 36 15" xfId="17762"/>
    <cellStyle name="常规 36 20" xfId="17763"/>
    <cellStyle name="常规 36 15 2" xfId="17764"/>
    <cellStyle name="常规 36 20 2" xfId="17765"/>
    <cellStyle name="常规 36 15 2 2" xfId="17766"/>
    <cellStyle name="常规 36 20 2 2" xfId="17767"/>
    <cellStyle name="常规 36 15 3" xfId="17768"/>
    <cellStyle name="常规 36 20 3" xfId="17769"/>
    <cellStyle name="常规 36 16" xfId="17770"/>
    <cellStyle name="常规 36 21" xfId="17771"/>
    <cellStyle name="常规 7 2 2 3 2 2 2" xfId="17772"/>
    <cellStyle name="常规 36 16 2" xfId="17773"/>
    <cellStyle name="常规 36 21 2" xfId="17774"/>
    <cellStyle name="常规 36 16 2 2" xfId="17775"/>
    <cellStyle name="常规 36 21 2 2" xfId="17776"/>
    <cellStyle name="常规 36 17" xfId="17777"/>
    <cellStyle name="常规 36 22" xfId="17778"/>
    <cellStyle name="常规 36 17 2" xfId="17779"/>
    <cellStyle name="常规 36 22 2" xfId="17780"/>
    <cellStyle name="常规 36 17 2 2" xfId="17781"/>
    <cellStyle name="常规 36 22 2 2" xfId="17782"/>
    <cellStyle name="常规 36 17 3" xfId="17783"/>
    <cellStyle name="常规 36 22 3" xfId="17784"/>
    <cellStyle name="常规 36 18" xfId="17785"/>
    <cellStyle name="常规 36 23" xfId="17786"/>
    <cellStyle name="常规 36 18 2" xfId="17787"/>
    <cellStyle name="常规 36 23 2" xfId="17788"/>
    <cellStyle name="常规 8 2 2 2 4" xfId="17789"/>
    <cellStyle name="常规 36 18 2 2" xfId="17790"/>
    <cellStyle name="常规 36 23 2 2" xfId="17791"/>
    <cellStyle name="常规 36 18 3" xfId="17792"/>
    <cellStyle name="常规 36 23 3" xfId="17793"/>
    <cellStyle name="常规 36 19" xfId="17794"/>
    <cellStyle name="常规 36 24" xfId="17795"/>
    <cellStyle name="常规 36 19 2" xfId="17796"/>
    <cellStyle name="常规 36 24 2" xfId="17797"/>
    <cellStyle name="常规 8 2 3 2 4" xfId="17798"/>
    <cellStyle name="常规 36 19 2 2" xfId="17799"/>
    <cellStyle name="常规 36 24 2 2" xfId="17800"/>
    <cellStyle name="常规 36 19 3" xfId="17801"/>
    <cellStyle name="常规 36 24 3" xfId="17802"/>
    <cellStyle name="常规 36 2" xfId="17803"/>
    <cellStyle name="常规 41 2" xfId="17804"/>
    <cellStyle name="常规 36 2 2" xfId="17805"/>
    <cellStyle name="常规 41 2 2" xfId="17806"/>
    <cellStyle name="强调文字颜色 4 2 3 2 5" xfId="17807"/>
    <cellStyle name="常规 36 2 2 2" xfId="17808"/>
    <cellStyle name="常规 41 2 2 2" xfId="17809"/>
    <cellStyle name="常规 36 2 2 3" xfId="17810"/>
    <cellStyle name="常规 41 2 2 3" xfId="17811"/>
    <cellStyle name="常规 36 2 2 3 2" xfId="17812"/>
    <cellStyle name="常规 41 2 2 3 2" xfId="17813"/>
    <cellStyle name="常规 36 2 2 4" xfId="17814"/>
    <cellStyle name="常规 41 2 2 4" xfId="17815"/>
    <cellStyle name="常规 36 2 2 4 2" xfId="17816"/>
    <cellStyle name="常规 41 2 2 4 2" xfId="17817"/>
    <cellStyle name="常规 36 2 2 4 2 2" xfId="17818"/>
    <cellStyle name="常规 41 2 2 4 2 2" xfId="17819"/>
    <cellStyle name="常规 36 2 2 5" xfId="17820"/>
    <cellStyle name="常规 41 2 2 5" xfId="17821"/>
    <cellStyle name="常规 36 2 2 5 2" xfId="17822"/>
    <cellStyle name="常规 41 2 2 5 2" xfId="17823"/>
    <cellStyle name="常规 7 20 2 5 2 3" xfId="17824"/>
    <cellStyle name="常规 36 2 2 6 2" xfId="17825"/>
    <cellStyle name="适中 3 3 3 2 2" xfId="17826"/>
    <cellStyle name="常规 36 2 2 7" xfId="17827"/>
    <cellStyle name="常规 36 2 3" xfId="17828"/>
    <cellStyle name="常规 41 2 3" xfId="17829"/>
    <cellStyle name="常规 36 2 3 2" xfId="17830"/>
    <cellStyle name="常规 41 2 3 2" xfId="17831"/>
    <cellStyle name="常规 36 2 3 2 2" xfId="17832"/>
    <cellStyle name="常规 41 2 3 2 2" xfId="17833"/>
    <cellStyle name="常规 36 2 3 2 2 2" xfId="17834"/>
    <cellStyle name="常规 41 2 3 2 2 2" xfId="17835"/>
    <cellStyle name="常规 36 2 3 3" xfId="17836"/>
    <cellStyle name="常规 41 2 3 3" xfId="17837"/>
    <cellStyle name="汇总 3 3 2 2 3" xfId="17838"/>
    <cellStyle name="常规 36 2 3 3 2" xfId="17839"/>
    <cellStyle name="常规 41 2 3 3 2" xfId="17840"/>
    <cellStyle name="常规 36 2 3 4" xfId="17841"/>
    <cellStyle name="常规 41 2 3 4" xfId="17842"/>
    <cellStyle name="常规 36 2 4" xfId="17843"/>
    <cellStyle name="常规 41 2 4" xfId="17844"/>
    <cellStyle name="常规 36 2 4 2" xfId="17845"/>
    <cellStyle name="常规 41 2 4 2" xfId="17846"/>
    <cellStyle name="好 2 2 3 2 3" xfId="17847"/>
    <cellStyle name="常规 36 2 4 2 2" xfId="17848"/>
    <cellStyle name="常规 41 2 4 2 2" xfId="17849"/>
    <cellStyle name="好 2 2 3 2 3 2" xfId="17850"/>
    <cellStyle name="常规 36 2 4 3" xfId="17851"/>
    <cellStyle name="常规 41 2 4 3" xfId="17852"/>
    <cellStyle name="好 2 2 3 2 4" xfId="17853"/>
    <cellStyle name="常规 36 2 5" xfId="17854"/>
    <cellStyle name="常规 41 2 5" xfId="17855"/>
    <cellStyle name="常规 36 2 5 2" xfId="17856"/>
    <cellStyle name="常规 41 2 5 2" xfId="17857"/>
    <cellStyle name="常规 36 2 5 2 2" xfId="17858"/>
    <cellStyle name="常规 41 2 5 2 2" xfId="17859"/>
    <cellStyle name="常规 36 2 5 3" xfId="17860"/>
    <cellStyle name="常规 41 2 5 3" xfId="17861"/>
    <cellStyle name="常规 36 2 6" xfId="17862"/>
    <cellStyle name="常规 41 2 6" xfId="17863"/>
    <cellStyle name="常规 36 2 6 2" xfId="17864"/>
    <cellStyle name="常规 41 2 6 2" xfId="17865"/>
    <cellStyle name="常规 36 2 7" xfId="17866"/>
    <cellStyle name="常规 41 2 7" xfId="17867"/>
    <cellStyle name="常规 36 2 7 2" xfId="17868"/>
    <cellStyle name="常规 41 2 7 2" xfId="17869"/>
    <cellStyle name="常规 6 3 4 2" xfId="17870"/>
    <cellStyle name="常规 7 2 2 2 27 3 2" xfId="17871"/>
    <cellStyle name="常规 7 2 2 2 32 3 2" xfId="17872"/>
    <cellStyle name="常规 36 2 8" xfId="17873"/>
    <cellStyle name="常规 41 2 8" xfId="17874"/>
    <cellStyle name="好 4 7 2 2" xfId="17875"/>
    <cellStyle name="常规 36 25" xfId="17876"/>
    <cellStyle name="常规 36 30" xfId="17877"/>
    <cellStyle name="常规 36 25 2" xfId="17878"/>
    <cellStyle name="常规 36 30 2" xfId="17879"/>
    <cellStyle name="常规 36 25 2 2" xfId="17880"/>
    <cellStyle name="常规 36 30 2 2" xfId="17881"/>
    <cellStyle name="强调文字颜色 3 3 2 2" xfId="17882"/>
    <cellStyle name="常规 36 25 3" xfId="17883"/>
    <cellStyle name="常规 36 30 3" xfId="17884"/>
    <cellStyle name="常规 7 19 13 2 2" xfId="17885"/>
    <cellStyle name="常规 36 26" xfId="17886"/>
    <cellStyle name="常规 36 31" xfId="17887"/>
    <cellStyle name="常规 36 28" xfId="17888"/>
    <cellStyle name="常规 36 33" xfId="17889"/>
    <cellStyle name="注释 2 25 3 2" xfId="17890"/>
    <cellStyle name="注释 2 30 3 2" xfId="17891"/>
    <cellStyle name="常规 36 29" xfId="17892"/>
    <cellStyle name="常规 36 34" xfId="17893"/>
    <cellStyle name="常规 36 3" xfId="17894"/>
    <cellStyle name="常规 41 3" xfId="17895"/>
    <cellStyle name="常规 36 3 2 2 2 2" xfId="17896"/>
    <cellStyle name="常规 41 3 2 2 2 2" xfId="17897"/>
    <cellStyle name="常规 36 3 2 3" xfId="17898"/>
    <cellStyle name="常规 41 3 2 3" xfId="17899"/>
    <cellStyle name="常规 36 3 2 3 2" xfId="17900"/>
    <cellStyle name="常规 41 3 2 3 2" xfId="17901"/>
    <cellStyle name="常规 36 3 2 4" xfId="17902"/>
    <cellStyle name="常规 41 3 2 4" xfId="17903"/>
    <cellStyle name="常规 36 3 2 4 2" xfId="17904"/>
    <cellStyle name="常规 36 3 2 5" xfId="17905"/>
    <cellStyle name="常规 36 3 3 2 2" xfId="17906"/>
    <cellStyle name="常规 41 3 3 2 2" xfId="17907"/>
    <cellStyle name="常规 36 3 3 3" xfId="17908"/>
    <cellStyle name="常规 41 3 3 3" xfId="17909"/>
    <cellStyle name="常规 36 3 4" xfId="17910"/>
    <cellStyle name="常规 41 3 4" xfId="17911"/>
    <cellStyle name="常规 36 3 4 2" xfId="17912"/>
    <cellStyle name="常规 41 3 4 2" xfId="17913"/>
    <cellStyle name="好 2 2 4 2 3" xfId="17914"/>
    <cellStyle name="常规 36 3 4 2 2" xfId="17915"/>
    <cellStyle name="常规 41 3 4 2 2" xfId="17916"/>
    <cellStyle name="好 2 2 4 2 3 2" xfId="17917"/>
    <cellStyle name="常规 36 3 4 3" xfId="17918"/>
    <cellStyle name="常规 41 3 4 3" xfId="17919"/>
    <cellStyle name="好 2 2 4 2 4" xfId="17920"/>
    <cellStyle name="常规 36 3 5" xfId="17921"/>
    <cellStyle name="常规 41 3 5" xfId="17922"/>
    <cellStyle name="常规 36 3 5 2" xfId="17923"/>
    <cellStyle name="常规 41 3 5 2" xfId="17924"/>
    <cellStyle name="常规 36 3 6" xfId="17925"/>
    <cellStyle name="常规 41 3 6" xfId="17926"/>
    <cellStyle name="常规 36 3 6 2" xfId="17927"/>
    <cellStyle name="常规 36 3 7" xfId="17928"/>
    <cellStyle name="强调文字颜色 5 3 2 2" xfId="17929"/>
    <cellStyle name="常规 36 35" xfId="17930"/>
    <cellStyle name="常规 36 40" xfId="17931"/>
    <cellStyle name="链接单元格 3 4 2 3 2" xfId="17932"/>
    <cellStyle name="常规 8 4 2 19 5" xfId="17933"/>
    <cellStyle name="常规 8 4 2 24 5" xfId="17934"/>
    <cellStyle name="强调文字颜色 5 3 2 2 2 2" xfId="17935"/>
    <cellStyle name="常规 36 35 2 2" xfId="17936"/>
    <cellStyle name="常规 36 40 2 2" xfId="17937"/>
    <cellStyle name="强调文字颜色 3 3 7 2" xfId="17938"/>
    <cellStyle name="链接单元格 3 4 2 4" xfId="17939"/>
    <cellStyle name="强调文字颜色 5 3 2 2 3" xfId="17940"/>
    <cellStyle name="常规 36 35 3" xfId="17941"/>
    <cellStyle name="常规 36 40 3" xfId="17942"/>
    <cellStyle name="强调文字颜色 5 3 2 3" xfId="17943"/>
    <cellStyle name="常规 36 36" xfId="17944"/>
    <cellStyle name="常规 36 41" xfId="17945"/>
    <cellStyle name="强调文字颜色 5 3 2 3 2" xfId="17946"/>
    <cellStyle name="常规 36 36 2" xfId="17947"/>
    <cellStyle name="常规 36 41 2" xfId="17948"/>
    <cellStyle name="检查单元格 3" xfId="17949"/>
    <cellStyle name="强调文字颜色 5 3 2 3 2 2" xfId="17950"/>
    <cellStyle name="常规 36 36 2 2" xfId="17951"/>
    <cellStyle name="常规 36 41 2 2" xfId="17952"/>
    <cellStyle name="检查单元格 3 2" xfId="17953"/>
    <cellStyle name="强调文字颜色 3 3 8 2" xfId="17954"/>
    <cellStyle name="强调文字颜色 5 3 2 3 3" xfId="17955"/>
    <cellStyle name="常规 36 36 3" xfId="17956"/>
    <cellStyle name="常规 36 41 3" xfId="17957"/>
    <cellStyle name="检查单元格 4" xfId="17958"/>
    <cellStyle name="强调文字颜色 6 2 2 2 3 2 3 2" xfId="17959"/>
    <cellStyle name="强调文字颜色 5 3 2 4" xfId="17960"/>
    <cellStyle name="常规 36 37" xfId="17961"/>
    <cellStyle name="常规 36 42" xfId="17962"/>
    <cellStyle name="强调文字颜色 5 3 2 4 2" xfId="17963"/>
    <cellStyle name="常规 36 37 2" xfId="17964"/>
    <cellStyle name="常规 36 42 2" xfId="17965"/>
    <cellStyle name="强调文字颜色 5 3 2 4 2 2" xfId="17966"/>
    <cellStyle name="常规 36 37 2 2" xfId="17967"/>
    <cellStyle name="常规 36 42 2 2" xfId="17968"/>
    <cellStyle name="强调文字颜色 3 3 9 2" xfId="17969"/>
    <cellStyle name="强调文字颜色 5 3 2 4 3" xfId="17970"/>
    <cellStyle name="常规 36 37 3" xfId="17971"/>
    <cellStyle name="常规 36 42 3" xfId="17972"/>
    <cellStyle name="强调文字颜色 5 3 2 5" xfId="17973"/>
    <cellStyle name="常规 36 38" xfId="17974"/>
    <cellStyle name="常规 36 43" xfId="17975"/>
    <cellStyle name="强调文字颜色 5 3 2 5 2" xfId="17976"/>
    <cellStyle name="常规 36 38 2" xfId="17977"/>
    <cellStyle name="常规 36 43 2" xfId="17978"/>
    <cellStyle name="强调文字颜色 5 3 2 5 2 2" xfId="17979"/>
    <cellStyle name="常规 36 38 2 2" xfId="17980"/>
    <cellStyle name="常规 36 43 2 2" xfId="17981"/>
    <cellStyle name="强调文字颜色 5 3 2 5 3" xfId="17982"/>
    <cellStyle name="常规 36 38 3" xfId="17983"/>
    <cellStyle name="常规 36 43 3" xfId="17984"/>
    <cellStyle name="强调文字颜色 5 3 2 6" xfId="17985"/>
    <cellStyle name="常规 36 39" xfId="17986"/>
    <cellStyle name="常规 36 44" xfId="17987"/>
    <cellStyle name="强调文字颜色 5 3 2 6 2" xfId="17988"/>
    <cellStyle name="常规 36 39 2" xfId="17989"/>
    <cellStyle name="常规 36 44 2" xfId="17990"/>
    <cellStyle name="强调文字颜色 5 3 2 6 2 2" xfId="17991"/>
    <cellStyle name="常规 36 39 2 2" xfId="17992"/>
    <cellStyle name="常规 36 44 2 2" xfId="17993"/>
    <cellStyle name="强调文字颜色 5 3 2 6 3" xfId="17994"/>
    <cellStyle name="常规 36 39 3" xfId="17995"/>
    <cellStyle name="常规 36 44 3" xfId="17996"/>
    <cellStyle name="常规 8 4 2 3 4 2 2" xfId="17997"/>
    <cellStyle name="常规 36 4" xfId="17998"/>
    <cellStyle name="常规 41 4" xfId="17999"/>
    <cellStyle name="常规 36 4 2 3" xfId="18000"/>
    <cellStyle name="常规 41 4 2 3" xfId="18001"/>
    <cellStyle name="常规 36 4 2 4" xfId="18002"/>
    <cellStyle name="常规 36 4 4" xfId="18003"/>
    <cellStyle name="常规 41 4 4" xfId="18004"/>
    <cellStyle name="常规 36 4 4 2" xfId="18005"/>
    <cellStyle name="好 2 2 5 2 3" xfId="18006"/>
    <cellStyle name="常规 36 4 5" xfId="18007"/>
    <cellStyle name="强调文字颜色 5 3 2 7" xfId="18008"/>
    <cellStyle name="常规 36 45" xfId="18009"/>
    <cellStyle name="强调文字颜色 5 3 2 7 2" xfId="18010"/>
    <cellStyle name="常规 36 45 2" xfId="18011"/>
    <cellStyle name="强调文字颜色 5 3 2 8" xfId="18012"/>
    <cellStyle name="常规 36 46" xfId="18013"/>
    <cellStyle name="强调文字颜色 5 3 2 8 2" xfId="18014"/>
    <cellStyle name="常规 36 46 2" xfId="18015"/>
    <cellStyle name="强调文字颜色 5 3 2 9" xfId="18016"/>
    <cellStyle name="常规 36 47" xfId="18017"/>
    <cellStyle name="常规 36 47 2" xfId="18018"/>
    <cellStyle name="常规 36 48" xfId="18019"/>
    <cellStyle name="常规 36 5" xfId="18020"/>
    <cellStyle name="常规 41 5" xfId="18021"/>
    <cellStyle name="常规 9 25" xfId="18022"/>
    <cellStyle name="常规 9 30" xfId="18023"/>
    <cellStyle name="常规 36 5 2" xfId="18024"/>
    <cellStyle name="常规 41 5 2" xfId="18025"/>
    <cellStyle name="注释 2 5 2 2 2 2" xfId="18026"/>
    <cellStyle name="常规 9 26" xfId="18027"/>
    <cellStyle name="常规 9 31" xfId="18028"/>
    <cellStyle name="常规 36 5 3" xfId="18029"/>
    <cellStyle name="常规 41 5 3" xfId="18030"/>
    <cellStyle name="常规 9 27" xfId="18031"/>
    <cellStyle name="常规 9 32" xfId="18032"/>
    <cellStyle name="常规 36 5 4" xfId="18033"/>
    <cellStyle name="常规 9 28" xfId="18034"/>
    <cellStyle name="常规 9 33" xfId="18035"/>
    <cellStyle name="常规 36 5 5" xfId="18036"/>
    <cellStyle name="常规 36 6" xfId="18037"/>
    <cellStyle name="常规 41 6" xfId="18038"/>
    <cellStyle name="常规 36 6 2" xfId="18039"/>
    <cellStyle name="常规 41 6 2" xfId="18040"/>
    <cellStyle name="常规 36 6 2 2" xfId="18041"/>
    <cellStyle name="常规 41 6 2 2" xfId="18042"/>
    <cellStyle name="注释 2 5 2 2 3 2" xfId="18043"/>
    <cellStyle name="常规 36 6 3" xfId="18044"/>
    <cellStyle name="常规 41 6 3" xfId="18045"/>
    <cellStyle name="常规 36 6 3 2" xfId="18046"/>
    <cellStyle name="常规 36 6 4" xfId="18047"/>
    <cellStyle name="常规 36 6 4 2" xfId="18048"/>
    <cellStyle name="常规 36 6 5" xfId="18049"/>
    <cellStyle name="常规 36 7" xfId="18050"/>
    <cellStyle name="常规 41 7" xfId="18051"/>
    <cellStyle name="常规 36 7 2" xfId="18052"/>
    <cellStyle name="常规 41 7 2" xfId="18053"/>
    <cellStyle name="常规 36 7 2 2" xfId="18054"/>
    <cellStyle name="常规 36 7 3" xfId="18055"/>
    <cellStyle name="常规 8 5 6 2" xfId="18056"/>
    <cellStyle name="常规 36 8" xfId="18057"/>
    <cellStyle name="常规 41 8" xfId="18058"/>
    <cellStyle name="常规 36 8 2" xfId="18059"/>
    <cellStyle name="常规 41 8 2" xfId="18060"/>
    <cellStyle name="常规 36 8 2 2" xfId="18061"/>
    <cellStyle name="常规 36 8 3" xfId="18062"/>
    <cellStyle name="常规 36 9 2" xfId="18063"/>
    <cellStyle name="常规 36 9 2 2" xfId="18064"/>
    <cellStyle name="常规 36 9 3" xfId="18065"/>
    <cellStyle name="常规 37" xfId="18066"/>
    <cellStyle name="常规 42" xfId="18067"/>
    <cellStyle name="常规 37 10 2 2" xfId="18068"/>
    <cellStyle name="常规 7 75 2 2" xfId="18069"/>
    <cellStyle name="常规 37 11 3" xfId="18070"/>
    <cellStyle name="常规 37 12 2 2" xfId="18071"/>
    <cellStyle name="常规 37 13" xfId="18072"/>
    <cellStyle name="常规 37 13 2" xfId="18073"/>
    <cellStyle name="常规 37 13 2 2" xfId="18074"/>
    <cellStyle name="常规 37 14" xfId="18075"/>
    <cellStyle name="常规 37 14 2" xfId="18076"/>
    <cellStyle name="常规 37 14 2 2" xfId="18077"/>
    <cellStyle name="常规 37 14 3" xfId="18078"/>
    <cellStyle name="常规 37 15" xfId="18079"/>
    <cellStyle name="常规 37 20" xfId="18080"/>
    <cellStyle name="常规 37 15 2" xfId="18081"/>
    <cellStyle name="常规 37 20 2" xfId="18082"/>
    <cellStyle name="常规 37 15 2 2" xfId="18083"/>
    <cellStyle name="常规 37 20 2 2" xfId="18084"/>
    <cellStyle name="常规 37 15 3" xfId="18085"/>
    <cellStyle name="常规 37 20 3" xfId="18086"/>
    <cellStyle name="常规 37 16" xfId="18087"/>
    <cellStyle name="常规 37 21" xfId="18088"/>
    <cellStyle name="常规 37 16 2" xfId="18089"/>
    <cellStyle name="常规 37 21 2" xfId="18090"/>
    <cellStyle name="常规 37 16 2 2" xfId="18091"/>
    <cellStyle name="常规 37 21 2 2" xfId="18092"/>
    <cellStyle name="常规 37 16 3" xfId="18093"/>
    <cellStyle name="常规 37 21 3" xfId="18094"/>
    <cellStyle name="常规 37 17" xfId="18095"/>
    <cellStyle name="常规 37 22" xfId="18096"/>
    <cellStyle name="常规 37 17 2" xfId="18097"/>
    <cellStyle name="常规 37 22 2" xfId="18098"/>
    <cellStyle name="常规 37 17 2 2" xfId="18099"/>
    <cellStyle name="常规 37 22 2 2" xfId="18100"/>
    <cellStyle name="常规 8 2 2 19 4" xfId="18101"/>
    <cellStyle name="常规 8 2 2 24 4" xfId="18102"/>
    <cellStyle name="常规 37 17 3" xfId="18103"/>
    <cellStyle name="常规 37 22 3" xfId="18104"/>
    <cellStyle name="常规 37 18 3" xfId="18105"/>
    <cellStyle name="常规 37 23 3" xfId="18106"/>
    <cellStyle name="常规 37 19" xfId="18107"/>
    <cellStyle name="常规 37 24" xfId="18108"/>
    <cellStyle name="常规 37 19 3" xfId="18109"/>
    <cellStyle name="常规 37 24 3" xfId="18110"/>
    <cellStyle name="常规 37 2" xfId="18111"/>
    <cellStyle name="常规 42 2" xfId="18112"/>
    <cellStyle name="常规 37 2 2" xfId="18113"/>
    <cellStyle name="常规 42 2 2" xfId="18114"/>
    <cellStyle name="常规 37 2 2 2" xfId="18115"/>
    <cellStyle name="常规 42 2 2 2" xfId="18116"/>
    <cellStyle name="常规 37 2 2 2 2" xfId="18117"/>
    <cellStyle name="常规 37 2 2 2 3" xfId="18118"/>
    <cellStyle name="常规 37 2 2 2 3 2" xfId="18119"/>
    <cellStyle name="常规 7 2 2 2 2 37" xfId="18120"/>
    <cellStyle name="常规 7 2 2 2 2 42" xfId="18121"/>
    <cellStyle name="常规 4 5 2 3 2" xfId="18122"/>
    <cellStyle name="常规 37 2 2 2 4" xfId="18123"/>
    <cellStyle name="常规 4 10 2 2" xfId="18124"/>
    <cellStyle name="常规 37 2 2 3" xfId="18125"/>
    <cellStyle name="常规 37 2 2 3 2" xfId="18126"/>
    <cellStyle name="常规 7 2 2 2 37" xfId="18127"/>
    <cellStyle name="常规 7 2 2 2 42" xfId="18128"/>
    <cellStyle name="常规 37 2 2 3 3" xfId="18129"/>
    <cellStyle name="常规 7 2 2 2 38" xfId="18130"/>
    <cellStyle name="常规 7 2 2 2 43" xfId="18131"/>
    <cellStyle name="常规 37 2 2 4" xfId="18132"/>
    <cellStyle name="常规 37 2 2 4 2" xfId="18133"/>
    <cellStyle name="汇总 3 3 3 2 2 2" xfId="18134"/>
    <cellStyle name="常规 37 2 2 4 3" xfId="18135"/>
    <cellStyle name="常规 37 2 2 5" xfId="18136"/>
    <cellStyle name="常规 37 2 2 5 2" xfId="18137"/>
    <cellStyle name="常规 37 2 2 6 2" xfId="18138"/>
    <cellStyle name="强调文字颜色 1 2 2 2 4 3 2" xfId="18139"/>
    <cellStyle name="常规 37 2 2 7" xfId="18140"/>
    <cellStyle name="常规 37 2 3" xfId="18141"/>
    <cellStyle name="常规 42 2 3" xfId="18142"/>
    <cellStyle name="常规 37 2 3 2" xfId="18143"/>
    <cellStyle name="常规 42 2 3 2" xfId="18144"/>
    <cellStyle name="常规 7 2 2 37" xfId="18145"/>
    <cellStyle name="常规 7 2 2 42" xfId="18146"/>
    <cellStyle name="常规 37 2 3 2 2" xfId="18147"/>
    <cellStyle name="常规 7 2 2 37 2" xfId="18148"/>
    <cellStyle name="常规 7 2 2 42 2" xfId="18149"/>
    <cellStyle name="常规 37 2 3 2 2 2" xfId="18150"/>
    <cellStyle name="常规 7 2 2 37 2 2" xfId="18151"/>
    <cellStyle name="常规 7 2 2 42 2 2" xfId="18152"/>
    <cellStyle name="常规 37 2 3 2 3" xfId="18153"/>
    <cellStyle name="常规 7 2 2 37 3" xfId="18154"/>
    <cellStyle name="常规 7 2 2 42 3" xfId="18155"/>
    <cellStyle name="常规 37 2 3 3" xfId="18156"/>
    <cellStyle name="常规 7 2 2 38" xfId="18157"/>
    <cellStyle name="常规 7 2 2 43" xfId="18158"/>
    <cellStyle name="常规 37 2 3 3 2" xfId="18159"/>
    <cellStyle name="常规 7 2 2 38 2" xfId="18160"/>
    <cellStyle name="常规 7 2 2 43 2" xfId="18161"/>
    <cellStyle name="常规 37 2 3 4" xfId="18162"/>
    <cellStyle name="常规 7 2 2 39" xfId="18163"/>
    <cellStyle name="常规 7 2 2 44" xfId="18164"/>
    <cellStyle name="常规 37 2 4" xfId="18165"/>
    <cellStyle name="常规 42 2 4" xfId="18166"/>
    <cellStyle name="常规 37 2 4 2" xfId="18167"/>
    <cellStyle name="好 2 3 3 2 3" xfId="18168"/>
    <cellStyle name="常规 7 2 2 5 2 4" xfId="18169"/>
    <cellStyle name="常规 37 2 4 2 2" xfId="18170"/>
    <cellStyle name="好 2 3 3 2 3 2" xfId="18171"/>
    <cellStyle name="常规 37 2 4 3" xfId="18172"/>
    <cellStyle name="好 2 3 3 2 4" xfId="18173"/>
    <cellStyle name="常规 37 2 5" xfId="18174"/>
    <cellStyle name="常规 37 2 5 2" xfId="18175"/>
    <cellStyle name="常规 37 2 5 2 2" xfId="18176"/>
    <cellStyle name="常规 37 2 5 3" xfId="18177"/>
    <cellStyle name="常规 37 2 6" xfId="18178"/>
    <cellStyle name="常规 37 2 6 2" xfId="18179"/>
    <cellStyle name="常规 37 2 7" xfId="18180"/>
    <cellStyle name="常规 37 2 7 2" xfId="18181"/>
    <cellStyle name="常规 7 2 2 2 28 3 2" xfId="18182"/>
    <cellStyle name="常规 7 2 2 2 33 3 2" xfId="18183"/>
    <cellStyle name="常规 37 2 8" xfId="18184"/>
    <cellStyle name="常规 8 36 4 2 2" xfId="18185"/>
    <cellStyle name="常规 8 41 4 2 2" xfId="18186"/>
    <cellStyle name="常规 37 25" xfId="18187"/>
    <cellStyle name="常规 37 30" xfId="18188"/>
    <cellStyle name="常规 37 25 3" xfId="18189"/>
    <cellStyle name="常规 37 30 3" xfId="18190"/>
    <cellStyle name="输入 3 3 6 2" xfId="18191"/>
    <cellStyle name="常规 37 26" xfId="18192"/>
    <cellStyle name="常规 37 31" xfId="18193"/>
    <cellStyle name="常规 37 26 2" xfId="18194"/>
    <cellStyle name="常规 37 31 2" xfId="18195"/>
    <cellStyle name="常规 37 26 2 2" xfId="18196"/>
    <cellStyle name="常规 37 31 2 2" xfId="18197"/>
    <cellStyle name="常规 37 27 2" xfId="18198"/>
    <cellStyle name="常规 37 32 2" xfId="18199"/>
    <cellStyle name="常规 37 27 2 2" xfId="18200"/>
    <cellStyle name="常规 37 32 2 2" xfId="18201"/>
    <cellStyle name="常规 37 28" xfId="18202"/>
    <cellStyle name="常规 37 33" xfId="18203"/>
    <cellStyle name="常规 37 28 2" xfId="18204"/>
    <cellStyle name="常规 37 33 2" xfId="18205"/>
    <cellStyle name="常规 37 28 2 2" xfId="18206"/>
    <cellStyle name="常规 37 33 2 2" xfId="18207"/>
    <cellStyle name="常规 37 29" xfId="18208"/>
    <cellStyle name="常规 37 34" xfId="18209"/>
    <cellStyle name="常规 37 29 2" xfId="18210"/>
    <cellStyle name="常规 37 34 2" xfId="18211"/>
    <cellStyle name="常规 45 4" xfId="18212"/>
    <cellStyle name="常规 50 4" xfId="18213"/>
    <cellStyle name="常规 37 29 2 2" xfId="18214"/>
    <cellStyle name="常规 37 34 2 2" xfId="18215"/>
    <cellStyle name="常规 37 3" xfId="18216"/>
    <cellStyle name="常规 42 3" xfId="18217"/>
    <cellStyle name="常规 37 3 2 2 2" xfId="18218"/>
    <cellStyle name="常规 7 2 37 2 2" xfId="18219"/>
    <cellStyle name="常规 7 2 42 2 2" xfId="18220"/>
    <cellStyle name="常规 8 4 2 47" xfId="18221"/>
    <cellStyle name="常规 9 14 3" xfId="18222"/>
    <cellStyle name="注释 3 4 4" xfId="18223"/>
    <cellStyle name="常规 37 3 2 2 2 2" xfId="18224"/>
    <cellStyle name="常规 7 2 37 2 2 2" xfId="18225"/>
    <cellStyle name="常规 7 2 42 2 2 2" xfId="18226"/>
    <cellStyle name="常规 37 3 2 2 3" xfId="18227"/>
    <cellStyle name="常规 7 2 37 2 3" xfId="18228"/>
    <cellStyle name="常规 7 2 42 2 3" xfId="18229"/>
    <cellStyle name="常规 37 3 2 3" xfId="18230"/>
    <cellStyle name="常规 7 2 37 3" xfId="18231"/>
    <cellStyle name="常规 7 2 42 3" xfId="18232"/>
    <cellStyle name="常规 4 11 2 2" xfId="18233"/>
    <cellStyle name="常规 37 3 2 3 2" xfId="18234"/>
    <cellStyle name="常规 7 2 37 3 2" xfId="18235"/>
    <cellStyle name="常规 7 2 42 3 2" xfId="18236"/>
    <cellStyle name="常规 37 3 2 4" xfId="18237"/>
    <cellStyle name="常规 7 2 37 4" xfId="18238"/>
    <cellStyle name="常规 7 2 42 4" xfId="18239"/>
    <cellStyle name="常规 37 3 2 4 2" xfId="18240"/>
    <cellStyle name="常规 7 2 37 4 2" xfId="18241"/>
    <cellStyle name="常规 7 2 42 4 2" xfId="18242"/>
    <cellStyle name="常规 37 3 2 5" xfId="18243"/>
    <cellStyle name="常规 7 2 37 5" xfId="18244"/>
    <cellStyle name="常规 7 2 42 5" xfId="18245"/>
    <cellStyle name="常规 37 3 3 2" xfId="18246"/>
    <cellStyle name="常规 7 2 38 2" xfId="18247"/>
    <cellStyle name="常规 7 2 43 2" xfId="18248"/>
    <cellStyle name="常规 37 3 3 2 2" xfId="18249"/>
    <cellStyle name="常规 7 2 38 2 2" xfId="18250"/>
    <cellStyle name="常规 7 2 43 2 2" xfId="18251"/>
    <cellStyle name="常规 37 3 3 3" xfId="18252"/>
    <cellStyle name="常规 7 2 38 3" xfId="18253"/>
    <cellStyle name="常规 7 2 43 3" xfId="18254"/>
    <cellStyle name="常规 37 3 4" xfId="18255"/>
    <cellStyle name="常规 7 2 39" xfId="18256"/>
    <cellStyle name="常规 7 2 44" xfId="18257"/>
    <cellStyle name="常规 37 3 4 2" xfId="18258"/>
    <cellStyle name="常规 7 2 39 2" xfId="18259"/>
    <cellStyle name="常规 7 2 44 2" xfId="18260"/>
    <cellStyle name="好 2 3 4 2 3" xfId="18261"/>
    <cellStyle name="常规 7 2 2 6 2 4" xfId="18262"/>
    <cellStyle name="常规 37 3 4 2 2" xfId="18263"/>
    <cellStyle name="常规 7 2 39 2 2" xfId="18264"/>
    <cellStyle name="常规 7 2 44 2 2" xfId="18265"/>
    <cellStyle name="好 2 3 4 2 3 2" xfId="18266"/>
    <cellStyle name="常规 37 3 4 3" xfId="18267"/>
    <cellStyle name="常规 7 2 39 3" xfId="18268"/>
    <cellStyle name="常规 7 2 44 3" xfId="18269"/>
    <cellStyle name="好 2 3 4 2 4" xfId="18270"/>
    <cellStyle name="常规 37 3 5" xfId="18271"/>
    <cellStyle name="常规 7 2 45" xfId="18272"/>
    <cellStyle name="常规 7 2 50" xfId="18273"/>
    <cellStyle name="常规 37 3 5 2" xfId="18274"/>
    <cellStyle name="常规 7 2 45 2" xfId="18275"/>
    <cellStyle name="常规 7 2 50 2" xfId="18276"/>
    <cellStyle name="常规 37 3 6" xfId="18277"/>
    <cellStyle name="常规 7 2 46" xfId="18278"/>
    <cellStyle name="常规 7 2 51" xfId="18279"/>
    <cellStyle name="常规 37 3 6 2" xfId="18280"/>
    <cellStyle name="常规 7 2 46 2" xfId="18281"/>
    <cellStyle name="常规 7 2 51 2" xfId="18282"/>
    <cellStyle name="常规 37 3 7" xfId="18283"/>
    <cellStyle name="常规 7 2 47" xfId="18284"/>
    <cellStyle name="常规 7 2 52" xfId="18285"/>
    <cellStyle name="强调文字颜色 5 3 7 2" xfId="18286"/>
    <cellStyle name="常规 37 35" xfId="18287"/>
    <cellStyle name="常规 37 40" xfId="18288"/>
    <cellStyle name="强调文字颜色 5 3 7 2 2" xfId="18289"/>
    <cellStyle name="常规 37 35 2" xfId="18290"/>
    <cellStyle name="常规 37 40 2" xfId="18291"/>
    <cellStyle name="常规 37 35 2 2" xfId="18292"/>
    <cellStyle name="常规 37 40 2 2" xfId="18293"/>
    <cellStyle name="强调文字颜色 5 3 7 3" xfId="18294"/>
    <cellStyle name="常规 37 36" xfId="18295"/>
    <cellStyle name="常规 37 41" xfId="18296"/>
    <cellStyle name="强调文字颜色 5 3 7 3 2" xfId="18297"/>
    <cellStyle name="常规 37 36 2" xfId="18298"/>
    <cellStyle name="常规 37 41 2" xfId="18299"/>
    <cellStyle name="常规 37 36 2 2" xfId="18300"/>
    <cellStyle name="常规 37 41 2 2" xfId="18301"/>
    <cellStyle name="强调文字颜色 5 3 7 4" xfId="18302"/>
    <cellStyle name="常规 37 37" xfId="18303"/>
    <cellStyle name="常规 37 42" xfId="18304"/>
    <cellStyle name="常规 7 3 2" xfId="18305"/>
    <cellStyle name="常规 37 37 2" xfId="18306"/>
    <cellStyle name="常规 37 42 2" xfId="18307"/>
    <cellStyle name="常规 7 3 2 2" xfId="18308"/>
    <cellStyle name="常规 37 37 2 2" xfId="18309"/>
    <cellStyle name="常规 37 42 2 2" xfId="18310"/>
    <cellStyle name="常规 7 3 2 2 2" xfId="18311"/>
    <cellStyle name="常规 37 37 3" xfId="18312"/>
    <cellStyle name="常规 37 42 3" xfId="18313"/>
    <cellStyle name="常规 7 3 2 3" xfId="18314"/>
    <cellStyle name="常规 37 38" xfId="18315"/>
    <cellStyle name="常规 37 43" xfId="18316"/>
    <cellStyle name="常规 7 3 3" xfId="18317"/>
    <cellStyle name="常规 37 38 2" xfId="18318"/>
    <cellStyle name="常规 37 43 2" xfId="18319"/>
    <cellStyle name="常规 7 3 3 2" xfId="18320"/>
    <cellStyle name="常规 37 38 2 2" xfId="18321"/>
    <cellStyle name="常规 37 43 2 2" xfId="18322"/>
    <cellStyle name="常规 7 3 3 2 2" xfId="18323"/>
    <cellStyle name="输出 2 2 3 2 2" xfId="18324"/>
    <cellStyle name="常规 37 38 3" xfId="18325"/>
    <cellStyle name="常规 37 43 3" xfId="18326"/>
    <cellStyle name="常规 7 3 3 3" xfId="18327"/>
    <cellStyle name="常规 37 39" xfId="18328"/>
    <cellStyle name="常规 37 44" xfId="18329"/>
    <cellStyle name="常规 7 3 4" xfId="18330"/>
    <cellStyle name="常规 37 39 2" xfId="18331"/>
    <cellStyle name="常规 37 44 2" xfId="18332"/>
    <cellStyle name="常规 7 3 4 2" xfId="18333"/>
    <cellStyle name="常规 37 39 2 2" xfId="18334"/>
    <cellStyle name="常规 37 44 2 2" xfId="18335"/>
    <cellStyle name="常规 7 3 4 2 2" xfId="18336"/>
    <cellStyle name="输出 2 2 3 3 2" xfId="18337"/>
    <cellStyle name="常规 37 39 3" xfId="18338"/>
    <cellStyle name="常规 37 44 3" xfId="18339"/>
    <cellStyle name="常规 7 3 4 3" xfId="18340"/>
    <cellStyle name="常规 37 4" xfId="18341"/>
    <cellStyle name="常规 42 4" xfId="18342"/>
    <cellStyle name="常规 7 19 2 45" xfId="18343"/>
    <cellStyle name="常规 37 4 2 2 2" xfId="18344"/>
    <cellStyle name="常规 37 4 2 3" xfId="18345"/>
    <cellStyle name="常规 37 4 2 4" xfId="18346"/>
    <cellStyle name="常规 37 4 3 2" xfId="18347"/>
    <cellStyle name="常规 37 4 4" xfId="18348"/>
    <cellStyle name="常规 7 2 2 7 2 4" xfId="18349"/>
    <cellStyle name="常规 37 4 4 2" xfId="18350"/>
    <cellStyle name="常规 37 4 5" xfId="18351"/>
    <cellStyle name="常规 37 45" xfId="18352"/>
    <cellStyle name="常规 7 3 5" xfId="18353"/>
    <cellStyle name="常规 37 45 2" xfId="18354"/>
    <cellStyle name="常规 7 3 5 2" xfId="18355"/>
    <cellStyle name="常规 37 46" xfId="18356"/>
    <cellStyle name="常规 7 3 6" xfId="18357"/>
    <cellStyle name="常规 37 46 2" xfId="18358"/>
    <cellStyle name="常规 7 3 6 2" xfId="18359"/>
    <cellStyle name="常规 8 18 2 2" xfId="18360"/>
    <cellStyle name="常规 8 23 2 2" xfId="18361"/>
    <cellStyle name="常规 37 47" xfId="18362"/>
    <cellStyle name="常规 7 3 7" xfId="18363"/>
    <cellStyle name="常规 8 18 2 2 2" xfId="18364"/>
    <cellStyle name="常规 8 23 2 2 2" xfId="18365"/>
    <cellStyle name="常规 37 47 2" xfId="18366"/>
    <cellStyle name="常规 37 5" xfId="18367"/>
    <cellStyle name="常规 42 5" xfId="18368"/>
    <cellStyle name="常规 37 5 2" xfId="18369"/>
    <cellStyle name="常规 37 5 3" xfId="18370"/>
    <cellStyle name="常规 37 5 4" xfId="18371"/>
    <cellStyle name="常规 37 5 5" xfId="18372"/>
    <cellStyle name="常规 37 6" xfId="18373"/>
    <cellStyle name="常规 37 6 2" xfId="18374"/>
    <cellStyle name="计算 2 2 2 4 2 4" xfId="18375"/>
    <cellStyle name="常规 37 6 2 2" xfId="18376"/>
    <cellStyle name="常规 37 6 3" xfId="18377"/>
    <cellStyle name="常规 37 6 3 2" xfId="18378"/>
    <cellStyle name="常规 37 6 4" xfId="18379"/>
    <cellStyle name="常规 7 2 2 9 2 4" xfId="18380"/>
    <cellStyle name="常规 37 6 4 2" xfId="18381"/>
    <cellStyle name="常规 37 6 5" xfId="18382"/>
    <cellStyle name="常规 37 7" xfId="18383"/>
    <cellStyle name="常规 37 7 2" xfId="18384"/>
    <cellStyle name="常规 37 7 2 2" xfId="18385"/>
    <cellStyle name="常规 37 7 3" xfId="18386"/>
    <cellStyle name="常规 8 19 4 2 2" xfId="18387"/>
    <cellStyle name="常规 8 24 4 2 2" xfId="18388"/>
    <cellStyle name="常规 37 8" xfId="18389"/>
    <cellStyle name="常规 37 8 2" xfId="18390"/>
    <cellStyle name="链接单元格 2 2 2 4 5" xfId="18391"/>
    <cellStyle name="常规 37 8 2 2" xfId="18392"/>
    <cellStyle name="常规 37 8 3" xfId="18393"/>
    <cellStyle name="常规 37 9" xfId="18394"/>
    <cellStyle name="常规 37 9 2" xfId="18395"/>
    <cellStyle name="常规 37 9 2 2" xfId="18396"/>
    <cellStyle name="常规 37 9 3" xfId="18397"/>
    <cellStyle name="常规 38" xfId="18398"/>
    <cellStyle name="常规 43" xfId="18399"/>
    <cellStyle name="常规 38 2" xfId="18400"/>
    <cellStyle name="常规 43 2" xfId="18401"/>
    <cellStyle name="常规 7 37" xfId="18402"/>
    <cellStyle name="常规 7 42" xfId="18403"/>
    <cellStyle name="常规 38 2 2 2" xfId="18404"/>
    <cellStyle name="常规 7 37 2 2" xfId="18405"/>
    <cellStyle name="常规 7 42 2 2" xfId="18406"/>
    <cellStyle name="常规 38 2 2 2 2" xfId="18407"/>
    <cellStyle name="常规 7 37 2 2 2" xfId="18408"/>
    <cellStyle name="常规 7 42 2 2 2" xfId="18409"/>
    <cellStyle name="常规 38 2 2 2 2 2" xfId="18410"/>
    <cellStyle name="常规 38 2 2 2 2 2 2" xfId="18411"/>
    <cellStyle name="注释 2 2 9" xfId="18412"/>
    <cellStyle name="常规 7 19 2 17" xfId="18413"/>
    <cellStyle name="常规 7 19 2 22" xfId="18414"/>
    <cellStyle name="常规 38 2 2 2 2 3" xfId="18415"/>
    <cellStyle name="常规 38 2 2 2 3 2" xfId="18416"/>
    <cellStyle name="常规 38 2 2 2 4" xfId="18417"/>
    <cellStyle name="常规 38 2 2 3" xfId="18418"/>
    <cellStyle name="常规 7 37 2 3" xfId="18419"/>
    <cellStyle name="常规 7 42 2 3" xfId="18420"/>
    <cellStyle name="常规 38 2 2 3 2" xfId="18421"/>
    <cellStyle name="常规 7 37 2 3 2" xfId="18422"/>
    <cellStyle name="常规 7 42 2 3 2" xfId="18423"/>
    <cellStyle name="常规 38 2 2 3 2 2" xfId="18424"/>
    <cellStyle name="常规 38 2 2 3 3" xfId="18425"/>
    <cellStyle name="常规 38 2 2 4" xfId="18426"/>
    <cellStyle name="常规 7 37 2 4" xfId="18427"/>
    <cellStyle name="常规 7 42 2 4" xfId="18428"/>
    <cellStyle name="常规 38 2 2 4 2" xfId="18429"/>
    <cellStyle name="常规 38 2 2 4 2 2" xfId="18430"/>
    <cellStyle name="常规 38 2 2 4 3" xfId="18431"/>
    <cellStyle name="常规 38 2 2 5" xfId="18432"/>
    <cellStyle name="常规 38 2 2 5 2" xfId="18433"/>
    <cellStyle name="常规 38 2 3" xfId="18434"/>
    <cellStyle name="常规 7 37 3" xfId="18435"/>
    <cellStyle name="常规 7 42 3" xfId="18436"/>
    <cellStyle name="常规 38 2 3 2" xfId="18437"/>
    <cellStyle name="常规 7 37 3 2" xfId="18438"/>
    <cellStyle name="常规 7 42 3 2" xfId="18439"/>
    <cellStyle name="常规 38 2 3 2 2" xfId="18440"/>
    <cellStyle name="常规 38 2 3 2 2 2" xfId="18441"/>
    <cellStyle name="常规 38 2 3 2 3" xfId="18442"/>
    <cellStyle name="常规 38 2 3 3" xfId="18443"/>
    <cellStyle name="常规 38 2 3 3 2" xfId="18444"/>
    <cellStyle name="常规 38 2 3 4" xfId="18445"/>
    <cellStyle name="常规 38 2 4" xfId="18446"/>
    <cellStyle name="常规 7 37 4" xfId="18447"/>
    <cellStyle name="常规 7 42 4" xfId="18448"/>
    <cellStyle name="常规 38 2 4 2" xfId="18449"/>
    <cellStyle name="常规 7 37 4 2" xfId="18450"/>
    <cellStyle name="常规 7 42 4 2" xfId="18451"/>
    <cellStyle name="常规 38 2 4 2 2" xfId="18452"/>
    <cellStyle name="常规 38 2 4 3" xfId="18453"/>
    <cellStyle name="常规 38 2 5" xfId="18454"/>
    <cellStyle name="常规 7 37 5" xfId="18455"/>
    <cellStyle name="常规 7 42 5" xfId="18456"/>
    <cellStyle name="常规 38 2 5 2" xfId="18457"/>
    <cellStyle name="常规 38 2 5 2 2" xfId="18458"/>
    <cellStyle name="常规 8 4 10" xfId="18459"/>
    <cellStyle name="常规 38 2 5 3" xfId="18460"/>
    <cellStyle name="常规 8 4 49" xfId="18461"/>
    <cellStyle name="常规 38 2 6 2" xfId="18462"/>
    <cellStyle name="常规 38 2 7" xfId="18463"/>
    <cellStyle name="常规 38 2 7 2" xfId="18464"/>
    <cellStyle name="常规 7 2 2 2 29 3 2" xfId="18465"/>
    <cellStyle name="常规 7 2 2 2 34 3 2" xfId="18466"/>
    <cellStyle name="常规 38 2 8" xfId="18467"/>
    <cellStyle name="常规 38 3" xfId="18468"/>
    <cellStyle name="常规 43 3" xfId="18469"/>
    <cellStyle name="常规 7 38" xfId="18470"/>
    <cellStyle name="常规 7 43" xfId="18471"/>
    <cellStyle name="强调文字颜色 2 2 2 3 5" xfId="18472"/>
    <cellStyle name="常规 38 3 3 2" xfId="18473"/>
    <cellStyle name="常规 7 38 3 2" xfId="18474"/>
    <cellStyle name="常规 7 43 3 2" xfId="18475"/>
    <cellStyle name="常规 38 3 3 2 2" xfId="18476"/>
    <cellStyle name="常规 38 3 3 3" xfId="18477"/>
    <cellStyle name="常规 38 3 4" xfId="18478"/>
    <cellStyle name="常规 7 38 4" xfId="18479"/>
    <cellStyle name="常规 7 43 4" xfId="18480"/>
    <cellStyle name="强调文字颜色 2 2 2 4 5" xfId="18481"/>
    <cellStyle name="常规 38 3 4 2" xfId="18482"/>
    <cellStyle name="常规 7 38 4 2" xfId="18483"/>
    <cellStyle name="常规 7 43 4 2" xfId="18484"/>
    <cellStyle name="常规 38 3 4 2 2" xfId="18485"/>
    <cellStyle name="常规 38 3 4 3" xfId="18486"/>
    <cellStyle name="常规 38 3 5" xfId="18487"/>
    <cellStyle name="常规 7 38 5" xfId="18488"/>
    <cellStyle name="常规 7 43 5" xfId="18489"/>
    <cellStyle name="强调文字颜色 2 2 2 5 5" xfId="18490"/>
    <cellStyle name="常规 38 3 5 2" xfId="18491"/>
    <cellStyle name="常规 38 4" xfId="18492"/>
    <cellStyle name="常规 43 4" xfId="18493"/>
    <cellStyle name="常规 7 39" xfId="18494"/>
    <cellStyle name="常规 7 44" xfId="18495"/>
    <cellStyle name="强调文字颜色 2 2 3 3 5" xfId="18496"/>
    <cellStyle name="常规 38 4 3 2" xfId="18497"/>
    <cellStyle name="常规 7 39 3 2" xfId="18498"/>
    <cellStyle name="常规 7 44 3 2" xfId="18499"/>
    <cellStyle name="常规 38 4 4" xfId="18500"/>
    <cellStyle name="常规 7 39 4" xfId="18501"/>
    <cellStyle name="常规 7 44 4" xfId="18502"/>
    <cellStyle name="常规 38 5" xfId="18503"/>
    <cellStyle name="常规 7 45" xfId="18504"/>
    <cellStyle name="常规 7 50" xfId="18505"/>
    <cellStyle name="常规 38 5 3" xfId="18506"/>
    <cellStyle name="常规 7 45 3" xfId="18507"/>
    <cellStyle name="常规 7 50 3" xfId="18508"/>
    <cellStyle name="常规 38 6 3" xfId="18509"/>
    <cellStyle name="常规 7 46 3" xfId="18510"/>
    <cellStyle name="常规 7 51 3" xfId="18511"/>
    <cellStyle name="常规 38 7" xfId="18512"/>
    <cellStyle name="常规 7 47" xfId="18513"/>
    <cellStyle name="常规 7 52" xfId="18514"/>
    <cellStyle name="常规 38 9" xfId="18515"/>
    <cellStyle name="常规 7 49" xfId="18516"/>
    <cellStyle name="常规 7 54" xfId="18517"/>
    <cellStyle name="常规 39" xfId="18518"/>
    <cellStyle name="常规 44" xfId="18519"/>
    <cellStyle name="常规 39 2" xfId="18520"/>
    <cellStyle name="常规 44 2" xfId="18521"/>
    <cellStyle name="常规 39 2 2" xfId="18522"/>
    <cellStyle name="常规 44 2 2" xfId="18523"/>
    <cellStyle name="警告文本 2 3 3 3" xfId="18524"/>
    <cellStyle name="常规 39 2 2 2" xfId="18525"/>
    <cellStyle name="常规 7 2 4 2 39 5" xfId="18526"/>
    <cellStyle name="常规 7 2 4 2 44 5" xfId="18527"/>
    <cellStyle name="警告文本 2 3 3 3 2" xfId="18528"/>
    <cellStyle name="常规 39 2 2 2 2" xfId="18529"/>
    <cellStyle name="常规 39 2 2 2 2 2" xfId="18530"/>
    <cellStyle name="常规 39 2 2 2 2 2 2" xfId="18531"/>
    <cellStyle name="常规 39 2 2 2 2 3" xfId="18532"/>
    <cellStyle name="警告文本 2 3 3 4" xfId="18533"/>
    <cellStyle name="常规 39 2 2 3" xfId="18534"/>
    <cellStyle name="警告文本 2 3 3 4 2" xfId="18535"/>
    <cellStyle name="常规 39 2 2 3 2" xfId="18536"/>
    <cellStyle name="警告文本 2 3 3 5" xfId="18537"/>
    <cellStyle name="常规 39 2 2 4" xfId="18538"/>
    <cellStyle name="常规 39 2 2 4 2" xfId="18539"/>
    <cellStyle name="常规 7 19 37 4 2" xfId="18540"/>
    <cellStyle name="常规 7 19 42 4 2" xfId="18541"/>
    <cellStyle name="常规 39 2 2 5" xfId="18542"/>
    <cellStyle name="常规 7 19 37 4 2 2" xfId="18543"/>
    <cellStyle name="常规 7 19 42 4 2 2" xfId="18544"/>
    <cellStyle name="常规 39 2 2 5 2" xfId="18545"/>
    <cellStyle name="常规 7 19 37 4 3" xfId="18546"/>
    <cellStyle name="常规 7 19 42 4 3" xfId="18547"/>
    <cellStyle name="常规 39 2 2 6" xfId="18548"/>
    <cellStyle name="常规 39 2 3" xfId="18549"/>
    <cellStyle name="警告文本 2 3 4 3" xfId="18550"/>
    <cellStyle name="常规 39 2 3 2" xfId="18551"/>
    <cellStyle name="警告文本 2 3 4 3 2" xfId="18552"/>
    <cellStyle name="常规 39 2 3 2 2" xfId="18553"/>
    <cellStyle name="常规 39 2 3 2 2 2" xfId="18554"/>
    <cellStyle name="常规 39 2 3 2 3" xfId="18555"/>
    <cellStyle name="警告文本 2 3 4 4" xfId="18556"/>
    <cellStyle name="常规 39 2 3 3" xfId="18557"/>
    <cellStyle name="警告文本 2 3 4 4 2" xfId="18558"/>
    <cellStyle name="常规 39 2 3 3 2" xfId="18559"/>
    <cellStyle name="警告文本 2 3 4 5" xfId="18560"/>
    <cellStyle name="常规 39 2 3 4" xfId="18561"/>
    <cellStyle name="常规 39 2 4" xfId="18562"/>
    <cellStyle name="常规 7 2 4 5 2 4" xfId="18563"/>
    <cellStyle name="警告文本 2 3 5 3" xfId="18564"/>
    <cellStyle name="常规 39 2 4 2" xfId="18565"/>
    <cellStyle name="警告文本 2 3 5 3 2" xfId="18566"/>
    <cellStyle name="常规 39 2 4 2 2" xfId="18567"/>
    <cellStyle name="警告文本 2 3 5 4" xfId="18568"/>
    <cellStyle name="常规 39 2 4 3" xfId="18569"/>
    <cellStyle name="常规 39 2 5" xfId="18570"/>
    <cellStyle name="常规 39 2 5 2" xfId="18571"/>
    <cellStyle name="常规 39 2 5 2 2" xfId="18572"/>
    <cellStyle name="常规 39 2 5 3" xfId="18573"/>
    <cellStyle name="常规 39 2 6" xfId="18574"/>
    <cellStyle name="常规 39 2 7" xfId="18575"/>
    <cellStyle name="常规 7 2 2 2 35 3 2" xfId="18576"/>
    <cellStyle name="常规 7 2 2 2 40 3 2" xfId="18577"/>
    <cellStyle name="常规 39 2 8" xfId="18578"/>
    <cellStyle name="常规 39 3" xfId="18579"/>
    <cellStyle name="常规 44 3" xfId="18580"/>
    <cellStyle name="强调文字颜色 2 3 2 2 5 2" xfId="18581"/>
    <cellStyle name="常规 39 3 2 2 2" xfId="18582"/>
    <cellStyle name="强调文字颜色 2 3 2 2 5 2 2" xfId="18583"/>
    <cellStyle name="常规 39 3 2 2 2 2" xfId="18584"/>
    <cellStyle name="强调文字颜色 2 3 2 2 5 3" xfId="18585"/>
    <cellStyle name="常规 39 3 2 2 3" xfId="18586"/>
    <cellStyle name="强调文字颜色 2 3 2 2 6" xfId="18587"/>
    <cellStyle name="常规 39 3 2 3" xfId="18588"/>
    <cellStyle name="强调文字颜色 2 3 2 2 6 2" xfId="18589"/>
    <cellStyle name="常规 39 3 2 3 2" xfId="18590"/>
    <cellStyle name="强调文字颜色 2 3 2 2 7" xfId="18591"/>
    <cellStyle name="常规 8 2 2 2 9 2" xfId="18592"/>
    <cellStyle name="常规 39 3 2 4" xfId="18593"/>
    <cellStyle name="常规 39 3 3" xfId="18594"/>
    <cellStyle name="强调文字颜色 2 3 2 3 5" xfId="18595"/>
    <cellStyle name="常规 39 3 3 2" xfId="18596"/>
    <cellStyle name="常规 39 3 3 2 2" xfId="18597"/>
    <cellStyle name="常规 39 3 3 3" xfId="18598"/>
    <cellStyle name="常规 39 3 4" xfId="18599"/>
    <cellStyle name="强调文字颜色 2 3 2 4 5" xfId="18600"/>
    <cellStyle name="常规 7 2 4 6 2 4" xfId="18601"/>
    <cellStyle name="常规 39 3 4 2" xfId="18602"/>
    <cellStyle name="常规 39 3 4 2 2" xfId="18603"/>
    <cellStyle name="常规 39 3 4 3" xfId="18604"/>
    <cellStyle name="常规 39 3 5" xfId="18605"/>
    <cellStyle name="强调文字颜色 2 3 2 5 5" xfId="18606"/>
    <cellStyle name="常规 39 3 5 2" xfId="18607"/>
    <cellStyle name="常规 39 3 6" xfId="18608"/>
    <cellStyle name="常规 39 4" xfId="18609"/>
    <cellStyle name="常规 44 4" xfId="18610"/>
    <cellStyle name="常规 39 4 2" xfId="18611"/>
    <cellStyle name="强调文字颜色 2 3 3 2 5" xfId="18612"/>
    <cellStyle name="常规 39 4 2 2" xfId="18613"/>
    <cellStyle name="常规 39 4 2 2 2" xfId="18614"/>
    <cellStyle name="常规 39 4 2 3" xfId="18615"/>
    <cellStyle name="常规 39 4 3" xfId="18616"/>
    <cellStyle name="强调文字颜色 2 3 3 3 5" xfId="18617"/>
    <cellStyle name="常规 39 4 3 2" xfId="18618"/>
    <cellStyle name="常规 39 4 4" xfId="18619"/>
    <cellStyle name="常规 39 5" xfId="18620"/>
    <cellStyle name="常规 39 5 2" xfId="18621"/>
    <cellStyle name="常规 39 5 2 2" xfId="18622"/>
    <cellStyle name="常规 39 5 3" xfId="18623"/>
    <cellStyle name="常规 39 6 2" xfId="18624"/>
    <cellStyle name="常规 39 6 2 2" xfId="18625"/>
    <cellStyle name="常规 39 6 3" xfId="18626"/>
    <cellStyle name="常规 39 7" xfId="18627"/>
    <cellStyle name="常规 39 7 2" xfId="18628"/>
    <cellStyle name="常规 39 8" xfId="18629"/>
    <cellStyle name="常规 39 8 2" xfId="18630"/>
    <cellStyle name="强调文字颜色 3 3 3 2 2 4" xfId="18631"/>
    <cellStyle name="常规 39 9" xfId="18632"/>
    <cellStyle name="常规 4" xfId="18633"/>
    <cellStyle name="常规 4 10" xfId="18634"/>
    <cellStyle name="常规 4 10 2" xfId="18635"/>
    <cellStyle name="常规 4 10 3" xfId="18636"/>
    <cellStyle name="常规 4 11 2" xfId="18637"/>
    <cellStyle name="常规 4 11 3" xfId="18638"/>
    <cellStyle name="常规 4 13 2" xfId="18639"/>
    <cellStyle name="常规 4 14" xfId="18640"/>
    <cellStyle name="常规 4 2" xfId="18641"/>
    <cellStyle name="常规 4 2 10" xfId="18642"/>
    <cellStyle name="常规 4 2 2" xfId="18643"/>
    <cellStyle name="常规 4 2 2 2" xfId="18644"/>
    <cellStyle name="常规 4 2 2 2 2" xfId="18645"/>
    <cellStyle name="常规 4 2 2 2 2 2" xfId="18646"/>
    <cellStyle name="常规 4 2 2 2 2 2 2" xfId="18647"/>
    <cellStyle name="常规 4 2 2 2 2 2 2 2" xfId="18648"/>
    <cellStyle name="输出 2 5 3 2" xfId="18649"/>
    <cellStyle name="常规 4 2 2 2 2 2 3" xfId="18650"/>
    <cellStyle name="常规 4 2 2 2 2 3" xfId="18651"/>
    <cellStyle name="常规 4 2 2 2 2 3 2" xfId="18652"/>
    <cellStyle name="常规 4 2 2 2 2 4" xfId="18653"/>
    <cellStyle name="常规 4 2 2 2 2 4 2" xfId="18654"/>
    <cellStyle name="常规 4 2 2 2 2 5" xfId="18655"/>
    <cellStyle name="常规 4 2 2 2 3" xfId="18656"/>
    <cellStyle name="注释 2 45 2 4" xfId="18657"/>
    <cellStyle name="注释 2 50 2 4" xfId="18658"/>
    <cellStyle name="常规 4 2 2 2 3 2" xfId="18659"/>
    <cellStyle name="常规 4 2 2 2 3 2 2" xfId="18660"/>
    <cellStyle name="常规 4 2 2 2 3 3" xfId="18661"/>
    <cellStyle name="常规 4 2 2 2 3 3 2" xfId="18662"/>
    <cellStyle name="常规 4 2 2 2 3 4" xfId="18663"/>
    <cellStyle name="好 3 5 3 2" xfId="18664"/>
    <cellStyle name="常规 4 2 2 2 4" xfId="18665"/>
    <cellStyle name="常规 4 2 2 2 4 2" xfId="18666"/>
    <cellStyle name="常规 4 2 2 2 4 2 2" xfId="18667"/>
    <cellStyle name="常规 4 2 2 2 4 3" xfId="18668"/>
    <cellStyle name="常规 4 2 2 2 5" xfId="18669"/>
    <cellStyle name="常规 4 2 2 2 5 2" xfId="18670"/>
    <cellStyle name="常规 4 2 2 2 6" xfId="18671"/>
    <cellStyle name="常规 4 2 2 2 6 2" xfId="18672"/>
    <cellStyle name="常规 8 4 2 12 2 2" xfId="18673"/>
    <cellStyle name="常规 4 2 2 2 7" xfId="18674"/>
    <cellStyle name="常规 7 11 2" xfId="18675"/>
    <cellStyle name="常规 4 2 2 3" xfId="18676"/>
    <cellStyle name="常规 7 11 2 2" xfId="18677"/>
    <cellStyle name="常规 4 2 2 3 2" xfId="18678"/>
    <cellStyle name="强调文字颜色 3 3 2 2 4" xfId="18679"/>
    <cellStyle name="常规 7 11 2 2 2" xfId="18680"/>
    <cellStyle name="常规 4 2 2 3 2 2" xfId="18681"/>
    <cellStyle name="强调文字颜色 3 3 2 2 4 2" xfId="18682"/>
    <cellStyle name="常规 4 2 2 3 2 2 2" xfId="18683"/>
    <cellStyle name="强调文字颜色 3 3 2 2 5" xfId="18684"/>
    <cellStyle name="常规 4 2 2 3 2 3" xfId="18685"/>
    <cellStyle name="常规 7 11 2 3" xfId="18686"/>
    <cellStyle name="常规 4 2 2 3 3" xfId="18687"/>
    <cellStyle name="注释 2 46 2 4" xfId="18688"/>
    <cellStyle name="注释 2 51 2 4" xfId="18689"/>
    <cellStyle name="强调文字颜色 3 3 2 3 4" xfId="18690"/>
    <cellStyle name="常规 4 2 2 3 3 2" xfId="18691"/>
    <cellStyle name="好 3 5 4 2" xfId="18692"/>
    <cellStyle name="常规 7 19 8 2 2 2" xfId="18693"/>
    <cellStyle name="常规 4 2 2 3 4" xfId="18694"/>
    <cellStyle name="强调文字颜色 3 3 2 4 4" xfId="18695"/>
    <cellStyle name="常规 4 2 2 3 4 2" xfId="18696"/>
    <cellStyle name="常规 4 2 2 3 5" xfId="18697"/>
    <cellStyle name="常规 7 11 3" xfId="18698"/>
    <cellStyle name="常规 4 2 2 4" xfId="18699"/>
    <cellStyle name="常规 7 11 3 2" xfId="18700"/>
    <cellStyle name="常规 4 2 2 4 2" xfId="18701"/>
    <cellStyle name="常规 4 2 2 4 3" xfId="18702"/>
    <cellStyle name="注释 2 47 2 4" xfId="18703"/>
    <cellStyle name="注释 2 52 2 4" xfId="18704"/>
    <cellStyle name="强调文字颜色 3 3 3 3 4" xfId="18705"/>
    <cellStyle name="常规 4 2 2 4 3 2" xfId="18706"/>
    <cellStyle name="常规 7 19 8 2 3 2" xfId="18707"/>
    <cellStyle name="常规 4 2 2 4 4" xfId="18708"/>
    <cellStyle name="常规 7 11 4" xfId="18709"/>
    <cellStyle name="常规 4 2 2 5" xfId="18710"/>
    <cellStyle name="常规 4 2 2 5 2" xfId="18711"/>
    <cellStyle name="强调文字颜色 3 3 4 2 4" xfId="18712"/>
    <cellStyle name="常规 4 2 2 5 2 2" xfId="18713"/>
    <cellStyle name="常规 4 2 2 5 3" xfId="18714"/>
    <cellStyle name="常规 4 2 2 8" xfId="18715"/>
    <cellStyle name="常规 4 2 3" xfId="18716"/>
    <cellStyle name="常规 4 2 3 2" xfId="18717"/>
    <cellStyle name="常规 4 2 3 2 2" xfId="18718"/>
    <cellStyle name="常规 7 17" xfId="18719"/>
    <cellStyle name="常规 7 22" xfId="18720"/>
    <cellStyle name="常规 4 2 3 2 2 2" xfId="18721"/>
    <cellStyle name="常规 7 18" xfId="18722"/>
    <cellStyle name="常规 7 23" xfId="18723"/>
    <cellStyle name="常规 4 2 3 2 2 3" xfId="18724"/>
    <cellStyle name="常规 7 19" xfId="18725"/>
    <cellStyle name="常规 7 24" xfId="18726"/>
    <cellStyle name="常规 4 2 3 2 2 4" xfId="18727"/>
    <cellStyle name="常规 4 2 3 2 3" xfId="18728"/>
    <cellStyle name="常规 7 67" xfId="18729"/>
    <cellStyle name="常规 7 72" xfId="18730"/>
    <cellStyle name="常规 4 2 3 2 3 2" xfId="18731"/>
    <cellStyle name="好 3 6 3 2" xfId="18732"/>
    <cellStyle name="常规 4 2 3 2 4" xfId="18733"/>
    <cellStyle name="常规 4 2 3 2 4 2" xfId="18734"/>
    <cellStyle name="常规 7 12 2" xfId="18735"/>
    <cellStyle name="常规 4 2 3 3" xfId="18736"/>
    <cellStyle name="常规 7 12 2 2" xfId="18737"/>
    <cellStyle name="常规 4 2 3 3 2" xfId="18738"/>
    <cellStyle name="常规 7 12 2 2 2" xfId="18739"/>
    <cellStyle name="常规 4 2 3 3 2 2" xfId="18740"/>
    <cellStyle name="常规 7 12 2 3" xfId="18741"/>
    <cellStyle name="常规 4 2 3 3 3" xfId="18742"/>
    <cellStyle name="常规 4 2 3 3 3 2" xfId="18743"/>
    <cellStyle name="好 3 6 4 2" xfId="18744"/>
    <cellStyle name="常规 4 2 3 3 4" xfId="18745"/>
    <cellStyle name="常规 7 12 3" xfId="18746"/>
    <cellStyle name="常规 4 2 3 4" xfId="18747"/>
    <cellStyle name="常规 7 12 3 2" xfId="18748"/>
    <cellStyle name="常规 4 2 3 4 2" xfId="18749"/>
    <cellStyle name="常规 4 2 3 4 3" xfId="18750"/>
    <cellStyle name="常规 8 2 10 3" xfId="18751"/>
    <cellStyle name="常规 59" xfId="18752"/>
    <cellStyle name="常规 64" xfId="18753"/>
    <cellStyle name="常规 4 2 3 4 3 2" xfId="18754"/>
    <cellStyle name="常规 4 2 3 4 4" xfId="18755"/>
    <cellStyle name="常规 7 12 4" xfId="18756"/>
    <cellStyle name="常规 4 2 3 5" xfId="18757"/>
    <cellStyle name="常规 4 2 3 5 2" xfId="18758"/>
    <cellStyle name="常规 4 2 4" xfId="18759"/>
    <cellStyle name="常规 4 2 4 2" xfId="18760"/>
    <cellStyle name="常规 7 2 2 2 2 3 4" xfId="18761"/>
    <cellStyle name="常规 4 2 4 2 2" xfId="18762"/>
    <cellStyle name="常规 4 2 4 2 3 2" xfId="18763"/>
    <cellStyle name="好 4 3 2 2 2 2" xfId="18764"/>
    <cellStyle name="好 3 7 3 2" xfId="18765"/>
    <cellStyle name="常规 4 2 4 2 4" xfId="18766"/>
    <cellStyle name="常规 4 2 4 2 4 2" xfId="18767"/>
    <cellStyle name="输入 2 3 2 2" xfId="18768"/>
    <cellStyle name="常规 4 2 4 2 5" xfId="18769"/>
    <cellStyle name="常规 7 19 2 25 2 3" xfId="18770"/>
    <cellStyle name="常规 7 19 2 30 2 3" xfId="18771"/>
    <cellStyle name="输入 2 3 2 2 2" xfId="18772"/>
    <cellStyle name="常规 4 2 4 2 5 2" xfId="18773"/>
    <cellStyle name="常规 7 13 2" xfId="18774"/>
    <cellStyle name="常规 4 2 4 3" xfId="18775"/>
    <cellStyle name="常规 7 13 2 2" xfId="18776"/>
    <cellStyle name="常规 7 2 2 2 2 4 4" xfId="18777"/>
    <cellStyle name="常规 4 2 4 3 2" xfId="18778"/>
    <cellStyle name="汇总 2 6 2 2" xfId="18779"/>
    <cellStyle name="常规 7 13 3" xfId="18780"/>
    <cellStyle name="常规 4 2 4 4" xfId="18781"/>
    <cellStyle name="汇总 2 6 2 2 2" xfId="18782"/>
    <cellStyle name="常规 7 13 3 2" xfId="18783"/>
    <cellStyle name="常规 7 2 2 2 2 5 4" xfId="18784"/>
    <cellStyle name="常规 4 2 4 4 2" xfId="18785"/>
    <cellStyle name="汇总 2 6 2 3" xfId="18786"/>
    <cellStyle name="常规 7 13 4" xfId="18787"/>
    <cellStyle name="常规 4 2 4 5" xfId="18788"/>
    <cellStyle name="汇总 2 6 2 3 2" xfId="18789"/>
    <cellStyle name="常规 7 2 2 2 2 6 4" xfId="18790"/>
    <cellStyle name="常规 4 2 4 5 2" xfId="18791"/>
    <cellStyle name="常规 7 2 2 2 2 7 4" xfId="18792"/>
    <cellStyle name="常规 4 2 4 6 2" xfId="18793"/>
    <cellStyle name="常规 8 2 2 10" xfId="18794"/>
    <cellStyle name="常规 4 2 4 7" xfId="18795"/>
    <cellStyle name="常规 4 2 5" xfId="18796"/>
    <cellStyle name="常规 7 14 3 2" xfId="18797"/>
    <cellStyle name="常规 8 2 2 47 2" xfId="18798"/>
    <cellStyle name="常规 4 2 5 4 2" xfId="18799"/>
    <cellStyle name="常规 7 14 4" xfId="18800"/>
    <cellStyle name="常规 8 2 2 48" xfId="18801"/>
    <cellStyle name="常规 4 2 5 5" xfId="18802"/>
    <cellStyle name="常规 4 2 5 5 2" xfId="18803"/>
    <cellStyle name="常规 4 2 5 6" xfId="18804"/>
    <cellStyle name="常规 4 2 6" xfId="18805"/>
    <cellStyle name="常规 4 7 6 2 2" xfId="18806"/>
    <cellStyle name="常规 4 2 7" xfId="18807"/>
    <cellStyle name="常规 4 2 9" xfId="18808"/>
    <cellStyle name="常规 4 3" xfId="18809"/>
    <cellStyle name="常规 4 3 2 2 2 2" xfId="18810"/>
    <cellStyle name="常规 8 36 4" xfId="18811"/>
    <cellStyle name="常规 8 41 4" xfId="18812"/>
    <cellStyle name="常规 4 3 2 2 2 2 2" xfId="18813"/>
    <cellStyle name="常规 4 3 2 2 2 3" xfId="18814"/>
    <cellStyle name="常规 4 3 2 2 3" xfId="18815"/>
    <cellStyle name="常规 4 3 2 2 3 2" xfId="18816"/>
    <cellStyle name="好 4 5 3 2" xfId="18817"/>
    <cellStyle name="常规 4 3 2 2 4" xfId="18818"/>
    <cellStyle name="常规 4 3 2 2 4 2" xfId="18819"/>
    <cellStyle name="常规 4 3 2 2 5" xfId="18820"/>
    <cellStyle name="常规 7 19 11 3 2" xfId="18821"/>
    <cellStyle name="常规 7 56 2 2" xfId="18822"/>
    <cellStyle name="常规 7 61 2 2" xfId="18823"/>
    <cellStyle name="常规 4 3 2 3 2" xfId="18824"/>
    <cellStyle name="强调文字颜色 4 3 2 2 4" xfId="18825"/>
    <cellStyle name="常规 7 56 2 2 2" xfId="18826"/>
    <cellStyle name="常规 7 61 2 2 2" xfId="18827"/>
    <cellStyle name="常规 4 3 2 3 2 2" xfId="18828"/>
    <cellStyle name="常规 7 56 2 3" xfId="18829"/>
    <cellStyle name="常规 7 61 2 3" xfId="18830"/>
    <cellStyle name="常规 4 3 2 3 3" xfId="18831"/>
    <cellStyle name="强调文字颜色 4 3 2 3 4" xfId="18832"/>
    <cellStyle name="常规 7 56 2 3 2" xfId="18833"/>
    <cellStyle name="常规 7 61 2 3 2" xfId="18834"/>
    <cellStyle name="常规 4 3 2 3 3 2" xfId="18835"/>
    <cellStyle name="常规 7 56 2 4" xfId="18836"/>
    <cellStyle name="常规 7 61 2 4" xfId="18837"/>
    <cellStyle name="好 4 5 4 2" xfId="18838"/>
    <cellStyle name="常规 7 19 9 2 2 2" xfId="18839"/>
    <cellStyle name="常规 4 3 2 3 4" xfId="18840"/>
    <cellStyle name="常规 7 56 3" xfId="18841"/>
    <cellStyle name="常规 7 61 3" xfId="18842"/>
    <cellStyle name="常规 4 3 2 4" xfId="18843"/>
    <cellStyle name="常规 7 56 3 2" xfId="18844"/>
    <cellStyle name="常规 7 61 3 2" xfId="18845"/>
    <cellStyle name="常规 4 3 2 4 2" xfId="18846"/>
    <cellStyle name="常规 4 3 2 4 3" xfId="18847"/>
    <cellStyle name="常规 7 56 4" xfId="18848"/>
    <cellStyle name="常规 7 61 4" xfId="18849"/>
    <cellStyle name="常规 4 3 2 5" xfId="18850"/>
    <cellStyle name="常规 7 56 4 2" xfId="18851"/>
    <cellStyle name="常规 7 61 4 2" xfId="18852"/>
    <cellStyle name="常规 4 3 2 5 2" xfId="18853"/>
    <cellStyle name="常规 4 3 3 2 2 2" xfId="18854"/>
    <cellStyle name="常规 4 3 3 2 3" xfId="18855"/>
    <cellStyle name="常规 7 57 2 2" xfId="18856"/>
    <cellStyle name="常规 7 62 2 2" xfId="18857"/>
    <cellStyle name="常规 4 3 3 3 2" xfId="18858"/>
    <cellStyle name="常规 7 57 3" xfId="18859"/>
    <cellStyle name="常规 7 62 3" xfId="18860"/>
    <cellStyle name="常规 4 3 3 4" xfId="18861"/>
    <cellStyle name="常规 7 57 3 2" xfId="18862"/>
    <cellStyle name="常规 7 62 3 2" xfId="18863"/>
    <cellStyle name="常规 4 3 3 4 2" xfId="18864"/>
    <cellStyle name="常规 7 57 4" xfId="18865"/>
    <cellStyle name="常规 7 62 4" xfId="18866"/>
    <cellStyle name="常规 4 3 3 5" xfId="18867"/>
    <cellStyle name="常规 4 4 2 2" xfId="18868"/>
    <cellStyle name="注释 2 11" xfId="18869"/>
    <cellStyle name="常规 7 2 2 2 2 10 2 4" xfId="18870"/>
    <cellStyle name="常规 4 4 2 2 2" xfId="18871"/>
    <cellStyle name="注释 2 11 2" xfId="18872"/>
    <cellStyle name="常规 4 4 2 2 2 2" xfId="18873"/>
    <cellStyle name="强调文字颜色 3 2 7 3" xfId="18874"/>
    <cellStyle name="链接单元格 3 3 2 5" xfId="18875"/>
    <cellStyle name="注释 2 11 2 2" xfId="18876"/>
    <cellStyle name="常规 4 4 2 2 2 2 2" xfId="18877"/>
    <cellStyle name="强调文字颜色 3 2 7 3 2" xfId="18878"/>
    <cellStyle name="注释 2 11 3" xfId="18879"/>
    <cellStyle name="常规 4 4 2 2 2 3" xfId="18880"/>
    <cellStyle name="强调文字颜色 3 2 7 4" xfId="18881"/>
    <cellStyle name="注释 2 12" xfId="18882"/>
    <cellStyle name="常规 4 4 2 2 3" xfId="18883"/>
    <cellStyle name="注释 2 12 2" xfId="18884"/>
    <cellStyle name="链接单元格 3 3 3 5" xfId="18885"/>
    <cellStyle name="常规 4 4 2 2 3 2" xfId="18886"/>
    <cellStyle name="注释 2 13" xfId="18887"/>
    <cellStyle name="常规 4 4 2 2 4" xfId="18888"/>
    <cellStyle name="注释 2 13 2" xfId="18889"/>
    <cellStyle name="链接单元格 3 3 4 5" xfId="18890"/>
    <cellStyle name="常规 4 4 2 2 4 2" xfId="18891"/>
    <cellStyle name="注释 2 14" xfId="18892"/>
    <cellStyle name="常规 4 4 2 2 5" xfId="18893"/>
    <cellStyle name="常规 7 19 56 3 2" xfId="18894"/>
    <cellStyle name="常规 4 4 2 3" xfId="18895"/>
    <cellStyle name="注释 2 56" xfId="18896"/>
    <cellStyle name="注释 2 61" xfId="18897"/>
    <cellStyle name="常规 4 4 2 3 2" xfId="18898"/>
    <cellStyle name="强调文字颜色 5 3 2 2 4" xfId="18899"/>
    <cellStyle name="注释 2 56 2" xfId="18900"/>
    <cellStyle name="注释 2 61 2" xfId="18901"/>
    <cellStyle name="常规 4 4 2 3 2 2" xfId="18902"/>
    <cellStyle name="强调文字颜色 3 3 7 3" xfId="18903"/>
    <cellStyle name="注释 2 57" xfId="18904"/>
    <cellStyle name="注释 2 62" xfId="18905"/>
    <cellStyle name="常规 4 4 2 3 3" xfId="18906"/>
    <cellStyle name="强调文字颜色 5 3 2 3 4" xfId="18907"/>
    <cellStyle name="注释 2 57 2" xfId="18908"/>
    <cellStyle name="注释 2 62 2" xfId="18909"/>
    <cellStyle name="常规 4 4 2 3 3 2" xfId="18910"/>
    <cellStyle name="注释 2 58" xfId="18911"/>
    <cellStyle name="注释 2 63" xfId="18912"/>
    <cellStyle name="常规 4 4 2 3 4" xfId="18913"/>
    <cellStyle name="常规 4 4 2 4" xfId="18914"/>
    <cellStyle name="常规 4 4 2 4 2" xfId="18915"/>
    <cellStyle name="强调文字颜色 5 3 3 2 4" xfId="18916"/>
    <cellStyle name="常规 4 4 2 4 2 2" xfId="18917"/>
    <cellStyle name="常规 4 4 2 4 3" xfId="18918"/>
    <cellStyle name="常规 4 4 2 5 2" xfId="18919"/>
    <cellStyle name="常规 4 4 2 6" xfId="18920"/>
    <cellStyle name="常规 4 4 2 6 2" xfId="18921"/>
    <cellStyle name="常规 4 4 2 7" xfId="18922"/>
    <cellStyle name="常规 4 4 3" xfId="18923"/>
    <cellStyle name="常规 4 4 3 2" xfId="18924"/>
    <cellStyle name="常规 7 2 2 2 2 11 2 4" xfId="18925"/>
    <cellStyle name="常规 4 4 3 2 2" xfId="18926"/>
    <cellStyle name="常规 4 4 3 2 2 2" xfId="18927"/>
    <cellStyle name="强调文字颜色 4 2 7 3" xfId="18928"/>
    <cellStyle name="常规 4 4 3 2 3" xfId="18929"/>
    <cellStyle name="常规 4 4 3 3" xfId="18930"/>
    <cellStyle name="常规 4 4 3 3 2" xfId="18931"/>
    <cellStyle name="注释 3 8 2 2 2" xfId="18932"/>
    <cellStyle name="常规 4 4 3 4" xfId="18933"/>
    <cellStyle name="常规 4 4 3 4 2" xfId="18934"/>
    <cellStyle name="常规 4 4 3 5" xfId="18935"/>
    <cellStyle name="注释 3 8 2 3 2" xfId="18936"/>
    <cellStyle name="常规 4 4 4 4" xfId="18937"/>
    <cellStyle name="常规 4 5 2 2" xfId="18938"/>
    <cellStyle name="常规 4 5 2 2 2" xfId="18939"/>
    <cellStyle name="常规 4 5 2 2 2 2" xfId="18940"/>
    <cellStyle name="注释 2" xfId="18941"/>
    <cellStyle name="常规 4 5 2 2 3" xfId="18942"/>
    <cellStyle name="注释 2 2" xfId="18943"/>
    <cellStyle name="常规 4 5 2 2 3 2" xfId="18944"/>
    <cellStyle name="注释 3" xfId="18945"/>
    <cellStyle name="常规 4 5 2 2 4" xfId="18946"/>
    <cellStyle name="常规 4 5 2 3" xfId="18947"/>
    <cellStyle name="常规 4 5 2 4" xfId="18948"/>
    <cellStyle name="常规 7 2 2 2 39" xfId="18949"/>
    <cellStyle name="常规 7 2 2 2 44" xfId="18950"/>
    <cellStyle name="常规 4 5 2 4 2" xfId="18951"/>
    <cellStyle name="常规 4 5 2 5" xfId="18952"/>
    <cellStyle name="常规 7 2 4 2 29 2" xfId="18953"/>
    <cellStyle name="常规 7 2 4 2 34 2" xfId="18954"/>
    <cellStyle name="常规 4 5 2 5 2" xfId="18955"/>
    <cellStyle name="常规 7 2 4 2 29 2 2" xfId="18956"/>
    <cellStyle name="常规 7 2 4 2 34 2 2" xfId="18957"/>
    <cellStyle name="常规 4 5 2 6" xfId="18958"/>
    <cellStyle name="常规 7 2 4 2 29 3" xfId="18959"/>
    <cellStyle name="常规 7 2 4 2 34 3" xfId="18960"/>
    <cellStyle name="常规 4 5 3" xfId="18961"/>
    <cellStyle name="常规 4 5 3 2" xfId="18962"/>
    <cellStyle name="常规 7 2 2 36 4" xfId="18963"/>
    <cellStyle name="常规 7 2 2 41 4" xfId="18964"/>
    <cellStyle name="常规 4 5 3 2 2" xfId="18965"/>
    <cellStyle name="常规 4 5 3 3" xfId="18966"/>
    <cellStyle name="常规 7 2 2 37 4" xfId="18967"/>
    <cellStyle name="常规 7 2 2 42 4" xfId="18968"/>
    <cellStyle name="常规 4 5 3 3 2" xfId="18969"/>
    <cellStyle name="常规 4 5 3 4" xfId="18970"/>
    <cellStyle name="常规 4 5 4 3" xfId="18971"/>
    <cellStyle name="常规 4 5 4 3 2" xfId="18972"/>
    <cellStyle name="常规 4 5 4 4" xfId="18973"/>
    <cellStyle name="强调文字颜色 1 2 5 4 2" xfId="18974"/>
    <cellStyle name="常规 4 5 6" xfId="18975"/>
    <cellStyle name="常规 4 5 6 2" xfId="18976"/>
    <cellStyle name="常规 8 15 4 2" xfId="18977"/>
    <cellStyle name="常规 8 20 4 2" xfId="18978"/>
    <cellStyle name="常规 4 5 7" xfId="18979"/>
    <cellStyle name="常规 4 6 2" xfId="18980"/>
    <cellStyle name="常规 4 6 2 2" xfId="18981"/>
    <cellStyle name="常规 4 6 2 2 2" xfId="18982"/>
    <cellStyle name="常规 4 6 2 2 3" xfId="18983"/>
    <cellStyle name="计算 3 3 3 2 2 2" xfId="18984"/>
    <cellStyle name="常规 4 6 2 3" xfId="18985"/>
    <cellStyle name="常规 7 2 37 2 4" xfId="18986"/>
    <cellStyle name="常规 7 2 42 2 4" xfId="18987"/>
    <cellStyle name="常规 4 6 2 3 2" xfId="18988"/>
    <cellStyle name="常规 4 6 2 4" xfId="18989"/>
    <cellStyle name="常规 4 6 2 4 2" xfId="18990"/>
    <cellStyle name="常规 4 6 2 5" xfId="18991"/>
    <cellStyle name="常规 4 6 3" xfId="18992"/>
    <cellStyle name="常规 4 6 3 2" xfId="18993"/>
    <cellStyle name="常规 4 6 3 2 2" xfId="18994"/>
    <cellStyle name="计算 3 3 3 2 3 2" xfId="18995"/>
    <cellStyle name="常规 4 6 3 3" xfId="18996"/>
    <cellStyle name="常规 7 2 38 2 4" xfId="18997"/>
    <cellStyle name="常规 7 2 43 2 4" xfId="18998"/>
    <cellStyle name="常规 4 6 3 3 2" xfId="18999"/>
    <cellStyle name="常规 4 6 3 4" xfId="19000"/>
    <cellStyle name="常规 4 6 4 3" xfId="19001"/>
    <cellStyle name="常规 4 6 6" xfId="19002"/>
    <cellStyle name="检查单元格 3 2 2 2 4" xfId="19003"/>
    <cellStyle name="常规 4 6 6 2" xfId="19004"/>
    <cellStyle name="常规 4 6 7" xfId="19005"/>
    <cellStyle name="常规 4 7" xfId="19006"/>
    <cellStyle name="常规 4 7 2" xfId="19007"/>
    <cellStyle name="常规 4 7 2 2" xfId="19008"/>
    <cellStyle name="常规 4 7 2 2 2" xfId="19009"/>
    <cellStyle name="常规 8 4 12" xfId="19010"/>
    <cellStyle name="常规 4 7 2 2 2 2" xfId="19011"/>
    <cellStyle name="常规 8 4 12 2" xfId="19012"/>
    <cellStyle name="常规 4 7 2 2 2 2 2" xfId="19013"/>
    <cellStyle name="常规 8 4 12 2 2" xfId="19014"/>
    <cellStyle name="常规 4 7 2 2 2 2 2 2" xfId="19015"/>
    <cellStyle name="常规 8 4 12 3" xfId="19016"/>
    <cellStyle name="常规 4 7 2 2 2 2 3" xfId="19017"/>
    <cellStyle name="常规 8 4 13" xfId="19018"/>
    <cellStyle name="适中 2 3 2 2" xfId="19019"/>
    <cellStyle name="常规 4 7 2 2 2 3" xfId="19020"/>
    <cellStyle name="常规 8 4 13 2" xfId="19021"/>
    <cellStyle name="适中 2 3 2 2 2" xfId="19022"/>
    <cellStyle name="常规 4 7 2 2 2 3 2" xfId="19023"/>
    <cellStyle name="常规 8 4 14" xfId="19024"/>
    <cellStyle name="适中 2 3 2 3" xfId="19025"/>
    <cellStyle name="常规 4 7 2 2 2 4" xfId="19026"/>
    <cellStyle name="强调文字颜色 4 3 3 4 2 3" xfId="19027"/>
    <cellStyle name="常规 4 7 2 2 3 2" xfId="19028"/>
    <cellStyle name="解释性文本 3 6 2 2" xfId="19029"/>
    <cellStyle name="注释 8" xfId="19030"/>
    <cellStyle name="强调文字颜色 4 3 3 4 2 3 2" xfId="19031"/>
    <cellStyle name="常规 4 7 2 2 3 2 2" xfId="19032"/>
    <cellStyle name="解释性文本 3 6 2 2 2" xfId="19033"/>
    <cellStyle name="强调文字颜色 4 3 3 4 2 4" xfId="19034"/>
    <cellStyle name="适中 2 3 3 2" xfId="19035"/>
    <cellStyle name="常规 4 7 2 2 3 3" xfId="19036"/>
    <cellStyle name="解释性文本 3 6 2 3" xfId="19037"/>
    <cellStyle name="常规 4 7 2 2 4" xfId="19038"/>
    <cellStyle name="解释性文本 3 6 3" xfId="19039"/>
    <cellStyle name="常规 4 7 2 2 4 2" xfId="19040"/>
    <cellStyle name="解释性文本 3 6 3 2" xfId="19041"/>
    <cellStyle name="常规 4 7 2 2 4 2 2" xfId="19042"/>
    <cellStyle name="注释 2 2 2" xfId="19043"/>
    <cellStyle name="常规 4 7 2 2 5" xfId="19044"/>
    <cellStyle name="解释性文本 3 6 4" xfId="19045"/>
    <cellStyle name="常规 7 19 2 10" xfId="19046"/>
    <cellStyle name="注释 2 2 2 2" xfId="19047"/>
    <cellStyle name="常规 4 7 2 2 5 2" xfId="19048"/>
    <cellStyle name="解释性文本 3 6 4 2" xfId="19049"/>
    <cellStyle name="常规 7 19 2 10 2" xfId="19050"/>
    <cellStyle name="注释 2 2 3" xfId="19051"/>
    <cellStyle name="常规 4 7 2 2 6" xfId="19052"/>
    <cellStyle name="解释性文本 3 6 5" xfId="19053"/>
    <cellStyle name="常规 7 19 2 11" xfId="19054"/>
    <cellStyle name="常规 8 11 2" xfId="19055"/>
    <cellStyle name="常规 4 7 2 3" xfId="19056"/>
    <cellStyle name="常规 7 19 2 47" xfId="19057"/>
    <cellStyle name="常规 8 11 2 2" xfId="19058"/>
    <cellStyle name="常规 4 7 2 3 2" xfId="19059"/>
    <cellStyle name="常规 8 11 2 2 2" xfId="19060"/>
    <cellStyle name="常规 4 7 2 3 2 2" xfId="19061"/>
    <cellStyle name="常规 4 7 2 3 2 2 2" xfId="19062"/>
    <cellStyle name="适中 2 4 2 2" xfId="19063"/>
    <cellStyle name="常规 4 7 2 3 2 3" xfId="19064"/>
    <cellStyle name="常规 4 7 2 3 3" xfId="19065"/>
    <cellStyle name="解释性文本 3 7 2" xfId="19066"/>
    <cellStyle name="常规 8 11 2 3" xfId="19067"/>
    <cellStyle name="常规 4 7 2 3 3 2" xfId="19068"/>
    <cellStyle name="解释性文本 3 7 2 2" xfId="19069"/>
    <cellStyle name="常规 8 11 2 3 2" xfId="19070"/>
    <cellStyle name="常规 4 7 2 3 4" xfId="19071"/>
    <cellStyle name="解释性文本 3 7 3" xfId="19072"/>
    <cellStyle name="常规 8 11 2 4" xfId="19073"/>
    <cellStyle name="常规 8 11 3" xfId="19074"/>
    <cellStyle name="常规 4 7 2 4" xfId="19075"/>
    <cellStyle name="常规 8 11 3 2" xfId="19076"/>
    <cellStyle name="常规 4 7 2 4 2" xfId="19077"/>
    <cellStyle name="常规 4 7 2 4 3" xfId="19078"/>
    <cellStyle name="解释性文本 3 8 2" xfId="19079"/>
    <cellStyle name="常规 8 11 4" xfId="19080"/>
    <cellStyle name="千位分隔[0] 2 2 2 2" xfId="19081"/>
    <cellStyle name="常规 4 7 2 5" xfId="19082"/>
    <cellStyle name="常规 8 11 4 2" xfId="19083"/>
    <cellStyle name="千位分隔[0] 2 2 2 2 2" xfId="19084"/>
    <cellStyle name="常规 4 7 2 5 2" xfId="19085"/>
    <cellStyle name="千位分隔[0] 2 2 2 2 3" xfId="19086"/>
    <cellStyle name="常规 4 7 2 5 3" xfId="19087"/>
    <cellStyle name="解释性文本 3 9 2" xfId="19088"/>
    <cellStyle name="常规 8 11 4 3" xfId="19089"/>
    <cellStyle name="千位分隔[0] 2 2 2 4" xfId="19090"/>
    <cellStyle name="常规 4 7 2 7" xfId="19091"/>
    <cellStyle name="常规 4 7 3" xfId="19092"/>
    <cellStyle name="常规 4 7 3 2" xfId="19093"/>
    <cellStyle name="常规 4 7 3 2 2" xfId="19094"/>
    <cellStyle name="常规 4 7 3 2 2 2" xfId="19095"/>
    <cellStyle name="常规 4 7 3 2 2 2 2" xfId="19096"/>
    <cellStyle name="适中 3 3 2 2" xfId="19097"/>
    <cellStyle name="常规 4 7 3 2 2 3" xfId="19098"/>
    <cellStyle name="常规 4 7 3 2 3 2" xfId="19099"/>
    <cellStyle name="常规 4 7 3 2 4" xfId="19100"/>
    <cellStyle name="常规 8 12 2" xfId="19101"/>
    <cellStyle name="常规 4 7 3 3" xfId="19102"/>
    <cellStyle name="常规 8 12 2 2" xfId="19103"/>
    <cellStyle name="强调文字颜色 1 2 2 2 3" xfId="19104"/>
    <cellStyle name="常规 4 7 3 3 2" xfId="19105"/>
    <cellStyle name="常规 8 12 2 2 2" xfId="19106"/>
    <cellStyle name="强调文字颜色 1 2 2 2 3 2" xfId="19107"/>
    <cellStyle name="常规 4 7 3 3 2 2" xfId="19108"/>
    <cellStyle name="常规 8 12 2 3" xfId="19109"/>
    <cellStyle name="强调文字颜色 1 2 2 2 4" xfId="19110"/>
    <cellStyle name="常规 4 7 3 3 3" xfId="19111"/>
    <cellStyle name="常规 8 12 3" xfId="19112"/>
    <cellStyle name="常规 4 7 3 4" xfId="19113"/>
    <cellStyle name="常规 8 12 3 2" xfId="19114"/>
    <cellStyle name="常规 8 4 2 37" xfId="19115"/>
    <cellStyle name="常规 8 4 2 42" xfId="19116"/>
    <cellStyle name="强调文字颜色 1 2 2 3 3" xfId="19117"/>
    <cellStyle name="常规 4 7 3 4 2" xfId="19118"/>
    <cellStyle name="常规 8 12 4" xfId="19119"/>
    <cellStyle name="千位分隔[0] 2 2 3 2" xfId="19120"/>
    <cellStyle name="常规 4 7 3 5" xfId="19121"/>
    <cellStyle name="常规 8 12 4 2" xfId="19122"/>
    <cellStyle name="强调文字颜色 1 2 2 4 3" xfId="19123"/>
    <cellStyle name="千位分隔[0] 2 2 3 2 2" xfId="19124"/>
    <cellStyle name="常规 4 7 3 5 2" xfId="19125"/>
    <cellStyle name="常规 8 13 2" xfId="19126"/>
    <cellStyle name="常规 8 4 37" xfId="19127"/>
    <cellStyle name="常规 8 4 42" xfId="19128"/>
    <cellStyle name="常规 4 7 4 3" xfId="19129"/>
    <cellStyle name="常规 8 13 3" xfId="19130"/>
    <cellStyle name="常规 8 4 38" xfId="19131"/>
    <cellStyle name="常规 8 4 43" xfId="19132"/>
    <cellStyle name="常规 4 7 4 4" xfId="19133"/>
    <cellStyle name="常规 8 14 2" xfId="19134"/>
    <cellStyle name="常规 4 7 5 3" xfId="19135"/>
    <cellStyle name="常规 4 7 6" xfId="19136"/>
    <cellStyle name="检查单元格 3 2 3 2 4" xfId="19137"/>
    <cellStyle name="常规 4 7 6 2" xfId="19138"/>
    <cellStyle name="常规 8 15 2" xfId="19139"/>
    <cellStyle name="常规 8 20 2" xfId="19140"/>
    <cellStyle name="常规 4 7 6 3" xfId="19141"/>
    <cellStyle name="常规 4 7 7" xfId="19142"/>
    <cellStyle name="常规 4 7 7 2" xfId="19143"/>
    <cellStyle name="常规 4 7 8" xfId="19144"/>
    <cellStyle name="常规 4 7 8 2" xfId="19145"/>
    <cellStyle name="常规 4 8" xfId="19146"/>
    <cellStyle name="常规 9 8 2 2" xfId="19147"/>
    <cellStyle name="常规 4 9" xfId="19148"/>
    <cellStyle name="常规 4 9 2" xfId="19149"/>
    <cellStyle name="常规 4 9 2 2" xfId="19150"/>
    <cellStyle name="常规 4 9 3" xfId="19151"/>
    <cellStyle name="常规 4 9 3 2" xfId="19152"/>
    <cellStyle name="常规 45 2" xfId="19153"/>
    <cellStyle name="常规 50 2" xfId="19154"/>
    <cellStyle name="常规 45 2 2" xfId="19155"/>
    <cellStyle name="常规 50 2 2" xfId="19156"/>
    <cellStyle name="常规 45 3" xfId="19157"/>
    <cellStyle name="常规 50 3" xfId="19158"/>
    <cellStyle name="常规 46" xfId="19159"/>
    <cellStyle name="常规 51" xfId="19160"/>
    <cellStyle name="常规 46 2" xfId="19161"/>
    <cellStyle name="常规 51 2" xfId="19162"/>
    <cellStyle name="常规 46 2 2" xfId="19163"/>
    <cellStyle name="常规 51 2 2" xfId="19164"/>
    <cellStyle name="常规 7 2 18 2 4" xfId="19165"/>
    <cellStyle name="常规 7 2 23 2 4" xfId="19166"/>
    <cellStyle name="常规 46 2 2 2" xfId="19167"/>
    <cellStyle name="常规 46 3" xfId="19168"/>
    <cellStyle name="常规 51 3" xfId="19169"/>
    <cellStyle name="常规 46 3 2" xfId="19170"/>
    <cellStyle name="常规 51 3 2" xfId="19171"/>
    <cellStyle name="常规 47" xfId="19172"/>
    <cellStyle name="常规 52" xfId="19173"/>
    <cellStyle name="常规 7 20 2 17 2 4" xfId="19174"/>
    <cellStyle name="常规 7 20 2 22 2 4" xfId="19175"/>
    <cellStyle name="常规 47 2" xfId="19176"/>
    <cellStyle name="常规 52 2" xfId="19177"/>
    <cellStyle name="常规 47 2 2" xfId="19178"/>
    <cellStyle name="常规 52 2 2" xfId="19179"/>
    <cellStyle name="常规 47 2 2 2" xfId="19180"/>
    <cellStyle name="常规 47 3" xfId="19181"/>
    <cellStyle name="常规 52 3" xfId="19182"/>
    <cellStyle name="常规 47 3 2" xfId="19183"/>
    <cellStyle name="常规 52 3 2" xfId="19184"/>
    <cellStyle name="常规 8 2 37" xfId="19185"/>
    <cellStyle name="常规 8 2 42" xfId="19186"/>
    <cellStyle name="常规 47 3 2 2" xfId="19187"/>
    <cellStyle name="常规 8 2 37 2" xfId="19188"/>
    <cellStyle name="常规 8 2 42 2" xfId="19189"/>
    <cellStyle name="常规 47 3 3" xfId="19190"/>
    <cellStyle name="常规 8 2 38" xfId="19191"/>
    <cellStyle name="常规 8 2 43" xfId="19192"/>
    <cellStyle name="常规 48" xfId="19193"/>
    <cellStyle name="常规 53" xfId="19194"/>
    <cellStyle name="常规 48 2" xfId="19195"/>
    <cellStyle name="常规 53 2" xfId="19196"/>
    <cellStyle name="常规 8 37" xfId="19197"/>
    <cellStyle name="常规 8 42" xfId="19198"/>
    <cellStyle name="常规 6 3 2 3" xfId="19199"/>
    <cellStyle name="常规 48 2 3 2" xfId="19200"/>
    <cellStyle name="常规 8 37 3 2" xfId="19201"/>
    <cellStyle name="常规 8 42 3 2" xfId="19202"/>
    <cellStyle name="常规 48 2 4" xfId="19203"/>
    <cellStyle name="常规 8 37 4" xfId="19204"/>
    <cellStyle name="常规 8 42 4" xfId="19205"/>
    <cellStyle name="常规 48 2 4 2" xfId="19206"/>
    <cellStyle name="常规 8 37 4 2" xfId="19207"/>
    <cellStyle name="常规 8 42 4 2" xfId="19208"/>
    <cellStyle name="常规 48 2 5" xfId="19209"/>
    <cellStyle name="常规 8 37 5" xfId="19210"/>
    <cellStyle name="常规 8 42 5" xfId="19211"/>
    <cellStyle name="常规 48 3" xfId="19212"/>
    <cellStyle name="常规 53 3" xfId="19213"/>
    <cellStyle name="常规 8 38" xfId="19214"/>
    <cellStyle name="常规 8 43" xfId="19215"/>
    <cellStyle name="常规 6 3 2 4" xfId="19216"/>
    <cellStyle name="注释 3 60 3 2" xfId="19217"/>
    <cellStyle name="注释 3 55 3 2" xfId="19218"/>
    <cellStyle name="常规 48 4" xfId="19219"/>
    <cellStyle name="常规 8 39" xfId="19220"/>
    <cellStyle name="常规 8 44" xfId="19221"/>
    <cellStyle name="常规 48 5" xfId="19222"/>
    <cellStyle name="常规 8 45" xfId="19223"/>
    <cellStyle name="常规 8 50" xfId="19224"/>
    <cellStyle name="常规 48 6" xfId="19225"/>
    <cellStyle name="常规 8 46" xfId="19226"/>
    <cellStyle name="常规 8 51" xfId="19227"/>
    <cellStyle name="常规 48 7" xfId="19228"/>
    <cellStyle name="常规 8 47" xfId="19229"/>
    <cellStyle name="常规 8 52" xfId="19230"/>
    <cellStyle name="常规 49" xfId="19231"/>
    <cellStyle name="常规 54" xfId="19232"/>
    <cellStyle name="常规 6 3 3 3" xfId="19233"/>
    <cellStyle name="常规 7 2 2 2 27 2 3" xfId="19234"/>
    <cellStyle name="常规 7 2 2 2 32 2 3" xfId="19235"/>
    <cellStyle name="常规 49 2" xfId="19236"/>
    <cellStyle name="常规 54 2" xfId="19237"/>
    <cellStyle name="常规 7 2 2 2 27 2 3 2" xfId="19238"/>
    <cellStyle name="常规 7 2 2 2 32 2 3 2" xfId="19239"/>
    <cellStyle name="常规 49 2 2" xfId="19240"/>
    <cellStyle name="常规 54 2 2" xfId="19241"/>
    <cellStyle name="常规 49 2 3" xfId="19242"/>
    <cellStyle name="常规 49 2 4" xfId="19243"/>
    <cellStyle name="常规 7 2 2 2 27 2 4" xfId="19244"/>
    <cellStyle name="常规 7 2 2 2 32 2 4" xfId="19245"/>
    <cellStyle name="常规 49 3" xfId="19246"/>
    <cellStyle name="常规 54 3" xfId="19247"/>
    <cellStyle name="常规 49 3 2" xfId="19248"/>
    <cellStyle name="常规 54 3 2" xfId="19249"/>
    <cellStyle name="注释 3 60 4 2" xfId="19250"/>
    <cellStyle name="注释 3 55 4 2" xfId="19251"/>
    <cellStyle name="常规 49 4" xfId="19252"/>
    <cellStyle name="常规 54 4" xfId="19253"/>
    <cellStyle name="常规 49 4 2" xfId="19254"/>
    <cellStyle name="常规 54 4 2" xfId="19255"/>
    <cellStyle name="常规 49 5" xfId="19256"/>
    <cellStyle name="常规 54 5" xfId="19257"/>
    <cellStyle name="常规 5" xfId="19258"/>
    <cellStyle name="常规 5 2" xfId="19259"/>
    <cellStyle name="常规 5 2 2" xfId="19260"/>
    <cellStyle name="常规 5 2 2 2" xfId="19261"/>
    <cellStyle name="常规 5 2 2 2 2" xfId="19262"/>
    <cellStyle name="常规 5 4 2 4" xfId="19263"/>
    <cellStyle name="常规 5 2 2 2 2 2" xfId="19264"/>
    <cellStyle name="常规 5 4 2 4 2" xfId="19265"/>
    <cellStyle name="常规 5 2 2 2 2 2 2" xfId="19266"/>
    <cellStyle name="常规 5 2 2 3" xfId="19267"/>
    <cellStyle name="常规 5 2 2 3 2" xfId="19268"/>
    <cellStyle name="常规 5 2 2 3 2 2" xfId="19269"/>
    <cellStyle name="常规 5 2 2 4" xfId="19270"/>
    <cellStyle name="常规 5 2 2 4 2" xfId="19271"/>
    <cellStyle name="常规 5 2 2 4 2 2" xfId="19272"/>
    <cellStyle name="注释 3 9 4 2" xfId="19273"/>
    <cellStyle name="常规 5 2 2 4 3" xfId="19274"/>
    <cellStyle name="常规 5 2 2 5" xfId="19275"/>
    <cellStyle name="常规 5 2 2 5 2" xfId="19276"/>
    <cellStyle name="常规 5 2 2 6" xfId="19277"/>
    <cellStyle name="常规 5 2 2 6 2" xfId="19278"/>
    <cellStyle name="常规 7 20 5 4 2" xfId="19279"/>
    <cellStyle name="常规 5 2 2 7" xfId="19280"/>
    <cellStyle name="常规 5 2 3" xfId="19281"/>
    <cellStyle name="常规 5 2 3 2" xfId="19282"/>
    <cellStyle name="常规 5 2 3 2 2" xfId="19283"/>
    <cellStyle name="常规 5 2 3 2 2 2" xfId="19284"/>
    <cellStyle name="常规 5 2 3 3" xfId="19285"/>
    <cellStyle name="常规 5 2 3 3 2" xfId="19286"/>
    <cellStyle name="常规 5 2 3 4" xfId="19287"/>
    <cellStyle name="常规 5 2 4" xfId="19288"/>
    <cellStyle name="常规 5 2 4 2" xfId="19289"/>
    <cellStyle name="常规 5 2 4 2 2" xfId="19290"/>
    <cellStyle name="常规 7 19 2 2 2 3 2 2" xfId="19291"/>
    <cellStyle name="常规 5 2 4 3" xfId="19292"/>
    <cellStyle name="常规 5 2 5" xfId="19293"/>
    <cellStyle name="常规 5 2 5 2" xfId="19294"/>
    <cellStyle name="常规 5 2 5 2 2" xfId="19295"/>
    <cellStyle name="常规 5 2 5 3" xfId="19296"/>
    <cellStyle name="常规 5 2 6" xfId="19297"/>
    <cellStyle name="常规 5 2 6 2" xfId="19298"/>
    <cellStyle name="常规 5 2 7" xfId="19299"/>
    <cellStyle name="常规 7 20 25" xfId="19300"/>
    <cellStyle name="常规 7 20 30" xfId="19301"/>
    <cellStyle name="常规 5 2 7 2" xfId="19302"/>
    <cellStyle name="常规 5 3" xfId="19303"/>
    <cellStyle name="常规 7 19 25 2 2" xfId="19304"/>
    <cellStyle name="常规 7 19 30 2 2" xfId="19305"/>
    <cellStyle name="注释 3 25 4" xfId="19306"/>
    <cellStyle name="注释 3 30 4" xfId="19307"/>
    <cellStyle name="常规 5 3 2 2 2 2" xfId="19308"/>
    <cellStyle name="常规 7 19 25 3" xfId="19309"/>
    <cellStyle name="常规 7 19 30 3" xfId="19310"/>
    <cellStyle name="常规 5 3 2 2 3" xfId="19311"/>
    <cellStyle name="常规 7 19 26 2" xfId="19312"/>
    <cellStyle name="常规 7 19 31 2" xfId="19313"/>
    <cellStyle name="常规 5 3 2 3 2" xfId="19314"/>
    <cellStyle name="常规 7 19 27" xfId="19315"/>
    <cellStyle name="常规 7 19 32" xfId="19316"/>
    <cellStyle name="常规 5 3 2 4" xfId="19317"/>
    <cellStyle name="常规 7 19 27 2" xfId="19318"/>
    <cellStyle name="常规 7 19 32 2" xfId="19319"/>
    <cellStyle name="常规 5 3 2 4 2" xfId="19320"/>
    <cellStyle name="注释 3 10 3 2" xfId="19321"/>
    <cellStyle name="常规 7 19 28" xfId="19322"/>
    <cellStyle name="常规 7 19 33" xfId="19323"/>
    <cellStyle name="常规 5 3 2 5" xfId="19324"/>
    <cellStyle name="常规 5 4 2" xfId="19325"/>
    <cellStyle name="常规 5 4 2 2" xfId="19326"/>
    <cellStyle name="常规 5 4 2 2 2" xfId="19327"/>
    <cellStyle name="常规 5 4 2 2 2 2" xfId="19328"/>
    <cellStyle name="常规 5 4 2 3" xfId="19329"/>
    <cellStyle name="常规 5 4 2 3 2" xfId="19330"/>
    <cellStyle name="常规 5 4 3" xfId="19331"/>
    <cellStyle name="常规 5 4 3 2" xfId="19332"/>
    <cellStyle name="常规 5 4 3 2 2" xfId="19333"/>
    <cellStyle name="常规 5 4 3 3" xfId="19334"/>
    <cellStyle name="常规 5 5 2" xfId="19335"/>
    <cellStyle name="常规 5 5 2 2" xfId="19336"/>
    <cellStyle name="常规 5 5 3" xfId="19337"/>
    <cellStyle name="常规 5 5 3 2" xfId="19338"/>
    <cellStyle name="常规 5 6" xfId="19339"/>
    <cellStyle name="常规 5 6 2" xfId="19340"/>
    <cellStyle name="常规 5 7" xfId="19341"/>
    <cellStyle name="常规 5 7 2" xfId="19342"/>
    <cellStyle name="常规 5 8" xfId="19343"/>
    <cellStyle name="常规 5 9" xfId="19344"/>
    <cellStyle name="警告文本 3 3 3 3" xfId="19345"/>
    <cellStyle name="常规 50 2 2 2" xfId="19346"/>
    <cellStyle name="常规 50 2 3" xfId="19347"/>
    <cellStyle name="警告文本 3 3 4 3" xfId="19348"/>
    <cellStyle name="常规 50 2 3 2" xfId="19349"/>
    <cellStyle name="常规 7 2 4 2 15 2" xfId="19350"/>
    <cellStyle name="常规 7 2 4 2 20 2" xfId="19351"/>
    <cellStyle name="常规 50 2 4" xfId="19352"/>
    <cellStyle name="常规 50 4 2" xfId="19353"/>
    <cellStyle name="常规 50 5" xfId="19354"/>
    <cellStyle name="常规 51 5" xfId="19355"/>
    <cellStyle name="注释 3 60 2 2 2" xfId="19356"/>
    <cellStyle name="注释 3 55 2 2 2" xfId="19357"/>
    <cellStyle name="常规 52 4 2" xfId="19358"/>
    <cellStyle name="注释 3 60 2 3" xfId="19359"/>
    <cellStyle name="注释 3 55 2 3" xfId="19360"/>
    <cellStyle name="常规 52 5" xfId="19361"/>
    <cellStyle name="常规 55" xfId="19362"/>
    <cellStyle name="常规 60" xfId="19363"/>
    <cellStyle name="常规 55 2" xfId="19364"/>
    <cellStyle name="常规 60 2" xfId="19365"/>
    <cellStyle name="常规 6 3 4 3" xfId="19366"/>
    <cellStyle name="常规 55 2 2" xfId="19367"/>
    <cellStyle name="常规 60 2 2" xfId="19368"/>
    <cellStyle name="常规 55 3" xfId="19369"/>
    <cellStyle name="常规 60 3" xfId="19370"/>
    <cellStyle name="常规 56" xfId="19371"/>
    <cellStyle name="常规 61" xfId="19372"/>
    <cellStyle name="常规 7 2 2 2 27 4 3" xfId="19373"/>
    <cellStyle name="常规 7 2 2 2 32 4 3" xfId="19374"/>
    <cellStyle name="常规 56 2" xfId="19375"/>
    <cellStyle name="常规 61 2" xfId="19376"/>
    <cellStyle name="常规 56 2 2" xfId="19377"/>
    <cellStyle name="常规 61 2 2" xfId="19378"/>
    <cellStyle name="常规 56 3" xfId="19379"/>
    <cellStyle name="常规 61 3" xfId="19380"/>
    <cellStyle name="解释性文本 3 2 5 2 3 2" xfId="19381"/>
    <cellStyle name="常规 57" xfId="19382"/>
    <cellStyle name="常规 62" xfId="19383"/>
    <cellStyle name="常规 57 2" xfId="19384"/>
    <cellStyle name="常规 62 2" xfId="19385"/>
    <cellStyle name="常规 57 2 2" xfId="19386"/>
    <cellStyle name="常规 62 2 2" xfId="19387"/>
    <cellStyle name="常规 57 3" xfId="19388"/>
    <cellStyle name="常规 62 3" xfId="19389"/>
    <cellStyle name="常规 8 2 10 2" xfId="19390"/>
    <cellStyle name="常规 58" xfId="19391"/>
    <cellStyle name="常规 63" xfId="19392"/>
    <cellStyle name="常规 58 2" xfId="19393"/>
    <cellStyle name="常规 63 2" xfId="19394"/>
    <cellStyle name="常规 9 37" xfId="19395"/>
    <cellStyle name="常规 9 42" xfId="19396"/>
    <cellStyle name="常规 8 2 10 2 2" xfId="19397"/>
    <cellStyle name="常规 58 3" xfId="19398"/>
    <cellStyle name="常规 63 3" xfId="19399"/>
    <cellStyle name="常规 9 38" xfId="19400"/>
    <cellStyle name="常规 9 43" xfId="19401"/>
    <cellStyle name="常规 59 2" xfId="19402"/>
    <cellStyle name="常规 64 2" xfId="19403"/>
    <cellStyle name="常规 59 2 2" xfId="19404"/>
    <cellStyle name="常规 64 2 2" xfId="19405"/>
    <cellStyle name="常规 7 20 11 2 2 2" xfId="19406"/>
    <cellStyle name="常规 59 3" xfId="19407"/>
    <cellStyle name="常规 64 3" xfId="19408"/>
    <cellStyle name="常规 6 2" xfId="19409"/>
    <cellStyle name="强调文字颜色 5 2 6 4" xfId="19410"/>
    <cellStyle name="常规 6 2 2" xfId="19411"/>
    <cellStyle name="强调文字颜色 5 2 6 5" xfId="19412"/>
    <cellStyle name="常规 6 2 3" xfId="19413"/>
    <cellStyle name="常规 7 2 2 2 26 2" xfId="19414"/>
    <cellStyle name="常规 7 2 2 2 31 2" xfId="19415"/>
    <cellStyle name="常规 6 2 3 2" xfId="19416"/>
    <cellStyle name="常规 7 2 2 2 26 2 2" xfId="19417"/>
    <cellStyle name="常规 7 2 2 2 31 2 2" xfId="19418"/>
    <cellStyle name="常规 6 2 3 2 2" xfId="19419"/>
    <cellStyle name="常规 7 2 2 2 26 2 2 2" xfId="19420"/>
    <cellStyle name="常规 7 2 2 2 31 2 2 2" xfId="19421"/>
    <cellStyle name="常规 6 2 3 2 2 2" xfId="19422"/>
    <cellStyle name="常规 6 2 3 3" xfId="19423"/>
    <cellStyle name="常规 7 2 2 2 26 2 3" xfId="19424"/>
    <cellStyle name="常规 7 2 2 2 31 2 3" xfId="19425"/>
    <cellStyle name="常规 6 2 3 3 2" xfId="19426"/>
    <cellStyle name="常规 7 2 2 2 26 2 3 2" xfId="19427"/>
    <cellStyle name="常规 7 2 2 2 31 2 3 2" xfId="19428"/>
    <cellStyle name="常规 6 2 3 4" xfId="19429"/>
    <cellStyle name="常规 7 2 2 2 26 2 4" xfId="19430"/>
    <cellStyle name="常规 7 2 2 2 31 2 4" xfId="19431"/>
    <cellStyle name="警告文本 2 2 2 4 2 3 2" xfId="19432"/>
    <cellStyle name="常规 7 2 2 2 8 2 3 2" xfId="19433"/>
    <cellStyle name="常规 6 2 4" xfId="19434"/>
    <cellStyle name="常规 7 2 2 2 26 3" xfId="19435"/>
    <cellStyle name="常规 7 2 2 2 31 3" xfId="19436"/>
    <cellStyle name="注释 3 2 5 2 3 3" xfId="19437"/>
    <cellStyle name="常规 6 2 4 2 2" xfId="19438"/>
    <cellStyle name="常规 6 2 5" xfId="19439"/>
    <cellStyle name="常规 7 2 2 2 26 4" xfId="19440"/>
    <cellStyle name="常规 7 2 2 2 31 4" xfId="19441"/>
    <cellStyle name="常规 6 2 5 2" xfId="19442"/>
    <cellStyle name="常规 7 2 2 2 26 4 2" xfId="19443"/>
    <cellStyle name="常规 7 2 2 2 31 4 2" xfId="19444"/>
    <cellStyle name="常规 6 2 5 2 2" xfId="19445"/>
    <cellStyle name="常规 7 2 2 2 26 4 2 2" xfId="19446"/>
    <cellStyle name="常规 7 2 2 2 31 4 2 2" xfId="19447"/>
    <cellStyle name="常规 6 2 6" xfId="19448"/>
    <cellStyle name="常规 7 2 2 2 26 5" xfId="19449"/>
    <cellStyle name="常规 7 2 2 2 31 5" xfId="19450"/>
    <cellStyle name="常规 6 2 6 2" xfId="19451"/>
    <cellStyle name="常规 6 2 7" xfId="19452"/>
    <cellStyle name="常规 6 2 7 2" xfId="19453"/>
    <cellStyle name="常规 6 3" xfId="19454"/>
    <cellStyle name="强调文字颜色 5 2 7 4" xfId="19455"/>
    <cellStyle name="常规 6 3 2" xfId="19456"/>
    <cellStyle name="常规 8 36" xfId="19457"/>
    <cellStyle name="常规 8 41" xfId="19458"/>
    <cellStyle name="常规 6 3 2 2" xfId="19459"/>
    <cellStyle name="常规 6 3 3" xfId="19460"/>
    <cellStyle name="常规 7 2 2 2 27 2" xfId="19461"/>
    <cellStyle name="常规 7 2 2 2 32 2" xfId="19462"/>
    <cellStyle name="常规 6 3 3 2" xfId="19463"/>
    <cellStyle name="常规 7 2 2 2 27 2 2" xfId="19464"/>
    <cellStyle name="常规 7 2 2 2 32 2 2" xfId="19465"/>
    <cellStyle name="常规 6 3 3 2 2" xfId="19466"/>
    <cellStyle name="常规 7 2 2 2 27 2 2 2" xfId="19467"/>
    <cellStyle name="常规 7 2 2 2 32 2 2 2" xfId="19468"/>
    <cellStyle name="常规 6 3 4" xfId="19469"/>
    <cellStyle name="常规 7 2 2 2 27 3" xfId="19470"/>
    <cellStyle name="常规 7 2 2 2 32 3" xfId="19471"/>
    <cellStyle name="常规 6 3 4 2 2" xfId="19472"/>
    <cellStyle name="常规 6 3 5" xfId="19473"/>
    <cellStyle name="常规 7 2 2 2 27 4" xfId="19474"/>
    <cellStyle name="常规 7 2 2 2 32 4" xfId="19475"/>
    <cellStyle name="常规 6 3 5 2" xfId="19476"/>
    <cellStyle name="常规 7 2 2 2 27 4 2" xfId="19477"/>
    <cellStyle name="常规 7 2 2 2 32 4 2" xfId="19478"/>
    <cellStyle name="强调文字颜色 1 2 7 2 2" xfId="19479"/>
    <cellStyle name="常规 6 3 6" xfId="19480"/>
    <cellStyle name="常规 7 2 2 2 27 5" xfId="19481"/>
    <cellStyle name="常规 7 2 2 2 32 5" xfId="19482"/>
    <cellStyle name="常规 6 4 2" xfId="19483"/>
    <cellStyle name="常规 6 4 2 2" xfId="19484"/>
    <cellStyle name="常规 6 4 2 3" xfId="19485"/>
    <cellStyle name="常规 6 4 3" xfId="19486"/>
    <cellStyle name="常规 7 2 2 2 28 2" xfId="19487"/>
    <cellStyle name="常规 7 2 2 2 33 2" xfId="19488"/>
    <cellStyle name="常规 6 4 3 2" xfId="19489"/>
    <cellStyle name="常规 7 2 2 2 28 2 2" xfId="19490"/>
    <cellStyle name="常规 7 2 2 2 33 2 2" xfId="19491"/>
    <cellStyle name="常规 6 4 4" xfId="19492"/>
    <cellStyle name="常规 7 2 2 2 28 3" xfId="19493"/>
    <cellStyle name="常规 7 2 2 2 33 3" xfId="19494"/>
    <cellStyle name="常规 6 5" xfId="19495"/>
    <cellStyle name="常规 6 5 2" xfId="19496"/>
    <cellStyle name="常规 6 5 2 2" xfId="19497"/>
    <cellStyle name="常规 6 5 3" xfId="19498"/>
    <cellStyle name="常规 7 2 2 2 29 2" xfId="19499"/>
    <cellStyle name="常规 7 2 2 2 34 2" xfId="19500"/>
    <cellStyle name="常规 6 6" xfId="19501"/>
    <cellStyle name="常规 6 6 2" xfId="19502"/>
    <cellStyle name="常规 6 6 2 2" xfId="19503"/>
    <cellStyle name="常规 6 6 3" xfId="19504"/>
    <cellStyle name="常规 7 2 2 2 35 2" xfId="19505"/>
    <cellStyle name="常规 7 2 2 2 40 2" xfId="19506"/>
    <cellStyle name="常规 6 7" xfId="19507"/>
    <cellStyle name="常规 6 7 2" xfId="19508"/>
    <cellStyle name="常规 65" xfId="19509"/>
    <cellStyle name="常规 70" xfId="19510"/>
    <cellStyle name="常规 65 2" xfId="19511"/>
    <cellStyle name="常规 70 2" xfId="19512"/>
    <cellStyle name="常规 65 3" xfId="19513"/>
    <cellStyle name="常规 70 3" xfId="19514"/>
    <cellStyle name="常规 7 20 11 2 3 2" xfId="19515"/>
    <cellStyle name="常规 66 3" xfId="19516"/>
    <cellStyle name="常规 71 3" xfId="19517"/>
    <cellStyle name="常规 67 2" xfId="19518"/>
    <cellStyle name="常规 72 2" xfId="19519"/>
    <cellStyle name="常规 7 26 2 2" xfId="19520"/>
    <cellStyle name="常规 7 31 2 2" xfId="19521"/>
    <cellStyle name="常规 69 2" xfId="19522"/>
    <cellStyle name="常规 74 2" xfId="19523"/>
    <cellStyle name="常规 7 26 4 2" xfId="19524"/>
    <cellStyle name="常规 7 31 4 2" xfId="19525"/>
    <cellStyle name="常规 69 2 2" xfId="19526"/>
    <cellStyle name="常规 74 2 2" xfId="19527"/>
    <cellStyle name="常规 7" xfId="19528"/>
    <cellStyle name="常规 7 10" xfId="19529"/>
    <cellStyle name="常规 7 10 2" xfId="19530"/>
    <cellStyle name="强调文字颜色 3 2 2 2 4" xfId="19531"/>
    <cellStyle name="常规 7 10 2 2 2" xfId="19532"/>
    <cellStyle name="常规 7 10 2 3" xfId="19533"/>
    <cellStyle name="常规 7 10 3" xfId="19534"/>
    <cellStyle name="常规 7 10 4" xfId="19535"/>
    <cellStyle name="常规 7 11" xfId="19536"/>
    <cellStyle name="好 4 2 2 7 2" xfId="19537"/>
    <cellStyle name="常规 7 12" xfId="19538"/>
    <cellStyle name="输出 2 3 3 2 2 2" xfId="19539"/>
    <cellStyle name="常规 7 13" xfId="19540"/>
    <cellStyle name="常规 7 2 2 2 2 4 4 2" xfId="19541"/>
    <cellStyle name="常规 7 13 2 2 2" xfId="19542"/>
    <cellStyle name="常规 7 2 2 2 2 4 5" xfId="19543"/>
    <cellStyle name="常规 7 13 2 3" xfId="19544"/>
    <cellStyle name="常规 7 14" xfId="19545"/>
    <cellStyle name="常规 7 14 2 2 2" xfId="19546"/>
    <cellStyle name="常规 7 14 2 3" xfId="19547"/>
    <cellStyle name="常规 7 15" xfId="19548"/>
    <cellStyle name="常规 7 20" xfId="19549"/>
    <cellStyle name="常规 7 16" xfId="19550"/>
    <cellStyle name="常规 7 21" xfId="19551"/>
    <cellStyle name="常规 7 17 2 2 2" xfId="19552"/>
    <cellStyle name="常规 7 22 2 2 2" xfId="19553"/>
    <cellStyle name="常规 7 17 2 3" xfId="19554"/>
    <cellStyle name="常规 7 22 2 3" xfId="19555"/>
    <cellStyle name="常规 7 17 3 2" xfId="19556"/>
    <cellStyle name="常规 7 22 3 2" xfId="19557"/>
    <cellStyle name="常规 7 17 4" xfId="19558"/>
    <cellStyle name="常规 7 22 4" xfId="19559"/>
    <cellStyle name="常规 7 18 2 2 2" xfId="19560"/>
    <cellStyle name="常规 7 23 2 2 2" xfId="19561"/>
    <cellStyle name="常规 7 18 2 3" xfId="19562"/>
    <cellStyle name="常规 7 23 2 3" xfId="19563"/>
    <cellStyle name="常规 7 18 3 2" xfId="19564"/>
    <cellStyle name="常规 7 23 3 2" xfId="19565"/>
    <cellStyle name="常规 7 18 4" xfId="19566"/>
    <cellStyle name="常规 7 23 4" xfId="19567"/>
    <cellStyle name="常规 7 19 10" xfId="19568"/>
    <cellStyle name="常规 7 19 10 2" xfId="19569"/>
    <cellStyle name="检查单元格 2 2 5 2 3 2" xfId="19570"/>
    <cellStyle name="常规 7 19 10 3" xfId="19571"/>
    <cellStyle name="常规 7 19 10 3 2" xfId="19572"/>
    <cellStyle name="常规 7 19 10 3 2 2" xfId="19573"/>
    <cellStyle name="常规 7 19 10 3 3" xfId="19574"/>
    <cellStyle name="常规 7 19 10 4" xfId="19575"/>
    <cellStyle name="常规 8 4 2 12 2 2 2" xfId="19576"/>
    <cellStyle name="常规 7 19 11" xfId="19577"/>
    <cellStyle name="常规 7 19 11 2" xfId="19578"/>
    <cellStyle name="常规 7 19 11 3" xfId="19579"/>
    <cellStyle name="常规 7 19 11 3 2 2" xfId="19580"/>
    <cellStyle name="常规 7 19 11 3 3" xfId="19581"/>
    <cellStyle name="常规 7 19 11 4" xfId="19582"/>
    <cellStyle name="常规 7 19 12" xfId="19583"/>
    <cellStyle name="常规 7 19 12 2" xfId="19584"/>
    <cellStyle name="输入 3 2 2 2" xfId="19585"/>
    <cellStyle name="常规 7 19 12 3 2" xfId="19586"/>
    <cellStyle name="输入 3 2 2 2 2" xfId="19587"/>
    <cellStyle name="常规 7 19 12 3 2 2" xfId="19588"/>
    <cellStyle name="输入 3 2 3" xfId="19589"/>
    <cellStyle name="常规 7 19 12 4" xfId="19590"/>
    <cellStyle name="常规 7 19 13" xfId="19591"/>
    <cellStyle name="常规 7 19 13 2" xfId="19592"/>
    <cellStyle name="输入 3 3 2" xfId="19593"/>
    <cellStyle name="常规 7 19 13 3" xfId="19594"/>
    <cellStyle name="输入 3 3 2 2" xfId="19595"/>
    <cellStyle name="常规 7 19 13 3 2" xfId="19596"/>
    <cellStyle name="输入 3 3 3" xfId="19597"/>
    <cellStyle name="常规 7 19 13 4" xfId="19598"/>
    <cellStyle name="常规 7 19 14" xfId="19599"/>
    <cellStyle name="常规 7 19 14 2" xfId="19600"/>
    <cellStyle name="常规 7 19 14 2 2" xfId="19601"/>
    <cellStyle name="常规 7 19 14 2 3" xfId="19602"/>
    <cellStyle name="输入 3 4 2" xfId="19603"/>
    <cellStyle name="常规 7 19 14 3" xfId="19604"/>
    <cellStyle name="输入 3 4 2 2" xfId="19605"/>
    <cellStyle name="常规 7 19 14 3 2" xfId="19606"/>
    <cellStyle name="输入 3 4 2 3" xfId="19607"/>
    <cellStyle name="常规 7 19 14 3 3" xfId="19608"/>
    <cellStyle name="输入 3 4 3" xfId="19609"/>
    <cellStyle name="常规 7 19 14 4" xfId="19610"/>
    <cellStyle name="常规 7 19 15" xfId="19611"/>
    <cellStyle name="常规 7 19 20" xfId="19612"/>
    <cellStyle name="常规 7 19 15 2" xfId="19613"/>
    <cellStyle name="常规 7 19 20 2" xfId="19614"/>
    <cellStyle name="注释 2 25 4" xfId="19615"/>
    <cellStyle name="注释 2 30 4" xfId="19616"/>
    <cellStyle name="常规 7 19 15 2 2" xfId="19617"/>
    <cellStyle name="常规 7 19 20 2 2" xfId="19618"/>
    <cellStyle name="输入 3 3 2 5" xfId="19619"/>
    <cellStyle name="注释 2 25 4 2" xfId="19620"/>
    <cellStyle name="注释 2 30 4 2" xfId="19621"/>
    <cellStyle name="常规 7 19 15 2 2 2" xfId="19622"/>
    <cellStyle name="常规 7 19 20 2 2 2" xfId="19623"/>
    <cellStyle name="注释 2 25 5" xfId="19624"/>
    <cellStyle name="注释 2 30 5" xfId="19625"/>
    <cellStyle name="常规 7 19 15 2 3" xfId="19626"/>
    <cellStyle name="常规 7 19 20 2 3" xfId="19627"/>
    <cellStyle name="注释 2 26 4" xfId="19628"/>
    <cellStyle name="注释 2 31 4" xfId="19629"/>
    <cellStyle name="输入 3 5 2 2" xfId="19630"/>
    <cellStyle name="常规 7 19 15 3 2" xfId="19631"/>
    <cellStyle name="常规 7 19 20 3 2" xfId="19632"/>
    <cellStyle name="注释 2 26 4 2" xfId="19633"/>
    <cellStyle name="注释 2 31 4 2" xfId="19634"/>
    <cellStyle name="输入 3 5 2 2 2" xfId="19635"/>
    <cellStyle name="常规 7 19 15 3 2 2" xfId="19636"/>
    <cellStyle name="注释 2 26 5" xfId="19637"/>
    <cellStyle name="注释 2 31 5" xfId="19638"/>
    <cellStyle name="输入 3 5 2 3" xfId="19639"/>
    <cellStyle name="常规 7 19 15 3 3" xfId="19640"/>
    <cellStyle name="输入 3 5 3" xfId="19641"/>
    <cellStyle name="常规 7 19 15 4" xfId="19642"/>
    <cellStyle name="常规 7 19 20 4" xfId="19643"/>
    <cellStyle name="常规 7 19 16" xfId="19644"/>
    <cellStyle name="常规 7 19 21" xfId="19645"/>
    <cellStyle name="常规 7 2 4 2 27 2 4" xfId="19646"/>
    <cellStyle name="常规 7 2 4 2 32 2 4" xfId="19647"/>
    <cellStyle name="常规 7 19 16 2" xfId="19648"/>
    <cellStyle name="常规 7 19 21 2" xfId="19649"/>
    <cellStyle name="注释 2 75 4" xfId="19650"/>
    <cellStyle name="常规 7 19 16 2 2" xfId="19651"/>
    <cellStyle name="常规 7 19 21 2 2" xfId="19652"/>
    <cellStyle name="注释 2 75 4 2" xfId="19653"/>
    <cellStyle name="常规 7 19 16 2 2 2" xfId="19654"/>
    <cellStyle name="常规 7 19 21 2 2 2" xfId="19655"/>
    <cellStyle name="注释 2 75 5" xfId="19656"/>
    <cellStyle name="常规 7 19 16 2 3" xfId="19657"/>
    <cellStyle name="常规 7 19 21 2 3" xfId="19658"/>
    <cellStyle name="输入 3 6 2" xfId="19659"/>
    <cellStyle name="常规 7 19 16 3" xfId="19660"/>
    <cellStyle name="常规 7 19 21 3" xfId="19661"/>
    <cellStyle name="注释 2 76 4" xfId="19662"/>
    <cellStyle name="输入 3 6 2 2" xfId="19663"/>
    <cellStyle name="常规 7 19 16 3 2" xfId="19664"/>
    <cellStyle name="常规 7 19 21 3 2" xfId="19665"/>
    <cellStyle name="注释 2 76 4 2" xfId="19666"/>
    <cellStyle name="输入 3 6 2 2 2" xfId="19667"/>
    <cellStyle name="常规 7 19 16 3 2 2" xfId="19668"/>
    <cellStyle name="注释 2 76 5" xfId="19669"/>
    <cellStyle name="输入 3 6 2 3" xfId="19670"/>
    <cellStyle name="常规 7 19 16 3 3" xfId="19671"/>
    <cellStyle name="输入 3 6 3" xfId="19672"/>
    <cellStyle name="常规 7 19 16 4" xfId="19673"/>
    <cellStyle name="常规 7 19 21 4" xfId="19674"/>
    <cellStyle name="常规 7 19 17" xfId="19675"/>
    <cellStyle name="常规 7 19 22" xfId="19676"/>
    <cellStyle name="常规 7 19 17 2" xfId="19677"/>
    <cellStyle name="常规 7 19 22 2" xfId="19678"/>
    <cellStyle name="常规 7 19 17 2 2" xfId="19679"/>
    <cellStyle name="常规 7 19 22 2 2" xfId="19680"/>
    <cellStyle name="常规 7 19 17 2 3" xfId="19681"/>
    <cellStyle name="常规 7 19 22 2 3" xfId="19682"/>
    <cellStyle name="输入 3 7 2" xfId="19683"/>
    <cellStyle name="常规 7 19 17 3" xfId="19684"/>
    <cellStyle name="常规 7 19 22 3" xfId="19685"/>
    <cellStyle name="输入 3 7 2 2" xfId="19686"/>
    <cellStyle name="常规 7 19 17 3 2" xfId="19687"/>
    <cellStyle name="常规 7 19 22 3 2" xfId="19688"/>
    <cellStyle name="常规 7 19 17 3 3" xfId="19689"/>
    <cellStyle name="输入 3 7 3" xfId="19690"/>
    <cellStyle name="常规 7 19 17 4" xfId="19691"/>
    <cellStyle name="常规 7 19 22 4" xfId="19692"/>
    <cellStyle name="常规 7 19 18" xfId="19693"/>
    <cellStyle name="常规 7 19 23" xfId="19694"/>
    <cellStyle name="常规 7 19 18 2" xfId="19695"/>
    <cellStyle name="常规 7 19 23 2" xfId="19696"/>
    <cellStyle name="常规 7 19 18 2 2" xfId="19697"/>
    <cellStyle name="常规 7 19 23 2 2" xfId="19698"/>
    <cellStyle name="常规 7 19 18 2 2 2" xfId="19699"/>
    <cellStyle name="常规 7 19 23 2 2 2" xfId="19700"/>
    <cellStyle name="常规 7 19 18 2 3" xfId="19701"/>
    <cellStyle name="常规 7 19 23 2 3" xfId="19702"/>
    <cellStyle name="输入 3 8 2" xfId="19703"/>
    <cellStyle name="常规 7 19 18 3" xfId="19704"/>
    <cellStyle name="常规 7 19 23 3" xfId="19705"/>
    <cellStyle name="常规 7 19 18 3 2" xfId="19706"/>
    <cellStyle name="常规 7 19 23 3 2" xfId="19707"/>
    <cellStyle name="常规 7 19 18 3 2 2" xfId="19708"/>
    <cellStyle name="常规 7 19 18 3 3" xfId="19709"/>
    <cellStyle name="常规 7 19 18 4" xfId="19710"/>
    <cellStyle name="常规 7 19 23 4" xfId="19711"/>
    <cellStyle name="常规 7 19 19" xfId="19712"/>
    <cellStyle name="常规 7 19 24" xfId="19713"/>
    <cellStyle name="常规 7 19 19 2" xfId="19714"/>
    <cellStyle name="常规 7 19 24 2" xfId="19715"/>
    <cellStyle name="常规 7 19 19 2 2" xfId="19716"/>
    <cellStyle name="常规 7 19 24 2 2" xfId="19717"/>
    <cellStyle name="常规 7 19 19 2 2 2" xfId="19718"/>
    <cellStyle name="常规 7 19 24 2 2 2" xfId="19719"/>
    <cellStyle name="常规 7 19 19 2 3" xfId="19720"/>
    <cellStyle name="常规 7 19 24 2 3" xfId="19721"/>
    <cellStyle name="输入 3 9 2" xfId="19722"/>
    <cellStyle name="常规 7 19 19 3" xfId="19723"/>
    <cellStyle name="常规 7 19 24 3" xfId="19724"/>
    <cellStyle name="常规 7 19 19 3 2" xfId="19725"/>
    <cellStyle name="常规 7 19 24 3 2" xfId="19726"/>
    <cellStyle name="常规 7 19 19 3 2 2" xfId="19727"/>
    <cellStyle name="常规 7 19 19 3 3" xfId="19728"/>
    <cellStyle name="常规 7 19 19 4" xfId="19729"/>
    <cellStyle name="常规 7 19 24 4" xfId="19730"/>
    <cellStyle name="注释 2 2 2 3 2" xfId="19731"/>
    <cellStyle name="适中 2 3 5 2 2" xfId="19732"/>
    <cellStyle name="常规 7 19 2 10 3 2" xfId="19733"/>
    <cellStyle name="注释 2 2 2 4" xfId="19734"/>
    <cellStyle name="适中 2 3 5 3" xfId="19735"/>
    <cellStyle name="常规 7 19 2 10 4" xfId="19736"/>
    <cellStyle name="注释 2 2 3 2" xfId="19737"/>
    <cellStyle name="常规 7 19 2 11 2" xfId="19738"/>
    <cellStyle name="注释 2 2 3 3" xfId="19739"/>
    <cellStyle name="适中 2 3 6 2" xfId="19740"/>
    <cellStyle name="常规 7 19 2 11 3" xfId="19741"/>
    <cellStyle name="注释 2 2 3 3 2" xfId="19742"/>
    <cellStyle name="常规 7 19 2 11 3 2" xfId="19743"/>
    <cellStyle name="注释 2 2 3 4" xfId="19744"/>
    <cellStyle name="常规 7 19 2 11 4" xfId="19745"/>
    <cellStyle name="注释 2 2 4" xfId="19746"/>
    <cellStyle name="常规 7 19 2 12" xfId="19747"/>
    <cellStyle name="注释 2 2 4 2" xfId="19748"/>
    <cellStyle name="常规 7 19 2 12 2" xfId="19749"/>
    <cellStyle name="注释 2 2 4 3" xfId="19750"/>
    <cellStyle name="适中 2 3 7 2" xfId="19751"/>
    <cellStyle name="常规 7 19 2 12 3" xfId="19752"/>
    <cellStyle name="注释 2 2 4 3 2" xfId="19753"/>
    <cellStyle name="常规 7 19 2 12 3 2" xfId="19754"/>
    <cellStyle name="注释 2 2 4 4" xfId="19755"/>
    <cellStyle name="常规 7 19 2 12 4" xfId="19756"/>
    <cellStyle name="注释 2 2 5" xfId="19757"/>
    <cellStyle name="常规 7 19 2 13" xfId="19758"/>
    <cellStyle name="注释 2 2 5 2" xfId="19759"/>
    <cellStyle name="好 3 2 5 2 4" xfId="19760"/>
    <cellStyle name="常规 7 19 2 13 2" xfId="19761"/>
    <cellStyle name="注释 2 2 5 2 2" xfId="19762"/>
    <cellStyle name="常规 7 19 2 13 2 2" xfId="19763"/>
    <cellStyle name="注释 2 2 5 2 2 2" xfId="19764"/>
    <cellStyle name="常规 7 19 2 13 2 2 2" xfId="19765"/>
    <cellStyle name="注释 2 2 5 2 3" xfId="19766"/>
    <cellStyle name="常规 7 19 2 13 2 3" xfId="19767"/>
    <cellStyle name="注释 2 2 5 3" xfId="19768"/>
    <cellStyle name="常规 7 19 2 13 3" xfId="19769"/>
    <cellStyle name="注释 2 2 5 3 2" xfId="19770"/>
    <cellStyle name="常规 7 19 2 13 3 2" xfId="19771"/>
    <cellStyle name="注释 2 2 5 4" xfId="19772"/>
    <cellStyle name="常规 7 19 2 13 4" xfId="19773"/>
    <cellStyle name="注释 2 2 6" xfId="19774"/>
    <cellStyle name="常规 7 19 2 14" xfId="19775"/>
    <cellStyle name="注释 2 2 6 2" xfId="19776"/>
    <cellStyle name="常规 7 19 2 14 2" xfId="19777"/>
    <cellStyle name="注释 2 2 6 2 2" xfId="19778"/>
    <cellStyle name="常规 7 19 2 14 2 2" xfId="19779"/>
    <cellStyle name="常规 7 19 2 14 2 2 2" xfId="19780"/>
    <cellStyle name="常规 7 19 2 14 2 3" xfId="19781"/>
    <cellStyle name="注释 2 2 6 3" xfId="19782"/>
    <cellStyle name="常规 7 19 2 14 3" xfId="19783"/>
    <cellStyle name="注释 2 2 6 3 2" xfId="19784"/>
    <cellStyle name="常规 7 19 2 14 3 2" xfId="19785"/>
    <cellStyle name="注释 2 2 6 4" xfId="19786"/>
    <cellStyle name="常规 7 19 2 14 4" xfId="19787"/>
    <cellStyle name="注释 2 2 7 2" xfId="19788"/>
    <cellStyle name="常规 7 19 2 15 2" xfId="19789"/>
    <cellStyle name="常规 7 19 2 20 2" xfId="19790"/>
    <cellStyle name="常规 7 19 2 15 2 2" xfId="19791"/>
    <cellStyle name="常规 7 19 2 20 2 2" xfId="19792"/>
    <cellStyle name="常规 7 19 2 15 2 2 2" xfId="19793"/>
    <cellStyle name="常规 7 19 2 20 2 2 2" xfId="19794"/>
    <cellStyle name="常规 7 19 2 15 3" xfId="19795"/>
    <cellStyle name="常规 7 19 2 20 3" xfId="19796"/>
    <cellStyle name="常规 7 19 2 15 3 2" xfId="19797"/>
    <cellStyle name="常规 7 19 2 20 3 2" xfId="19798"/>
    <cellStyle name="常规 7 19 2 15 4" xfId="19799"/>
    <cellStyle name="常规 7 19 2 20 4" xfId="19800"/>
    <cellStyle name="注释 2 2 8" xfId="19801"/>
    <cellStyle name="常规 7 19 2 16" xfId="19802"/>
    <cellStyle name="常规 7 19 2 21" xfId="19803"/>
    <cellStyle name="注释 2 2 8 2" xfId="19804"/>
    <cellStyle name="常规 7 19 2 16 2" xfId="19805"/>
    <cellStyle name="常规 7 19 2 21 2" xfId="19806"/>
    <cellStyle name="注释 2 2 8 2 2" xfId="19807"/>
    <cellStyle name="常规 7 19 2 16 2 2" xfId="19808"/>
    <cellStyle name="常规 7 19 2 21 2 2" xfId="19809"/>
    <cellStyle name="常规 7 19 2 16 2 2 2" xfId="19810"/>
    <cellStyle name="常规 7 19 2 21 2 2 2" xfId="19811"/>
    <cellStyle name="常规 7 19 2 16 2 3" xfId="19812"/>
    <cellStyle name="常规 7 19 2 21 2 3" xfId="19813"/>
    <cellStyle name="注释 2 2 8 3" xfId="19814"/>
    <cellStyle name="常规 7 19 2 16 3" xfId="19815"/>
    <cellStyle name="常规 7 19 2 21 3" xfId="19816"/>
    <cellStyle name="常规 7 19 2 16 3 2" xfId="19817"/>
    <cellStyle name="常规 7 19 2 21 3 2" xfId="19818"/>
    <cellStyle name="常规 7 19 2 16 4" xfId="19819"/>
    <cellStyle name="常规 7 19 2 21 4" xfId="19820"/>
    <cellStyle name="常规 7 19 2 17 2" xfId="19821"/>
    <cellStyle name="常规 7 19 2 22 2" xfId="19822"/>
    <cellStyle name="常规 7 19 2 17 2 2" xfId="19823"/>
    <cellStyle name="常规 7 19 2 22 2 2" xfId="19824"/>
    <cellStyle name="常规 7 19 2 17 2 2 2" xfId="19825"/>
    <cellStyle name="常规 7 19 2 22 2 2 2" xfId="19826"/>
    <cellStyle name="常规 7 19 2 17 2 3" xfId="19827"/>
    <cellStyle name="常规 7 19 2 22 2 3" xfId="19828"/>
    <cellStyle name="输入 3 2 2 3 2 2" xfId="19829"/>
    <cellStyle name="常规 7 19 2 17 3" xfId="19830"/>
    <cellStyle name="常规 7 19 2 22 3" xfId="19831"/>
    <cellStyle name="输入 3 2 2 3 2 2 2" xfId="19832"/>
    <cellStyle name="常规 7 19 2 17 3 2" xfId="19833"/>
    <cellStyle name="常规 7 19 2 22 3 2" xfId="19834"/>
    <cellStyle name="常规 7 2 2 2 2 39 2 2" xfId="19835"/>
    <cellStyle name="常规 7 2 2 2 2 44 2 2" xfId="19836"/>
    <cellStyle name="输入 3 2 2 3 2 3" xfId="19837"/>
    <cellStyle name="常规 7 19 2 17 4" xfId="19838"/>
    <cellStyle name="常规 7 19 2 22 4" xfId="19839"/>
    <cellStyle name="常规 7 19 2 18" xfId="19840"/>
    <cellStyle name="常规 7 19 2 23" xfId="19841"/>
    <cellStyle name="常规 7 19 2 18 2" xfId="19842"/>
    <cellStyle name="常规 7 19 2 23 2" xfId="19843"/>
    <cellStyle name="常规 7 19 2 18 2 2" xfId="19844"/>
    <cellStyle name="常规 7 19 2 23 2 2" xfId="19845"/>
    <cellStyle name="常规 7 19 2 18 2 2 2" xfId="19846"/>
    <cellStyle name="常规 7 19 2 23 2 2 2" xfId="19847"/>
    <cellStyle name="常规 8 2 2 2 45 2" xfId="19848"/>
    <cellStyle name="常规 7 19 2 18 2 3" xfId="19849"/>
    <cellStyle name="常规 7 19 2 23 2 3" xfId="19850"/>
    <cellStyle name="输入 3 2 2 3 3 2" xfId="19851"/>
    <cellStyle name="常规 7 19 2 18 3" xfId="19852"/>
    <cellStyle name="常规 7 19 2 23 3" xfId="19853"/>
    <cellStyle name="常规 7 2 4 2 11" xfId="19854"/>
    <cellStyle name="常规 7 19 2 18 3 2" xfId="19855"/>
    <cellStyle name="常规 7 19 2 23 3 2" xfId="19856"/>
    <cellStyle name="常规 7 2 2 2 2 39 3 2" xfId="19857"/>
    <cellStyle name="常规 7 2 2 2 2 44 3 2" xfId="19858"/>
    <cellStyle name="常规 7 19 2 18 4" xfId="19859"/>
    <cellStyle name="常规 7 19 2 23 4" xfId="19860"/>
    <cellStyle name="注释 2 3 2 4 2 2" xfId="19861"/>
    <cellStyle name="常规 7 19 2 19" xfId="19862"/>
    <cellStyle name="常规 7 19 2 24" xfId="19863"/>
    <cellStyle name="注释 2 3 2 4 2 2 2" xfId="19864"/>
    <cellStyle name="常规 7 19 2 19 2" xfId="19865"/>
    <cellStyle name="常规 7 19 2 24 2" xfId="19866"/>
    <cellStyle name="注释 3 67 2 3 2" xfId="19867"/>
    <cellStyle name="注释 3 72 2 3 2" xfId="19868"/>
    <cellStyle name="常规 8 4 2 6 5" xfId="19869"/>
    <cellStyle name="常规 7 19 2 19 2 2" xfId="19870"/>
    <cellStyle name="常规 7 19 2 24 2 2" xfId="19871"/>
    <cellStyle name="常规 7 19 2 19 2 2 2" xfId="19872"/>
    <cellStyle name="常规 7 19 2 24 2 2 2" xfId="19873"/>
    <cellStyle name="常规 7 19 2 19 2 3" xfId="19874"/>
    <cellStyle name="常规 7 19 2 24 2 3" xfId="19875"/>
    <cellStyle name="输入 3 2 2 3 4 2" xfId="19876"/>
    <cellStyle name="常规 7 19 2 19 3" xfId="19877"/>
    <cellStyle name="常规 7 19 2 24 3" xfId="19878"/>
    <cellStyle name="常规 8 4 2 7 5" xfId="19879"/>
    <cellStyle name="常规 7 19 2 19 3 2" xfId="19880"/>
    <cellStyle name="常规 7 19 2 24 3 2" xfId="19881"/>
    <cellStyle name="常规 7 2 2 2 2 39 4 2" xfId="19882"/>
    <cellStyle name="常规 7 2 2 2 2 44 4 2" xfId="19883"/>
    <cellStyle name="常规 7 19 2 19 4" xfId="19884"/>
    <cellStyle name="常规 7 19 2 24 4" xfId="19885"/>
    <cellStyle name="常规 7 19 2 2 10" xfId="19886"/>
    <cellStyle name="常规 7 19 2 2 10 2" xfId="19887"/>
    <cellStyle name="常规 7 19 2 2 10 2 2" xfId="19888"/>
    <cellStyle name="常规 7 19 2 2 10 2 2 2" xfId="19889"/>
    <cellStyle name="常规 7 19 2 2 10 2 3" xfId="19890"/>
    <cellStyle name="常规 7 19 2 2 10 3" xfId="19891"/>
    <cellStyle name="常规 7 19 2 2 10 3 2" xfId="19892"/>
    <cellStyle name="常规 7 19 2 2 10 3 2 2" xfId="19893"/>
    <cellStyle name="常规 7 19 2 2 10 3 3" xfId="19894"/>
    <cellStyle name="常规 7 19 2 2 10 4" xfId="19895"/>
    <cellStyle name="计算 2 10" xfId="19896"/>
    <cellStyle name="常规 7 19 2 2 11" xfId="19897"/>
    <cellStyle name="常规 7 19 2 2 11 2" xfId="19898"/>
    <cellStyle name="常规 7 19 2 2 11 2 2" xfId="19899"/>
    <cellStyle name="常规 7 2 4 2 18 5" xfId="19900"/>
    <cellStyle name="常规 7 2 4 2 23 5" xfId="19901"/>
    <cellStyle name="常规 7 19 2 2 11 2 2 2" xfId="19902"/>
    <cellStyle name="常规 7 19 2 2 11 2 3" xfId="19903"/>
    <cellStyle name="常规 7 19 2 2 11 3" xfId="19904"/>
    <cellStyle name="常规 7 19 2 2 11 3 2" xfId="19905"/>
    <cellStyle name="链接单元格 3 8" xfId="19906"/>
    <cellStyle name="常规 7 19 2 2 11 3 2 2" xfId="19907"/>
    <cellStyle name="常规 7 19 2 2 11 3 3" xfId="19908"/>
    <cellStyle name="常规 7 19 2 2 11 4" xfId="19909"/>
    <cellStyle name="常规 7 19 2 2 12" xfId="19910"/>
    <cellStyle name="常规 7 19 2 2 12 2" xfId="19911"/>
    <cellStyle name="常规 7 19 2 2 12 2 2" xfId="19912"/>
    <cellStyle name="常规 7 19 2 2 12 2 2 2" xfId="19913"/>
    <cellStyle name="常规 7 19 2 2 12 2 3" xfId="19914"/>
    <cellStyle name="常规 7 19 2 2 12 3" xfId="19915"/>
    <cellStyle name="千位分隔 2 2 7" xfId="19916"/>
    <cellStyle name="常规 7 19 2 2 12 3 2" xfId="19917"/>
    <cellStyle name="千位分隔 2 2 7 2" xfId="19918"/>
    <cellStyle name="常规 7 19 2 2 12 3 2 2" xfId="19919"/>
    <cellStyle name="千位分隔 2 2 8" xfId="19920"/>
    <cellStyle name="常规 7 19 2 2 12 3 3" xfId="19921"/>
    <cellStyle name="常规 7 19 2 2 12 4" xfId="19922"/>
    <cellStyle name="常规 7 19 2 2 13" xfId="19923"/>
    <cellStyle name="常规 7 19 2 2 13 2" xfId="19924"/>
    <cellStyle name="常规 7 19 2 2 13 2 2" xfId="19925"/>
    <cellStyle name="常规 7 19 2 2 13 2 2 2" xfId="19926"/>
    <cellStyle name="常规 7 19 2 2 13 3" xfId="19927"/>
    <cellStyle name="常规 7 19 2 2 13 3 2" xfId="19928"/>
    <cellStyle name="常规 7 19 2 2 13 3 2 2" xfId="19929"/>
    <cellStyle name="常规 7 19 2 2 13 3 3" xfId="19930"/>
    <cellStyle name="常规 7 19 2 2 13 4" xfId="19931"/>
    <cellStyle name="常规 7 19 2 2 14" xfId="19932"/>
    <cellStyle name="常规 7 19 2 2 14 2" xfId="19933"/>
    <cellStyle name="常规 7 19 2 2 14 2 2" xfId="19934"/>
    <cellStyle name="常规 7 19 2 2 14 2 2 2" xfId="19935"/>
    <cellStyle name="常规 7 19 2 2 14 3" xfId="19936"/>
    <cellStyle name="常规 7 19 2 2 14 3 2" xfId="19937"/>
    <cellStyle name="常规 9 8" xfId="19938"/>
    <cellStyle name="常规 7 19 2 2 14 3 2 2" xfId="19939"/>
    <cellStyle name="常规 7 19 2 2 14 3 3" xfId="19940"/>
    <cellStyle name="常规 7 19 2 2 14 4" xfId="19941"/>
    <cellStyle name="强调文字颜色 3 3 3 5 2 2" xfId="19942"/>
    <cellStyle name="常规 7 19 2 2 15" xfId="19943"/>
    <cellStyle name="常规 7 19 2 2 20" xfId="19944"/>
    <cellStyle name="常规 7 19 2 2 15 2" xfId="19945"/>
    <cellStyle name="常规 7 19 2 2 20 2" xfId="19946"/>
    <cellStyle name="常规 7 19 2 2 15 2 2" xfId="19947"/>
    <cellStyle name="常规 7 19 2 2 20 2 2" xfId="19948"/>
    <cellStyle name="常规 7 19 2 2 15 2 2 2" xfId="19949"/>
    <cellStyle name="常规 7 19 2 2 20 2 2 2" xfId="19950"/>
    <cellStyle name="常规 7 19 2 2 15 3" xfId="19951"/>
    <cellStyle name="常规 7 19 2 2 20 3" xfId="19952"/>
    <cellStyle name="常规 7 19 2 2 15 3 2" xfId="19953"/>
    <cellStyle name="常规 7 19 2 2 20 3 2" xfId="19954"/>
    <cellStyle name="常规 7 19 2 2 15 3 2 2" xfId="19955"/>
    <cellStyle name="常规 7 19 2 2 20 3 2 2" xfId="19956"/>
    <cellStyle name="常规 7 19 2 2 15 3 3" xfId="19957"/>
    <cellStyle name="常规 7 19 2 2 20 3 3" xfId="19958"/>
    <cellStyle name="常规 7 19 2 2 15 4" xfId="19959"/>
    <cellStyle name="常规 7 19 2 2 20 4" xfId="19960"/>
    <cellStyle name="常规 7 19 2 2 16" xfId="19961"/>
    <cellStyle name="常规 7 19 2 2 21" xfId="19962"/>
    <cellStyle name="常规 7 19 2 2 16 2" xfId="19963"/>
    <cellStyle name="常规 7 19 2 2 21 2" xfId="19964"/>
    <cellStyle name="常规 7 19 2 2 16 2 2" xfId="19965"/>
    <cellStyle name="常规 7 19 2 2 21 2 2" xfId="19966"/>
    <cellStyle name="常规 7 19 2 2 16 2 2 2" xfId="19967"/>
    <cellStyle name="常规 7 19 2 2 21 2 2 2" xfId="19968"/>
    <cellStyle name="常规_2011省本级基金预算表（草案，提供预算处）" xfId="19969"/>
    <cellStyle name="常规 7 19 2 2 16 2 3" xfId="19970"/>
    <cellStyle name="常规 7 19 2 2 21 2 3" xfId="19971"/>
    <cellStyle name="常规 7 19 2 2 16 3" xfId="19972"/>
    <cellStyle name="常规 7 19 2 2 21 3" xfId="19973"/>
    <cellStyle name="常规 7 19 2 2 16 3 2" xfId="19974"/>
    <cellStyle name="常规 7 19 2 2 21 3 2" xfId="19975"/>
    <cellStyle name="常规 7 19 2 2 16 3 2 2" xfId="19976"/>
    <cellStyle name="常规 7 19 2 2 21 3 2 2" xfId="19977"/>
    <cellStyle name="常规 7 19 2 2 16 3 3" xfId="19978"/>
    <cellStyle name="常规 7 19 2 2 21 3 3" xfId="19979"/>
    <cellStyle name="常规 7 19 2 2 16 4" xfId="19980"/>
    <cellStyle name="常规 7 19 2 2 21 4" xfId="19981"/>
    <cellStyle name="常规 7 19 2 2 17" xfId="19982"/>
    <cellStyle name="常规 7 19 2 2 22" xfId="19983"/>
    <cellStyle name="常规 7 19 2 2 17 2" xfId="19984"/>
    <cellStyle name="常规 7 19 2 2 22 2" xfId="19985"/>
    <cellStyle name="常规 7 19 2 2 17 2 2" xfId="19986"/>
    <cellStyle name="常规 7 19 2 2 22 2 2" xfId="19987"/>
    <cellStyle name="常规 7 19 2 2 17 2 2 2" xfId="19988"/>
    <cellStyle name="常规 7 19 2 2 22 2 2 2" xfId="19989"/>
    <cellStyle name="常规 7 19 2 2 17 2 3" xfId="19990"/>
    <cellStyle name="常规 7 19 2 2 22 2 3" xfId="19991"/>
    <cellStyle name="常规 7 19 2 2 17 3" xfId="19992"/>
    <cellStyle name="常规 7 19 2 2 22 3" xfId="19993"/>
    <cellStyle name="常规 7 19 2 2 17 3 2" xfId="19994"/>
    <cellStyle name="常规 7 19 2 2 22 3 2" xfId="19995"/>
    <cellStyle name="常规 7 19 2 2 17 3 2 2" xfId="19996"/>
    <cellStyle name="常规 7 19 2 2 22 3 2 2" xfId="19997"/>
    <cellStyle name="常规 7 19 2 2 17 3 3" xfId="19998"/>
    <cellStyle name="常规 7 19 2 2 22 3 3" xfId="19999"/>
    <cellStyle name="常规 7 19 2 2 17 4" xfId="20000"/>
    <cellStyle name="常规 7 19 2 2 22 4" xfId="20001"/>
    <cellStyle name="常规 7 19 2 2 18" xfId="20002"/>
    <cellStyle name="常规 7 19 2 2 23" xfId="20003"/>
    <cellStyle name="常规 7 19 2 2 18 2" xfId="20004"/>
    <cellStyle name="常规 7 19 2 2 23 2" xfId="20005"/>
    <cellStyle name="常规 7 19 2 2 18 2 2" xfId="20006"/>
    <cellStyle name="常规 7 19 2 2 23 2 2" xfId="20007"/>
    <cellStyle name="解释性文本 2 2 2 2 5" xfId="20008"/>
    <cellStyle name="常规 7 19 2 2 18 2 2 2" xfId="20009"/>
    <cellStyle name="常规 7 19 2 2 23 2 2 2" xfId="20010"/>
    <cellStyle name="常规 7 19 2 2 18 2 3" xfId="20011"/>
    <cellStyle name="常规 7 19 2 2 23 2 3" xfId="20012"/>
    <cellStyle name="常规 7 19 2 2 18 3" xfId="20013"/>
    <cellStyle name="常规 7 19 2 2 23 3" xfId="20014"/>
    <cellStyle name="常规 7 19 2 2 18 3 2" xfId="20015"/>
    <cellStyle name="常规 7 19 2 2 23 3 2" xfId="20016"/>
    <cellStyle name="常规 7 19 2 2 18 3 2 2" xfId="20017"/>
    <cellStyle name="常规 7 19 2 2 23 3 2 2" xfId="20018"/>
    <cellStyle name="常规 7 19 2 2 18 3 3" xfId="20019"/>
    <cellStyle name="常规 7 19 2 2 23 3 3" xfId="20020"/>
    <cellStyle name="常规 7 19 2 2 18 4" xfId="20021"/>
    <cellStyle name="常规 7 19 2 2 23 4" xfId="20022"/>
    <cellStyle name="常规 7 19 2 2 19" xfId="20023"/>
    <cellStyle name="常规 7 19 2 2 24" xfId="20024"/>
    <cellStyle name="常规 7 19 2 2 19 2" xfId="20025"/>
    <cellStyle name="常规 7 19 2 2 24 2" xfId="20026"/>
    <cellStyle name="常规 7 19 2 2 19 2 2" xfId="20027"/>
    <cellStyle name="常规 7 19 2 2 24 2 2" xfId="20028"/>
    <cellStyle name="常规 7 19 2 2 19 2 2 2" xfId="20029"/>
    <cellStyle name="常规 7 19 2 2 24 2 2 2" xfId="20030"/>
    <cellStyle name="常规 7 20 5 3" xfId="20031"/>
    <cellStyle name="常规 7 19 2 2 19 2 3" xfId="20032"/>
    <cellStyle name="常规 7 19 2 2 24 2 3" xfId="20033"/>
    <cellStyle name="检查单元格 3 2 4 2 2" xfId="20034"/>
    <cellStyle name="常规 7 19 2 2 19 3" xfId="20035"/>
    <cellStyle name="常规 7 19 2 2 24 3" xfId="20036"/>
    <cellStyle name="检查单元格 3 2 4 2 2 2" xfId="20037"/>
    <cellStyle name="常规 7 19 2 2 19 3 2" xfId="20038"/>
    <cellStyle name="常规 7 19 2 2 24 3 2" xfId="20039"/>
    <cellStyle name="常规 7 19 2 2 19 3 2 2" xfId="20040"/>
    <cellStyle name="常规 7 19 2 2 24 3 2 2" xfId="20041"/>
    <cellStyle name="常规 7 19 2 2 19 3 3" xfId="20042"/>
    <cellStyle name="常规 7 19 2 2 24 3 3" xfId="20043"/>
    <cellStyle name="检查单元格 3 2 4 2 3" xfId="20044"/>
    <cellStyle name="常规 7 19 2 2 19 4" xfId="20045"/>
    <cellStyle name="常规 7 19 2 2 24 4" xfId="20046"/>
    <cellStyle name="常规 8 3 4" xfId="20047"/>
    <cellStyle name="常规 7 19 2 2 2" xfId="20048"/>
    <cellStyle name="常规 7 24 2 2 2" xfId="20049"/>
    <cellStyle name="常规 8 3 4 2" xfId="20050"/>
    <cellStyle name="常规 7 19 2 2 2 2" xfId="20051"/>
    <cellStyle name="常规 8 3 4 2 2" xfId="20052"/>
    <cellStyle name="常规 7 19 2 2 2 2 2" xfId="20053"/>
    <cellStyle name="常规 7 19 2 2 2 2 2 2" xfId="20054"/>
    <cellStyle name="常规 7 19 2 2 2 2 3" xfId="20055"/>
    <cellStyle name="输出 2 3 3 3 2" xfId="20056"/>
    <cellStyle name="常规 8 3 4 3" xfId="20057"/>
    <cellStyle name="常规 7 19 2 2 2 3" xfId="20058"/>
    <cellStyle name="常规 7 19 2 2 2 3 2" xfId="20059"/>
    <cellStyle name="常规 7 19 2 2 2 3 3" xfId="20060"/>
    <cellStyle name="常规 7 19 2 2 2 4" xfId="20061"/>
    <cellStyle name="常规 7 19 2 2 25 2 2 2" xfId="20062"/>
    <cellStyle name="常规 7 19 2 2 30 2 2 2" xfId="20063"/>
    <cellStyle name="注释 2 35 2" xfId="20064"/>
    <cellStyle name="注释 2 40 2" xfId="20065"/>
    <cellStyle name="常规 7 19 2 2 25 2 3" xfId="20066"/>
    <cellStyle name="常规 7 19 2 2 30 2 3" xfId="20067"/>
    <cellStyle name="注释 2 36" xfId="20068"/>
    <cellStyle name="注释 2 41" xfId="20069"/>
    <cellStyle name="检查单元格 3 2 4 3 2" xfId="20070"/>
    <cellStyle name="常规 7 19 2 2 25 3" xfId="20071"/>
    <cellStyle name="常规 7 19 2 2 30 3" xfId="20072"/>
    <cellStyle name="常规 7 19 2 2 25 3 2" xfId="20073"/>
    <cellStyle name="常规 7 19 2 2 30 3 2" xfId="20074"/>
    <cellStyle name="常规 7 19 2 2 25 3 2 2" xfId="20075"/>
    <cellStyle name="常规 7 19 2 2 30 3 2 2" xfId="20076"/>
    <cellStyle name="常规 7 19 2 2 25 3 3" xfId="20077"/>
    <cellStyle name="常规 7 19 2 2 30 3 3" xfId="20078"/>
    <cellStyle name="常规 7 19 2 2 25 4" xfId="20079"/>
    <cellStyle name="常规 7 19 2 2 30 4" xfId="20080"/>
    <cellStyle name="常规 7 19 2 2 26 2 2" xfId="20081"/>
    <cellStyle name="常规 7 19 2 2 31 2 2" xfId="20082"/>
    <cellStyle name="常规 7 19 2 2 26 2 2 2" xfId="20083"/>
    <cellStyle name="常规 7 19 2 2 31 2 2 2" xfId="20084"/>
    <cellStyle name="常规 7 19 2 2 26 2 3" xfId="20085"/>
    <cellStyle name="常规 7 19 2 2 31 2 3" xfId="20086"/>
    <cellStyle name="检查单元格 3 2 4 4 2" xfId="20087"/>
    <cellStyle name="常规 7 19 2 2 26 3" xfId="20088"/>
    <cellStyle name="常规 7 19 2 2 31 3" xfId="20089"/>
    <cellStyle name="常规 7 19 2 2 26 3 2" xfId="20090"/>
    <cellStyle name="常规 7 19 2 2 31 3 2" xfId="20091"/>
    <cellStyle name="常规 7 19 2 2 26 3 2 2" xfId="20092"/>
    <cellStyle name="常规 7 19 2 2 31 3 2 2" xfId="20093"/>
    <cellStyle name="常规 7 19 2 2 26 3 3" xfId="20094"/>
    <cellStyle name="常规 7 19 2 2 31 3 3" xfId="20095"/>
    <cellStyle name="常规 7 19 2 2 26 4" xfId="20096"/>
    <cellStyle name="常规 7 19 2 2 31 4" xfId="20097"/>
    <cellStyle name="常规 7 19 2 2 27" xfId="20098"/>
    <cellStyle name="常规 7 19 2 2 32" xfId="20099"/>
    <cellStyle name="常规 7 19 2 2 27 2" xfId="20100"/>
    <cellStyle name="常规 7 19 2 2 32 2" xfId="20101"/>
    <cellStyle name="常规 7 19 2 2 27 2 2" xfId="20102"/>
    <cellStyle name="常规 7 19 2 2 32 2 2" xfId="20103"/>
    <cellStyle name="常规 7 19 2 2 27 2 2 2" xfId="20104"/>
    <cellStyle name="常规 7 19 2 2 32 2 2 2" xfId="20105"/>
    <cellStyle name="常规 7 19 2 2 27 2 3" xfId="20106"/>
    <cellStyle name="常规 7 19 2 2 32 2 3" xfId="20107"/>
    <cellStyle name="常规 7 19 2 2 27 3" xfId="20108"/>
    <cellStyle name="常规 7 19 2 2 32 3" xfId="20109"/>
    <cellStyle name="常规 7 19 2 2 27 3 2" xfId="20110"/>
    <cellStyle name="常规 7 19 2 2 32 3 2" xfId="20111"/>
    <cellStyle name="常规 7 19 2 2 27 3 2 2" xfId="20112"/>
    <cellStyle name="常规 7 19 2 2 32 3 2 2" xfId="20113"/>
    <cellStyle name="常规 7 19 2 2 27 3 3" xfId="20114"/>
    <cellStyle name="常规 7 19 2 2 32 3 3" xfId="20115"/>
    <cellStyle name="常规 7 19 2 2 27 4" xfId="20116"/>
    <cellStyle name="常规 7 19 2 2 32 4" xfId="20117"/>
    <cellStyle name="强调文字颜色 5 3 3 4 2 3" xfId="20118"/>
    <cellStyle name="常规 7 19 2 2 28 2" xfId="20119"/>
    <cellStyle name="常规 7 19 2 2 33 2" xfId="20120"/>
    <cellStyle name="强调文字颜色 5 3 3 4 2 3 2" xfId="20121"/>
    <cellStyle name="常规 7 19 2 2 28 2 2" xfId="20122"/>
    <cellStyle name="常规 7 19 2 2 33 2 2" xfId="20123"/>
    <cellStyle name="常规 7 19 2 2 28 2 2 2" xfId="20124"/>
    <cellStyle name="常规 7 19 2 2 33 2 2 2" xfId="20125"/>
    <cellStyle name="强调文字颜色 5 3 3 4 2 4" xfId="20126"/>
    <cellStyle name="常规 7 19 2 2 28 3" xfId="20127"/>
    <cellStyle name="常规 7 19 2 2 33 3" xfId="20128"/>
    <cellStyle name="常规 7 19 2 2 28 3 2" xfId="20129"/>
    <cellStyle name="常规 7 19 2 2 33 3 2" xfId="20130"/>
    <cellStyle name="常规 7 19 2 2 28 3 2 2" xfId="20131"/>
    <cellStyle name="常规 7 19 2 2 33 3 2 2" xfId="20132"/>
    <cellStyle name="常规 7 19 2 2 28 3 3" xfId="20133"/>
    <cellStyle name="常规 7 19 2 2 33 3 3" xfId="20134"/>
    <cellStyle name="常规 7 19 2 2 28 4" xfId="20135"/>
    <cellStyle name="常规 7 19 2 2 33 4" xfId="20136"/>
    <cellStyle name="常规 7 19 2 2 29 2" xfId="20137"/>
    <cellStyle name="常规 7 19 2 2 34 2" xfId="20138"/>
    <cellStyle name="常规 7 19 2 2 29 2 2" xfId="20139"/>
    <cellStyle name="常规 7 19 2 2 34 2 2" xfId="20140"/>
    <cellStyle name="常规 7 19 2 2 29 2 2 2" xfId="20141"/>
    <cellStyle name="常规 7 19 2 2 34 2 2 2" xfId="20142"/>
    <cellStyle name="常规 7 19 2 2 29 2 3" xfId="20143"/>
    <cellStyle name="常规 7 19 2 2 34 2 3" xfId="20144"/>
    <cellStyle name="常规 7 19 2 2 29 3 2 2" xfId="20145"/>
    <cellStyle name="常规 7 19 2 2 34 3 2 2" xfId="20146"/>
    <cellStyle name="常规 7 19 2 2 29 3 3" xfId="20147"/>
    <cellStyle name="常规 7 19 2 2 34 3 3" xfId="20148"/>
    <cellStyle name="常规 7 19 2 2 29 4" xfId="20149"/>
    <cellStyle name="常规 7 19 2 2 34 4" xfId="20150"/>
    <cellStyle name="常规 8 3 5" xfId="20151"/>
    <cellStyle name="常规 7 19 2 2 3" xfId="20152"/>
    <cellStyle name="常规 8 3 5 2" xfId="20153"/>
    <cellStyle name="常规 7 19 2 2 3 2" xfId="20154"/>
    <cellStyle name="常规 7 19 2 2 3 2 2" xfId="20155"/>
    <cellStyle name="常规 7 19 2 2 3 2 2 2" xfId="20156"/>
    <cellStyle name="常规 7 2 4 9 2 3 2" xfId="20157"/>
    <cellStyle name="常规 7 19 2 2 3 2 3" xfId="20158"/>
    <cellStyle name="输出 2 3 3 4 2" xfId="20159"/>
    <cellStyle name="常规 7 19 2 2 3 3" xfId="20160"/>
    <cellStyle name="常规 7 19 2 2 3 4" xfId="20161"/>
    <cellStyle name="常规 7 19 2 2 35" xfId="20162"/>
    <cellStyle name="常规 7 19 2 2 40" xfId="20163"/>
    <cellStyle name="常规 7 19 2 2 35 2" xfId="20164"/>
    <cellStyle name="常规 7 19 2 2 40 2" xfId="20165"/>
    <cellStyle name="常规 7 19 2 2 35 2 2" xfId="20166"/>
    <cellStyle name="常规 7 19 2 2 40 2 2" xfId="20167"/>
    <cellStyle name="常规 7 19 2 2 35 2 3" xfId="20168"/>
    <cellStyle name="常规 7 19 2 2 40 2 3" xfId="20169"/>
    <cellStyle name="常规 7 19 2 2 35 3 2" xfId="20170"/>
    <cellStyle name="常规 7 19 2 2 40 3 2" xfId="20171"/>
    <cellStyle name="常规 7 20 17 2 2 2" xfId="20172"/>
    <cellStyle name="常规 7 20 22 2 2 2" xfId="20173"/>
    <cellStyle name="常规 7 19 2 2 35 3 3" xfId="20174"/>
    <cellStyle name="常规 7 19 2 2 40 3 3" xfId="20175"/>
    <cellStyle name="常规 7 19 2 2 35 4" xfId="20176"/>
    <cellStyle name="常规 7 19 2 2 40 4" xfId="20177"/>
    <cellStyle name="常规 7 19 2 2 36" xfId="20178"/>
    <cellStyle name="常规 7 19 2 2 41" xfId="20179"/>
    <cellStyle name="常规 7 19 2 2 36 2" xfId="20180"/>
    <cellStyle name="常规 7 19 2 2 41 2" xfId="20181"/>
    <cellStyle name="常规 7 19 2 2 36 2 2" xfId="20182"/>
    <cellStyle name="常规 7 19 2 2 41 2 2" xfId="20183"/>
    <cellStyle name="常规 7 19 2 2 36 2 2 2" xfId="20184"/>
    <cellStyle name="常规 7 19 2 2 41 2 2 2" xfId="20185"/>
    <cellStyle name="常规 7 19 2 2 36 2 3" xfId="20186"/>
    <cellStyle name="常规 7 19 2 2 41 2 3" xfId="20187"/>
    <cellStyle name="常规 7 19 2 2 36 3" xfId="20188"/>
    <cellStyle name="常规 7 19 2 2 41 3" xfId="20189"/>
    <cellStyle name="常规 7 19 2 2 36 3 2" xfId="20190"/>
    <cellStyle name="常规 7 19 2 2 41 3 2" xfId="20191"/>
    <cellStyle name="常规 7 19 2 2 36 3 2 2" xfId="20192"/>
    <cellStyle name="常规 7 19 2 2 41 3 2 2" xfId="20193"/>
    <cellStyle name="常规 7 19 2 2 36 3 3" xfId="20194"/>
    <cellStyle name="常规 7 19 2 2 41 3 3" xfId="20195"/>
    <cellStyle name="注释 3 12 2 2 2" xfId="20196"/>
    <cellStyle name="常规 7 19 2 2 36 4" xfId="20197"/>
    <cellStyle name="常规 7 19 2 2 41 4" xfId="20198"/>
    <cellStyle name="常规 7 19 2 2 37" xfId="20199"/>
    <cellStyle name="常规 7 19 2 2 42" xfId="20200"/>
    <cellStyle name="常规 7 19 2 2 37 2" xfId="20201"/>
    <cellStyle name="常规 7 19 2 2 42 2" xfId="20202"/>
    <cellStyle name="常规 7 19 2 2 37 2 2" xfId="20203"/>
    <cellStyle name="常规 7 19 2 2 42 2 2" xfId="20204"/>
    <cellStyle name="常规 7 19 2 2 37 2 3" xfId="20205"/>
    <cellStyle name="常规 7 19 2 2 42 2 3" xfId="20206"/>
    <cellStyle name="常规 7 19 2 2 37 3" xfId="20207"/>
    <cellStyle name="常规 7 19 2 2 42 3" xfId="20208"/>
    <cellStyle name="常规 7 19 2 2 37 3 2" xfId="20209"/>
    <cellStyle name="常规 7 19 2 2 42 3 2" xfId="20210"/>
    <cellStyle name="常规 7 19 2 2 37 3 2 2" xfId="20211"/>
    <cellStyle name="常规 7 19 2 2 42 3 2 2" xfId="20212"/>
    <cellStyle name="常规 7 20 17 4 2 2" xfId="20213"/>
    <cellStyle name="常规 7 20 22 4 2 2" xfId="20214"/>
    <cellStyle name="常规 7 19 2 2 37 3 3" xfId="20215"/>
    <cellStyle name="常规 7 19 2 2 42 3 3" xfId="20216"/>
    <cellStyle name="注释 3 12 2 3 2" xfId="20217"/>
    <cellStyle name="常规 7 19 2 2 37 4" xfId="20218"/>
    <cellStyle name="常规 7 19 2 2 42 4" xfId="20219"/>
    <cellStyle name="常规 7 19 2 2 38" xfId="20220"/>
    <cellStyle name="常规 7 19 2 2 43" xfId="20221"/>
    <cellStyle name="常规 7 19 2 2 38 2" xfId="20222"/>
    <cellStyle name="常规 7 19 2 2 43 2" xfId="20223"/>
    <cellStyle name="常规 7 19 2 2 38 2 2" xfId="20224"/>
    <cellStyle name="常规 7 19 2 2 43 2 2" xfId="20225"/>
    <cellStyle name="常规 7 19 2 2 38 2 3" xfId="20226"/>
    <cellStyle name="常规 7 19 2 2 43 2 3" xfId="20227"/>
    <cellStyle name="常规 7 19 2 2 38 3" xfId="20228"/>
    <cellStyle name="常规 7 19 2 2 43 3" xfId="20229"/>
    <cellStyle name="常规 7 19 2 2 38 3 2" xfId="20230"/>
    <cellStyle name="常规 7 19 2 2 43 3 2" xfId="20231"/>
    <cellStyle name="常规 7 19 2 2 38 3 2 2" xfId="20232"/>
    <cellStyle name="常规 7 19 2 2 43 3 2 2" xfId="20233"/>
    <cellStyle name="常规 7 19 2 2 38 3 3" xfId="20234"/>
    <cellStyle name="常规 7 19 2 2 43 3 3" xfId="20235"/>
    <cellStyle name="常规 7 19 2 2 38 4" xfId="20236"/>
    <cellStyle name="常规 7 19 2 2 43 4" xfId="20237"/>
    <cellStyle name="常规 8 4 2 38 2 2" xfId="20238"/>
    <cellStyle name="常规 8 4 2 43 2 2" xfId="20239"/>
    <cellStyle name="常规 7 19 2 2 39" xfId="20240"/>
    <cellStyle name="常规 7 19 2 2 44" xfId="20241"/>
    <cellStyle name="常规 8 4 2 38 2 2 2" xfId="20242"/>
    <cellStyle name="常规 8 4 2 43 2 2 2" xfId="20243"/>
    <cellStyle name="常规 7 19 2 2 39 2" xfId="20244"/>
    <cellStyle name="常规 7 19 2 2 44 2" xfId="20245"/>
    <cellStyle name="常规 7 19 2 2 39 2 2" xfId="20246"/>
    <cellStyle name="常规 7 19 2 2 44 2 2" xfId="20247"/>
    <cellStyle name="常规 7 19 2 2 39 2 2 2" xfId="20248"/>
    <cellStyle name="常规 7 19 2 2 44 2 2 2" xfId="20249"/>
    <cellStyle name="常规 7 19 2 2 39 2 3" xfId="20250"/>
    <cellStyle name="常规 7 19 2 2 44 2 3" xfId="20251"/>
    <cellStyle name="常规 7 19 2 2 39 3" xfId="20252"/>
    <cellStyle name="常规 7 19 2 2 44 3" xfId="20253"/>
    <cellStyle name="常规 7 19 2 2 39 3 2" xfId="20254"/>
    <cellStyle name="常规 7 19 2 2 44 3 2" xfId="20255"/>
    <cellStyle name="常规 7 19 2 2 39 3 2 2" xfId="20256"/>
    <cellStyle name="常规 7 19 2 2 44 3 2 2" xfId="20257"/>
    <cellStyle name="常规 7 19 2 2 39 3 3" xfId="20258"/>
    <cellStyle name="常规 7 19 2 2 44 3 3" xfId="20259"/>
    <cellStyle name="常规 7 19 2 2 39 4" xfId="20260"/>
    <cellStyle name="常规 7 19 2 2 44 4" xfId="20261"/>
    <cellStyle name="常规 8 3 6" xfId="20262"/>
    <cellStyle name="常规 7 19 2 2 4" xfId="20263"/>
    <cellStyle name="常规 8 3 6 2" xfId="20264"/>
    <cellStyle name="常规 7 19 2 2 4 2" xfId="20265"/>
    <cellStyle name="常规 7 19 2 2 4 2 2" xfId="20266"/>
    <cellStyle name="常规 7 19 2 2 4 2 2 2" xfId="20267"/>
    <cellStyle name="常规 7 19 2 2 4 2 3" xfId="20268"/>
    <cellStyle name="常规 7 19 2 2 4 3" xfId="20269"/>
    <cellStyle name="输出 2 2 2 3" xfId="20270"/>
    <cellStyle name="常规 7 19 2 2 4 3 2" xfId="20271"/>
    <cellStyle name="常规 7 2 4 3" xfId="20272"/>
    <cellStyle name="输出 2 2 2 3 2" xfId="20273"/>
    <cellStyle name="常规 7 19 2 2 4 3 2 2" xfId="20274"/>
    <cellStyle name="输出 2 2 2 4" xfId="20275"/>
    <cellStyle name="常规 7 19 2 2 4 3 3" xfId="20276"/>
    <cellStyle name="常规 7 19 2 2 4 4" xfId="20277"/>
    <cellStyle name="常规 8 4 2 38 2 3" xfId="20278"/>
    <cellStyle name="常规 8 4 2 43 2 3" xfId="20279"/>
    <cellStyle name="常规 7 19 2 2 45" xfId="20280"/>
    <cellStyle name="常规 8 4 2 38 2 3 2" xfId="20281"/>
    <cellStyle name="常规 8 4 2 43 2 3 2" xfId="20282"/>
    <cellStyle name="常规 7 19 2 2 45 2" xfId="20283"/>
    <cellStyle name="常规 7 19 2 2 45 2 2" xfId="20284"/>
    <cellStyle name="常规 7 19 2 2 45 3" xfId="20285"/>
    <cellStyle name="常规 8 4 2 38 2 4" xfId="20286"/>
    <cellStyle name="常规 8 4 2 43 2 4" xfId="20287"/>
    <cellStyle name="常规 7 19 2 2 46" xfId="20288"/>
    <cellStyle name="常规 7 19 2 2 46 2" xfId="20289"/>
    <cellStyle name="常规 7 19 2 2 47" xfId="20290"/>
    <cellStyle name="常规 7 19 2 2 5 2 2" xfId="20291"/>
    <cellStyle name="常规 7 19 2 2 5 2 2 2" xfId="20292"/>
    <cellStyle name="常规 7 19 2 2 5 3" xfId="20293"/>
    <cellStyle name="输出 2 3 2 3" xfId="20294"/>
    <cellStyle name="常规 7 19 2 2 5 3 2" xfId="20295"/>
    <cellStyle name="常规 8 2 4 3" xfId="20296"/>
    <cellStyle name="输出 2 3 2 3 2" xfId="20297"/>
    <cellStyle name="常规 7 19 2 2 5 3 2 2" xfId="20298"/>
    <cellStyle name="常规 7 19 2 2 5 4" xfId="20299"/>
    <cellStyle name="检查单元格 2 7 4" xfId="20300"/>
    <cellStyle name="常规 9 2 4 3" xfId="20301"/>
    <cellStyle name="输出 2 4 2 3 2" xfId="20302"/>
    <cellStyle name="常规 7 19 2 2 6 3 2 2" xfId="20303"/>
    <cellStyle name="常规 7 19 2 2 7 2 2 2" xfId="20304"/>
    <cellStyle name="链接单元格 3 2 2 3 2 2" xfId="20305"/>
    <cellStyle name="常规 7 19 2 2 7 2 3" xfId="20306"/>
    <cellStyle name="输出 2 5 2 3" xfId="20307"/>
    <cellStyle name="常规 7 19 2 2 7 3 2" xfId="20308"/>
    <cellStyle name="输出 2 5 2 3 2" xfId="20309"/>
    <cellStyle name="常规 7 19 2 2 7 3 2 2" xfId="20310"/>
    <cellStyle name="链接单元格 3 2 2 3 3 2" xfId="20311"/>
    <cellStyle name="输出 2 5 2 4" xfId="20312"/>
    <cellStyle name="常规 7 19 2 2 7 3 3" xfId="20313"/>
    <cellStyle name="常规 7 20 13 2 3 2" xfId="20314"/>
    <cellStyle name="常规 7 19 2 2 7 4" xfId="20315"/>
    <cellStyle name="强调文字颜色 4 2 2 2 2 2 4" xfId="20316"/>
    <cellStyle name="常规 7 19 2 2 8 2 2 2" xfId="20317"/>
    <cellStyle name="链接单元格 3 2 2 4 2 2" xfId="20318"/>
    <cellStyle name="常规 7 19 2 2 8 2 3" xfId="20319"/>
    <cellStyle name="输出 2 6 2 3" xfId="20320"/>
    <cellStyle name="常规 7 19 2 2 8 3 2" xfId="20321"/>
    <cellStyle name="强调文字颜色 4 2 2 2 3 2 4" xfId="20322"/>
    <cellStyle name="输出 2 6 2 3 2" xfId="20323"/>
    <cellStyle name="常规 7 19 2 2 8 3 2 2" xfId="20324"/>
    <cellStyle name="链接单元格 3 2 2 4 3 2" xfId="20325"/>
    <cellStyle name="输出 2 6 2 4" xfId="20326"/>
    <cellStyle name="常规 7 19 2 2 8 3 3" xfId="20327"/>
    <cellStyle name="常规 7 19 2 2 8 4" xfId="20328"/>
    <cellStyle name="常规 7 19 2 2 9 2 2" xfId="20329"/>
    <cellStyle name="常规 7 19 2 2 9 2 2 2" xfId="20330"/>
    <cellStyle name="链接单元格 3 2 2 5 2 2" xfId="20331"/>
    <cellStyle name="常规 7 19 2 2 9 2 3" xfId="20332"/>
    <cellStyle name="常规 7 19 2 2 9 3" xfId="20333"/>
    <cellStyle name="常规 7 19 2 2 9 3 2" xfId="20334"/>
    <cellStyle name="常规 7 19 2 2 9 3 2 2" xfId="20335"/>
    <cellStyle name="链接单元格 3 2 2 5 3 2" xfId="20336"/>
    <cellStyle name="常规 7 19 2 2 9 3 3" xfId="20337"/>
    <cellStyle name="注释 2 3 2 4 2 3" xfId="20338"/>
    <cellStyle name="常规 7 19 2 25" xfId="20339"/>
    <cellStyle name="常规 7 19 2 30" xfId="20340"/>
    <cellStyle name="注释 2 3 2 4 2 3 2" xfId="20341"/>
    <cellStyle name="常规 7 19 2 25 2" xfId="20342"/>
    <cellStyle name="常规 7 19 2 30 2" xfId="20343"/>
    <cellStyle name="注释 2 3 2 4 2 3 2 2" xfId="20344"/>
    <cellStyle name="常规 7 19 2 25 2 2" xfId="20345"/>
    <cellStyle name="常规 7 19 2 30 2 2" xfId="20346"/>
    <cellStyle name="常规 7 19 2 25 2 2 2" xfId="20347"/>
    <cellStyle name="常规 7 19 2 30 2 2 2" xfId="20348"/>
    <cellStyle name="注释 2 3 2 4 2 3 3" xfId="20349"/>
    <cellStyle name="常规 7 19 2 25 3" xfId="20350"/>
    <cellStyle name="常规 7 19 2 30 3" xfId="20351"/>
    <cellStyle name="常规 7 19 2 25 3 2" xfId="20352"/>
    <cellStyle name="常规 7 19 2 30 3 2" xfId="20353"/>
    <cellStyle name="常规 7 19 2 25 4" xfId="20354"/>
    <cellStyle name="常规 7 19 2 30 4" xfId="20355"/>
    <cellStyle name="注释 2 3 2 4 2 4" xfId="20356"/>
    <cellStyle name="常规 7 19 2 26" xfId="20357"/>
    <cellStyle name="常规 7 19 2 31" xfId="20358"/>
    <cellStyle name="常规 7 19 2 26 2" xfId="20359"/>
    <cellStyle name="常规 7 19 2 31 2" xfId="20360"/>
    <cellStyle name="常规 7 19 2 26 2 2" xfId="20361"/>
    <cellStyle name="常规 7 19 2 31 2 2" xfId="20362"/>
    <cellStyle name="常规 7 19 2 26 2 2 2" xfId="20363"/>
    <cellStyle name="常规 7 19 2 31 2 2 2" xfId="20364"/>
    <cellStyle name="输入 2 3 3 2 2" xfId="20365"/>
    <cellStyle name="常规 7 19 2 26 2 3" xfId="20366"/>
    <cellStyle name="常规 7 19 2 31 2 3" xfId="20367"/>
    <cellStyle name="常规 7 19 2 26 3" xfId="20368"/>
    <cellStyle name="常规 7 19 2 31 3" xfId="20369"/>
    <cellStyle name="计算 3 2 2 5" xfId="20370"/>
    <cellStyle name="常规 7 19 2 26 3 2" xfId="20371"/>
    <cellStyle name="常规 7 19 2 31 3 2" xfId="20372"/>
    <cellStyle name="适中 2 7 2 2" xfId="20373"/>
    <cellStyle name="常规 7 19 2 27" xfId="20374"/>
    <cellStyle name="常规 7 19 2 32" xfId="20375"/>
    <cellStyle name="常规 7 19 2 27 2" xfId="20376"/>
    <cellStyle name="常规 7 19 2 32 2" xfId="20377"/>
    <cellStyle name="常规 7 19 2 27 2 2" xfId="20378"/>
    <cellStyle name="常规 7 19 2 32 2 2" xfId="20379"/>
    <cellStyle name="常规 7 19 2 27 2 2 2" xfId="20380"/>
    <cellStyle name="常规 7 19 2 32 2 2 2" xfId="20381"/>
    <cellStyle name="输入 2 3 4 2 2" xfId="20382"/>
    <cellStyle name="常规 7 19 2 27 2 3" xfId="20383"/>
    <cellStyle name="常规 7 19 2 32 2 3" xfId="20384"/>
    <cellStyle name="常规 7 19 2 28" xfId="20385"/>
    <cellStyle name="常规 7 19 2 33" xfId="20386"/>
    <cellStyle name="常规 7 19 2 28 2" xfId="20387"/>
    <cellStyle name="常规 7 19 2 33 2" xfId="20388"/>
    <cellStyle name="常规 7 19 2 28 2 2" xfId="20389"/>
    <cellStyle name="常规 7 19 2 33 2 2" xfId="20390"/>
    <cellStyle name="常规 7 19 2 28 2 2 2" xfId="20391"/>
    <cellStyle name="常规 7 19 2 33 2 2 2" xfId="20392"/>
    <cellStyle name="输入 2 3 5 2 2" xfId="20393"/>
    <cellStyle name="常规 7 19 2 28 2 3" xfId="20394"/>
    <cellStyle name="常规 7 19 2 33 2 3" xfId="20395"/>
    <cellStyle name="常规 7 19 2 29" xfId="20396"/>
    <cellStyle name="常规 7 19 2 34" xfId="20397"/>
    <cellStyle name="强调文字颜色 3 2 3 5 3 2" xfId="20398"/>
    <cellStyle name="常规 7 19 2 35" xfId="20399"/>
    <cellStyle name="常规 7 19 2 40" xfId="20400"/>
    <cellStyle name="常规 7 19 2 35 2 2 2" xfId="20401"/>
    <cellStyle name="常规 7 19 2 40 2 2 2" xfId="20402"/>
    <cellStyle name="常规 7 19 2 35 2 3" xfId="20403"/>
    <cellStyle name="常规 7 19 2 40 2 3" xfId="20404"/>
    <cellStyle name="常规 7 19 2 36" xfId="20405"/>
    <cellStyle name="常规 7 19 2 41" xfId="20406"/>
    <cellStyle name="常规 7 19 2 36 2" xfId="20407"/>
    <cellStyle name="常规 7 19 2 41 2" xfId="20408"/>
    <cellStyle name="常规 7 19 2 37" xfId="20409"/>
    <cellStyle name="常规 7 19 2 42" xfId="20410"/>
    <cellStyle name="常规 7 19 2 37 2" xfId="20411"/>
    <cellStyle name="常规 7 19 2 42 2" xfId="20412"/>
    <cellStyle name="常规 7 19 2 37 2 2 2" xfId="20413"/>
    <cellStyle name="常规 7 19 2 42 2 2 2" xfId="20414"/>
    <cellStyle name="常规 7 19 2 37 2 3" xfId="20415"/>
    <cellStyle name="常规 7 19 2 42 2 3" xfId="20416"/>
    <cellStyle name="常规 7 19 2 37 3" xfId="20417"/>
    <cellStyle name="常规 7 19 2 42 3" xfId="20418"/>
    <cellStyle name="常规 7 19 2 37 4" xfId="20419"/>
    <cellStyle name="常规 7 19 2 42 4" xfId="20420"/>
    <cellStyle name="常规 7 19 2 38" xfId="20421"/>
    <cellStyle name="常规 7 19 2 43" xfId="20422"/>
    <cellStyle name="常规 7 19 2 38 2 2 2" xfId="20423"/>
    <cellStyle name="常规 7 19 2 43 2 2 2" xfId="20424"/>
    <cellStyle name="常规 7 19 2 38 2 3" xfId="20425"/>
    <cellStyle name="常规 7 19 2 43 2 3" xfId="20426"/>
    <cellStyle name="常规 7 19 2 38 3 2" xfId="20427"/>
    <cellStyle name="常规 7 19 2 43 3 2" xfId="20428"/>
    <cellStyle name="常规 8 4 2 39 2 2" xfId="20429"/>
    <cellStyle name="常规 8 4 2 44 2 2" xfId="20430"/>
    <cellStyle name="常规 7 19 2 38 4" xfId="20431"/>
    <cellStyle name="常规 7 19 2 43 4" xfId="20432"/>
    <cellStyle name="常规 7 2 2 2 25 2 3 2" xfId="20433"/>
    <cellStyle name="常规 7 2 2 2 30 2 3 2" xfId="20434"/>
    <cellStyle name="常规 7 19 2 39" xfId="20435"/>
    <cellStyle name="常规 7 19 2 44" xfId="20436"/>
    <cellStyle name="常规 7 19 2 39 2 2 2" xfId="20437"/>
    <cellStyle name="常规 7 19 2 44 2 2 2" xfId="20438"/>
    <cellStyle name="常规 7 19 2 39 2 3" xfId="20439"/>
    <cellStyle name="常规 7 19 2 44 2 3" xfId="20440"/>
    <cellStyle name="常规 7 19 2 39 3" xfId="20441"/>
    <cellStyle name="常规 7 19 2 44 3" xfId="20442"/>
    <cellStyle name="常规 7 19 2 39 3 2" xfId="20443"/>
    <cellStyle name="常规 7 19 2 44 3 2" xfId="20444"/>
    <cellStyle name="常规 8 4 2 39 3 2" xfId="20445"/>
    <cellStyle name="常规 8 4 2 44 3 2" xfId="20446"/>
    <cellStyle name="常规 7 19 2 39 4" xfId="20447"/>
    <cellStyle name="常规 7 19 2 44 4" xfId="20448"/>
    <cellStyle name="常规 8 5 6" xfId="20449"/>
    <cellStyle name="常规 7 19 2 4 4" xfId="20450"/>
    <cellStyle name="常规 7 19 2 45 2" xfId="20451"/>
    <cellStyle name="常规 7 19 2 45 2 2" xfId="20452"/>
    <cellStyle name="常规 7 19 2 45 3" xfId="20453"/>
    <cellStyle name="常规 7 19 2 46" xfId="20454"/>
    <cellStyle name="常规 7 19 2 46 2" xfId="20455"/>
    <cellStyle name="常规 7 19 2 46 3" xfId="20456"/>
    <cellStyle name="常规 8 6 4 2 2" xfId="20457"/>
    <cellStyle name="常规 7 19 2 5 2 2 2" xfId="20458"/>
    <cellStyle name="常规 8 6 5 2" xfId="20459"/>
    <cellStyle name="常规 7 19 2 5 3 2" xfId="20460"/>
    <cellStyle name="常规 8 6 6" xfId="20461"/>
    <cellStyle name="常规 7 19 2 5 4" xfId="20462"/>
    <cellStyle name="常规 8 7 4 2" xfId="20463"/>
    <cellStyle name="常规 7 19 2 6 2 2" xfId="20464"/>
    <cellStyle name="输入 3 2 2 5 3" xfId="20465"/>
    <cellStyle name="常规 8 7 4 2 2" xfId="20466"/>
    <cellStyle name="常规 7 19 2 6 2 2 2" xfId="20467"/>
    <cellStyle name="常规 8 7 4 3" xfId="20468"/>
    <cellStyle name="常规 7 19 2 6 2 3" xfId="20469"/>
    <cellStyle name="链接单元格 2 5 2 4" xfId="20470"/>
    <cellStyle name="强调文字颜色 5 2 3 2 3" xfId="20471"/>
    <cellStyle name="常规 7 19 2 6 2 3 2" xfId="20472"/>
    <cellStyle name="常规 7 19 2 6 2 4" xfId="20473"/>
    <cellStyle name="常规 8 7 5" xfId="20474"/>
    <cellStyle name="常规 7 19 2 6 3" xfId="20475"/>
    <cellStyle name="常规 7 19 2 6 3 2" xfId="20476"/>
    <cellStyle name="常规 7 19 2 6 4" xfId="20477"/>
    <cellStyle name="常规 7 19 2 6 4 2" xfId="20478"/>
    <cellStyle name="常规 7 19 2 6 5" xfId="20479"/>
    <cellStyle name="千位分隔 3 2 4 3" xfId="20480"/>
    <cellStyle name="解释性文本 3 2 5 5" xfId="20481"/>
    <cellStyle name="常规 8 8 4 2" xfId="20482"/>
    <cellStyle name="常规 7 19 2 7 2 2" xfId="20483"/>
    <cellStyle name="常规 8 8 4 2 2" xfId="20484"/>
    <cellStyle name="常规 7 19 2 7 2 2 2" xfId="20485"/>
    <cellStyle name="常规 8 8 4 3" xfId="20486"/>
    <cellStyle name="常规 7 19 2 7 2 3" xfId="20487"/>
    <cellStyle name="链接单元格 3 5 2 4" xfId="20488"/>
    <cellStyle name="强调文字颜色 5 3 3 2 3" xfId="20489"/>
    <cellStyle name="常规 7 19 2 7 2 3 2" xfId="20490"/>
    <cellStyle name="常规 7 19 2 7 2 4" xfId="20491"/>
    <cellStyle name="常规 8 8 5" xfId="20492"/>
    <cellStyle name="常规 7 19 2 7 3" xfId="20493"/>
    <cellStyle name="常规 7 19 2 7 3 2" xfId="20494"/>
    <cellStyle name="强调文字颜色 4 3 2 2 4 2 2 2" xfId="20495"/>
    <cellStyle name="常规 7 19 2 7 4" xfId="20496"/>
    <cellStyle name="常规 7 19 2 7 4 2" xfId="20497"/>
    <cellStyle name="常规 7 19 2 7 5" xfId="20498"/>
    <cellStyle name="常规 8 9 4" xfId="20499"/>
    <cellStyle name="常规 7 19 2 8 2" xfId="20500"/>
    <cellStyle name="常规 8 9 4 2" xfId="20501"/>
    <cellStyle name="常规 7 19 2 8 2 2" xfId="20502"/>
    <cellStyle name="常规 8 9 4 2 2" xfId="20503"/>
    <cellStyle name="常规 7 19 2 8 2 2 2" xfId="20504"/>
    <cellStyle name="常规 8 9 4 3" xfId="20505"/>
    <cellStyle name="常规 7 19 2 8 2 3" xfId="20506"/>
    <cellStyle name="常规 7 19 2 8 2 3 2" xfId="20507"/>
    <cellStyle name="常规 7 19 2 8 2 4" xfId="20508"/>
    <cellStyle name="常规 8 9 5" xfId="20509"/>
    <cellStyle name="常规 7 19 2 8 3" xfId="20510"/>
    <cellStyle name="常规 7 19 2 8 3 2" xfId="20511"/>
    <cellStyle name="强调文字颜色 4 3 2 2 4 2 3 2" xfId="20512"/>
    <cellStyle name="常规 7 19 2 8 4" xfId="20513"/>
    <cellStyle name="常规 7 19 2 8 4 2" xfId="20514"/>
    <cellStyle name="常规 7 19 2 8 5" xfId="20515"/>
    <cellStyle name="常规 7 19 2 9 2 2 2" xfId="20516"/>
    <cellStyle name="常规 7 19 2 9 2 3" xfId="20517"/>
    <cellStyle name="常规 7 19 2 9 2 3 2" xfId="20518"/>
    <cellStyle name="常规 7 19 2 9 2 4" xfId="20519"/>
    <cellStyle name="常规 7 19 2 9 3" xfId="20520"/>
    <cellStyle name="常规 7 19 2 9 3 2" xfId="20521"/>
    <cellStyle name="常规 7 19 2 9 4" xfId="20522"/>
    <cellStyle name="常规 7 19 2 9 4 2" xfId="20523"/>
    <cellStyle name="常规 7 19 2 9 5" xfId="20524"/>
    <cellStyle name="输入 3 3 3 5" xfId="20525"/>
    <cellStyle name="常规 7 19 20 2 3 2" xfId="20526"/>
    <cellStyle name="常规 7 19 20 2 4" xfId="20527"/>
    <cellStyle name="注释 2 27 4" xfId="20528"/>
    <cellStyle name="注释 2 32 4" xfId="20529"/>
    <cellStyle name="输入 3 5 3 2" xfId="20530"/>
    <cellStyle name="常规 7 19 20 4 2" xfId="20531"/>
    <cellStyle name="注释 2 27 4 2" xfId="20532"/>
    <cellStyle name="注释 2 32 4 2" xfId="20533"/>
    <cellStyle name="常规 7 19 20 4 2 2" xfId="20534"/>
    <cellStyle name="注释 2 27 5" xfId="20535"/>
    <cellStyle name="注释 2 32 5" xfId="20536"/>
    <cellStyle name="常规 7 19 20 4 3" xfId="20537"/>
    <cellStyle name="输入 3 5 4" xfId="20538"/>
    <cellStyle name="常规 7 19 20 5" xfId="20539"/>
    <cellStyle name="常规 7 19 21 2 3 2" xfId="20540"/>
    <cellStyle name="常规 8 2 2 4 2 2 2" xfId="20541"/>
    <cellStyle name="常规 7 19 21 2 4" xfId="20542"/>
    <cellStyle name="注释 2 77 4" xfId="20543"/>
    <cellStyle name="输入 3 6 3 2" xfId="20544"/>
    <cellStyle name="常规 7 19 21 4 2" xfId="20545"/>
    <cellStyle name="注释 2 77 4 2" xfId="20546"/>
    <cellStyle name="常规 7 19 21 4 2 2" xfId="20547"/>
    <cellStyle name="注释 2 77 5" xfId="20548"/>
    <cellStyle name="常规 7 19 21 4 3" xfId="20549"/>
    <cellStyle name="输入 3 6 4" xfId="20550"/>
    <cellStyle name="常规 7 19 21 5" xfId="20551"/>
    <cellStyle name="常规 7 19 22 2 3 2" xfId="20552"/>
    <cellStyle name="常规 7 19 22 2 4" xfId="20553"/>
    <cellStyle name="输入 3 7 3 2" xfId="20554"/>
    <cellStyle name="常规 7 19 22 4 2" xfId="20555"/>
    <cellStyle name="常规 7 19 22 4 3" xfId="20556"/>
    <cellStyle name="输入 3 7 4" xfId="20557"/>
    <cellStyle name="常规 7 19 22 5" xfId="20558"/>
    <cellStyle name="常规 7 19 23 2 3 2" xfId="20559"/>
    <cellStyle name="常规 8 2 2 4 4 2 2" xfId="20560"/>
    <cellStyle name="常规 7 19 23 2 4" xfId="20561"/>
    <cellStyle name="常规 7 19 23 4 2" xfId="20562"/>
    <cellStyle name="常规 7 19 23 4 2 2" xfId="20563"/>
    <cellStyle name="常规 7 19 23 4 3" xfId="20564"/>
    <cellStyle name="常规 7 19 23 5" xfId="20565"/>
    <cellStyle name="常规 7 19 24 2 3 2" xfId="20566"/>
    <cellStyle name="常规 7 19 24 2 4" xfId="20567"/>
    <cellStyle name="常规 7 2 4 11 2" xfId="20568"/>
    <cellStyle name="常规 7 19 24 5" xfId="20569"/>
    <cellStyle name="注释 3 25 4 2" xfId="20570"/>
    <cellStyle name="注释 3 30 4 2" xfId="20571"/>
    <cellStyle name="常规 7 19 25 2 2 2" xfId="20572"/>
    <cellStyle name="常规 7 19 30 2 2 2" xfId="20573"/>
    <cellStyle name="注释 3 25 5" xfId="20574"/>
    <cellStyle name="注释 3 30 5" xfId="20575"/>
    <cellStyle name="常规 7 19 25 2 3" xfId="20576"/>
    <cellStyle name="常规 7 19 30 2 3" xfId="20577"/>
    <cellStyle name="常规 7 19 25 2 3 2" xfId="20578"/>
    <cellStyle name="常规 7 19 30 2 3 2" xfId="20579"/>
    <cellStyle name="常规 7 19 25 2 4" xfId="20580"/>
    <cellStyle name="常规 7 19 30 2 4" xfId="20581"/>
    <cellStyle name="注释 3 26 4" xfId="20582"/>
    <cellStyle name="注释 3 31 4" xfId="20583"/>
    <cellStyle name="常规 7 19 25 3 2" xfId="20584"/>
    <cellStyle name="常规 7 19 30 3 2" xfId="20585"/>
    <cellStyle name="常规 7 19 25 4" xfId="20586"/>
    <cellStyle name="常规 7 19 30 4" xfId="20587"/>
    <cellStyle name="常规 7 19 25 5" xfId="20588"/>
    <cellStyle name="常规 7 19 30 5" xfId="20589"/>
    <cellStyle name="常规 7 19 26 2 2" xfId="20590"/>
    <cellStyle name="常规 7 19 31 2 2" xfId="20591"/>
    <cellStyle name="常规 7 19 26 2 2 2" xfId="20592"/>
    <cellStyle name="常规 7 19 31 2 2 2" xfId="20593"/>
    <cellStyle name="常规 7 19 26 2 3" xfId="20594"/>
    <cellStyle name="常规 7 19 31 2 3" xfId="20595"/>
    <cellStyle name="常规 7 19 26 2 3 2" xfId="20596"/>
    <cellStyle name="常规 7 19 31 2 3 2" xfId="20597"/>
    <cellStyle name="常规 7 19 26 2 4" xfId="20598"/>
    <cellStyle name="常规 7 19 31 2 4" xfId="20599"/>
    <cellStyle name="常规 7 19 26 3" xfId="20600"/>
    <cellStyle name="常规 7 19 31 3" xfId="20601"/>
    <cellStyle name="常规 7 19 26 3 2" xfId="20602"/>
    <cellStyle name="常规 7 19 31 3 2" xfId="20603"/>
    <cellStyle name="常规 7 19 27 2 2" xfId="20604"/>
    <cellStyle name="常规 7 19 32 2 2" xfId="20605"/>
    <cellStyle name="常规 7 19 27 2 2 2" xfId="20606"/>
    <cellStyle name="常规 7 19 32 2 2 2" xfId="20607"/>
    <cellStyle name="常规 8 2 2 5 2" xfId="20608"/>
    <cellStyle name="常规 7 19 27 2 3" xfId="20609"/>
    <cellStyle name="常规 7 19 32 2 3" xfId="20610"/>
    <cellStyle name="常规 8 2 2 5 2 2" xfId="20611"/>
    <cellStyle name="常规 7 19 27 2 3 2" xfId="20612"/>
    <cellStyle name="常规 7 19 32 2 3 2" xfId="20613"/>
    <cellStyle name="常规 8 2 2 5 3" xfId="20614"/>
    <cellStyle name="常规 7 19 27 2 4" xfId="20615"/>
    <cellStyle name="常规 7 19 32 2 4" xfId="20616"/>
    <cellStyle name="常规 7 19 27 3" xfId="20617"/>
    <cellStyle name="常规 7 19 32 3" xfId="20618"/>
    <cellStyle name="常规 7 19 27 3 2" xfId="20619"/>
    <cellStyle name="常规 7 19 32 3 2" xfId="20620"/>
    <cellStyle name="常规 7 19 28 2" xfId="20621"/>
    <cellStyle name="常规 7 19 33 2" xfId="20622"/>
    <cellStyle name="常规 7 19 28 2 2" xfId="20623"/>
    <cellStyle name="常规 7 19 33 2 2" xfId="20624"/>
    <cellStyle name="注释 2 3 2 8" xfId="20625"/>
    <cellStyle name="常规 7 19 28 2 2 2" xfId="20626"/>
    <cellStyle name="常规 7 19 33 2 2 2" xfId="20627"/>
    <cellStyle name="常规 7 19 28 2 3" xfId="20628"/>
    <cellStyle name="常规 7 19 33 2 3" xfId="20629"/>
    <cellStyle name="常规 7 19 28 2 4" xfId="20630"/>
    <cellStyle name="常规 7 19 33 2 4" xfId="20631"/>
    <cellStyle name="常规 7 19 28 3" xfId="20632"/>
    <cellStyle name="常规 7 19 33 3" xfId="20633"/>
    <cellStyle name="常规 7 19 28 3 2" xfId="20634"/>
    <cellStyle name="常规 7 19 33 3 2" xfId="20635"/>
    <cellStyle name="常规 7 19 29" xfId="20636"/>
    <cellStyle name="常规 7 19 34" xfId="20637"/>
    <cellStyle name="常规 7 19 29 2" xfId="20638"/>
    <cellStyle name="常规 7 19 34 2" xfId="20639"/>
    <cellStyle name="千位分隔 2 8" xfId="20640"/>
    <cellStyle name="常规 7 19 29 2 2" xfId="20641"/>
    <cellStyle name="常规 7 19 34 2 2" xfId="20642"/>
    <cellStyle name="千位分隔 2 8 2" xfId="20643"/>
    <cellStyle name="常规 7 19 29 2 2 2" xfId="20644"/>
    <cellStyle name="常规 7 19 34 2 2 2" xfId="20645"/>
    <cellStyle name="千位分隔 2 9" xfId="20646"/>
    <cellStyle name="常规 7 19 29 2 3" xfId="20647"/>
    <cellStyle name="常规 7 19 34 2 3" xfId="20648"/>
    <cellStyle name="常规 7 19 29 2 4" xfId="20649"/>
    <cellStyle name="常规 7 19 34 2 4" xfId="20650"/>
    <cellStyle name="常规 7 19 29 3" xfId="20651"/>
    <cellStyle name="常规 7 19 34 3" xfId="20652"/>
    <cellStyle name="千位分隔 3 8" xfId="20653"/>
    <cellStyle name="常规 7 19 29 3 2" xfId="20654"/>
    <cellStyle name="常规 7 19 34 3 2" xfId="20655"/>
    <cellStyle name="计算 3 2 4 2 3 2" xfId="20656"/>
    <cellStyle name="常规 7 19 29 4 2 2" xfId="20657"/>
    <cellStyle name="常规 7 19 34 4 2 2" xfId="20658"/>
    <cellStyle name="计算 3 2 4 2 4" xfId="20659"/>
    <cellStyle name="常规 7 19 29 4 3" xfId="20660"/>
    <cellStyle name="常规 7 19 34 4 3" xfId="20661"/>
    <cellStyle name="常规 7 19 3 2" xfId="20662"/>
    <cellStyle name="常规 7 24 3 2" xfId="20663"/>
    <cellStyle name="常规 9 3 4" xfId="20664"/>
    <cellStyle name="常规 7 19 3 2 2" xfId="20665"/>
    <cellStyle name="常规 9 3 5" xfId="20666"/>
    <cellStyle name="常规 7 19 3 2 3" xfId="20667"/>
    <cellStyle name="常规 9 3 5 2" xfId="20668"/>
    <cellStyle name="常规 7 19 3 2 3 2" xfId="20669"/>
    <cellStyle name="常规 9 3 6" xfId="20670"/>
    <cellStyle name="常规 7 19 3 2 4" xfId="20671"/>
    <cellStyle name="常规 9 5 5" xfId="20672"/>
    <cellStyle name="常规 7 19 3 4 3" xfId="20673"/>
    <cellStyle name="常规 7 20 6 4 2" xfId="20674"/>
    <cellStyle name="常规 7 19 35" xfId="20675"/>
    <cellStyle name="常规 7 19 40" xfId="20676"/>
    <cellStyle name="常规 7 20 6 4 2 2" xfId="20677"/>
    <cellStyle name="常规 7 19 35 2" xfId="20678"/>
    <cellStyle name="常规 7 19 40 2" xfId="20679"/>
    <cellStyle name="常规 7 19 35 2 2" xfId="20680"/>
    <cellStyle name="常规 7 19 40 2 2" xfId="20681"/>
    <cellStyle name="常规 7 19 35 2 2 2" xfId="20682"/>
    <cellStyle name="常规 7 19 40 2 2 2" xfId="20683"/>
    <cellStyle name="常规 7 19 35 2 3" xfId="20684"/>
    <cellStyle name="常规 7 19 40 2 3" xfId="20685"/>
    <cellStyle name="常规 7 20 39 4 3" xfId="20686"/>
    <cellStyle name="常规 7 20 44 4 3" xfId="20687"/>
    <cellStyle name="常规 7 19 35 2 3 2" xfId="20688"/>
    <cellStyle name="常规 7 19 40 2 3 2" xfId="20689"/>
    <cellStyle name="常规 7 19 35 2 4" xfId="20690"/>
    <cellStyle name="常规 7 19 40 2 4" xfId="20691"/>
    <cellStyle name="常规 7 19 35 3" xfId="20692"/>
    <cellStyle name="常规 7 19 40 3" xfId="20693"/>
    <cellStyle name="常规 7 19 35 3 2" xfId="20694"/>
    <cellStyle name="常规 7 19 40 3 2" xfId="20695"/>
    <cellStyle name="计算 3 2 5 2 3" xfId="20696"/>
    <cellStyle name="常规 7 19 35 4 2" xfId="20697"/>
    <cellStyle name="常规 7 19 40 4 2" xfId="20698"/>
    <cellStyle name="计算 3 2 5 2 3 2" xfId="20699"/>
    <cellStyle name="常规 7 19 35 4 2 2" xfId="20700"/>
    <cellStyle name="常规 7 19 40 4 2 2" xfId="20701"/>
    <cellStyle name="计算 3 2 5 2 4" xfId="20702"/>
    <cellStyle name="常规 7 19 35 4 3" xfId="20703"/>
    <cellStyle name="常规 7 19 40 4 3" xfId="20704"/>
    <cellStyle name="常规 7 19 35 5" xfId="20705"/>
    <cellStyle name="常规 7 19 40 5" xfId="20706"/>
    <cellStyle name="常规 7 20 6 4 3" xfId="20707"/>
    <cellStyle name="常规 7 19 36" xfId="20708"/>
    <cellStyle name="常规 7 19 41" xfId="20709"/>
    <cellStyle name="常规 7 19 36 2" xfId="20710"/>
    <cellStyle name="常规 7 19 41 2" xfId="20711"/>
    <cellStyle name="常规 7 19 36 2 2" xfId="20712"/>
    <cellStyle name="常规 7 19 41 2 2" xfId="20713"/>
    <cellStyle name="常规 7 19 36 2 2 2" xfId="20714"/>
    <cellStyle name="常规 7 19 41 2 2 2" xfId="20715"/>
    <cellStyle name="常规 7 19 36 2 3" xfId="20716"/>
    <cellStyle name="常规 7 19 41 2 3" xfId="20717"/>
    <cellStyle name="常规 7 19 36 2 3 2" xfId="20718"/>
    <cellStyle name="常规 7 19 41 2 3 2" xfId="20719"/>
    <cellStyle name="注释 3 2 4 2 2 2" xfId="20720"/>
    <cellStyle name="常规 7 19 36 3" xfId="20721"/>
    <cellStyle name="常规 7 19 41 3" xfId="20722"/>
    <cellStyle name="警告文本 2 2 2 6" xfId="20723"/>
    <cellStyle name="常规 7 19 36 3 2" xfId="20724"/>
    <cellStyle name="常规 7 19 41 3 2" xfId="20725"/>
    <cellStyle name="常规 7 19 36 4 2" xfId="20726"/>
    <cellStyle name="常规 7 19 41 4 2" xfId="20727"/>
    <cellStyle name="常规 7 19 36 4 2 2" xfId="20728"/>
    <cellStyle name="常规 7 19 41 4 2 2" xfId="20729"/>
    <cellStyle name="常规 7 19 36 4 3" xfId="20730"/>
    <cellStyle name="常规 7 19 41 4 3" xfId="20731"/>
    <cellStyle name="常规 7 19 36 5" xfId="20732"/>
    <cellStyle name="常规 7 19 41 5" xfId="20733"/>
    <cellStyle name="常规 7 19 37" xfId="20734"/>
    <cellStyle name="常规 7 19 42" xfId="20735"/>
    <cellStyle name="常规 7 19 37 2" xfId="20736"/>
    <cellStyle name="常规 7 19 42 2" xfId="20737"/>
    <cellStyle name="常规 7 19 37 2 2" xfId="20738"/>
    <cellStyle name="常规 7 19 42 2 2" xfId="20739"/>
    <cellStyle name="千位分隔 2 10" xfId="20740"/>
    <cellStyle name="常规 7 19 37 2 2 2" xfId="20741"/>
    <cellStyle name="常规 7 19 42 2 2 2" xfId="20742"/>
    <cellStyle name="常规 7 19 37 2 3" xfId="20743"/>
    <cellStyle name="常规 7 19 42 2 3" xfId="20744"/>
    <cellStyle name="常规 7 19 37 2 3 2" xfId="20745"/>
    <cellStyle name="常规 7 19 42 2 3 2" xfId="20746"/>
    <cellStyle name="常规 7 19 37 2 4" xfId="20747"/>
    <cellStyle name="常规 7 19 42 2 4" xfId="20748"/>
    <cellStyle name="注释 3 2 4 2 3 2" xfId="20749"/>
    <cellStyle name="常规 7 19 37 3" xfId="20750"/>
    <cellStyle name="常规 7 19 42 3" xfId="20751"/>
    <cellStyle name="注释 3 2 4 2 3 2 2" xfId="20752"/>
    <cellStyle name="常规 7 19 37 3 2" xfId="20753"/>
    <cellStyle name="常规 7 19 42 3 2" xfId="20754"/>
    <cellStyle name="注释 3 2 4 2 3 3" xfId="20755"/>
    <cellStyle name="常规 7 19 37 4" xfId="20756"/>
    <cellStyle name="常规 7 19 42 4" xfId="20757"/>
    <cellStyle name="常规 7 19 37 5" xfId="20758"/>
    <cellStyle name="常规 7 19 42 5" xfId="20759"/>
    <cellStyle name="常规 7 19 38" xfId="20760"/>
    <cellStyle name="常规 7 19 43" xfId="20761"/>
    <cellStyle name="常规 7 19 38 2" xfId="20762"/>
    <cellStyle name="常规 7 19 43 2" xfId="20763"/>
    <cellStyle name="常规 8 2 2 2 7 3" xfId="20764"/>
    <cellStyle name="常规 7 19 38 2 2" xfId="20765"/>
    <cellStyle name="常规 7 19 43 2 2" xfId="20766"/>
    <cellStyle name="常规 7 19 38 2 2 2" xfId="20767"/>
    <cellStyle name="常规 7 19 43 2 2 2" xfId="20768"/>
    <cellStyle name="常规 7 19 38 2 3" xfId="20769"/>
    <cellStyle name="常规 7 19 43 2 3" xfId="20770"/>
    <cellStyle name="常规 7 19 38 2 3 2" xfId="20771"/>
    <cellStyle name="常规 7 19 43 2 3 2" xfId="20772"/>
    <cellStyle name="常规 7 19 38 2 4" xfId="20773"/>
    <cellStyle name="常规 7 19 43 2 4" xfId="20774"/>
    <cellStyle name="常规 7 19 38 3" xfId="20775"/>
    <cellStyle name="常规 7 19 43 3" xfId="20776"/>
    <cellStyle name="常规 8 2 2 2 8 3" xfId="20777"/>
    <cellStyle name="常规 7 19 38 3 2" xfId="20778"/>
    <cellStyle name="常规 7 19 43 3 2" xfId="20779"/>
    <cellStyle name="常规 7 19 38 4" xfId="20780"/>
    <cellStyle name="常规 7 19 43 4" xfId="20781"/>
    <cellStyle name="常规 8 2 2 2 9 3" xfId="20782"/>
    <cellStyle name="强调文字颜色 2 3 2 2 8" xfId="20783"/>
    <cellStyle name="常规 7 19 38 4 2" xfId="20784"/>
    <cellStyle name="常规 7 19 43 4 2" xfId="20785"/>
    <cellStyle name="常规 7 19 38 4 2 2" xfId="20786"/>
    <cellStyle name="常规 7 19 43 4 2 2" xfId="20787"/>
    <cellStyle name="常规 7 19 38 4 3" xfId="20788"/>
    <cellStyle name="常规 7 19 43 4 3" xfId="20789"/>
    <cellStyle name="常规 7 19 38 5" xfId="20790"/>
    <cellStyle name="常规 7 19 43 5" xfId="20791"/>
    <cellStyle name="常规 7 19 39 2 2 2" xfId="20792"/>
    <cellStyle name="常规 7 19 44 2 2 2" xfId="20793"/>
    <cellStyle name="常规 8 4 2 27 2 2" xfId="20794"/>
    <cellStyle name="常规 8 4 2 32 2 2" xfId="20795"/>
    <cellStyle name="常规 7 19 39 2 3" xfId="20796"/>
    <cellStyle name="常规 7 19 44 2 3" xfId="20797"/>
    <cellStyle name="常规 8 4 2 27 3" xfId="20798"/>
    <cellStyle name="常规 8 4 2 32 3" xfId="20799"/>
    <cellStyle name="常规 7 19 39 2 3 2" xfId="20800"/>
    <cellStyle name="常规 7 19 44 2 3 2" xfId="20801"/>
    <cellStyle name="常规 8 4 2 27 3 2" xfId="20802"/>
    <cellStyle name="常规 8 4 2 32 3 2" xfId="20803"/>
    <cellStyle name="常规 7 19 39 2 4" xfId="20804"/>
    <cellStyle name="常规 7 19 44 2 4" xfId="20805"/>
    <cellStyle name="常规 8 4 2 27 4" xfId="20806"/>
    <cellStyle name="常规 8 4 2 32 4" xfId="20807"/>
    <cellStyle name="常规 7 19 39 3 2" xfId="20808"/>
    <cellStyle name="常规 7 19 44 3 2" xfId="20809"/>
    <cellStyle name="常规 8 4 2 28 2" xfId="20810"/>
    <cellStyle name="常规 8 4 2 33 2" xfId="20811"/>
    <cellStyle name="常规 7 19 39 4" xfId="20812"/>
    <cellStyle name="常规 7 19 44 4" xfId="20813"/>
    <cellStyle name="常规 8 4 2 29" xfId="20814"/>
    <cellStyle name="常规 8 4 2 34" xfId="20815"/>
    <cellStyle name="常规 7 19 39 4 2" xfId="20816"/>
    <cellStyle name="常规 7 19 44 4 2" xfId="20817"/>
    <cellStyle name="常规 8 4 2 29 2" xfId="20818"/>
    <cellStyle name="常规 8 4 2 34 2" xfId="20819"/>
    <cellStyle name="常规 7 19 39 4 2 2" xfId="20820"/>
    <cellStyle name="常规 7 19 44 4 2 2" xfId="20821"/>
    <cellStyle name="常规 8 4 2 29 2 2" xfId="20822"/>
    <cellStyle name="常规 8 4 2 34 2 2" xfId="20823"/>
    <cellStyle name="常规 7 19 39 4 3" xfId="20824"/>
    <cellStyle name="常规 7 19 44 4 3" xfId="20825"/>
    <cellStyle name="常规 8 4 2 29 3" xfId="20826"/>
    <cellStyle name="常规 8 4 2 34 3" xfId="20827"/>
    <cellStyle name="常规 7 19 39 5" xfId="20828"/>
    <cellStyle name="常规 7 19 44 5" xfId="20829"/>
    <cellStyle name="常规 8 4 2 35" xfId="20830"/>
    <cellStyle name="常规 8 4 2 40" xfId="20831"/>
    <cellStyle name="常规 7 19 4 2" xfId="20832"/>
    <cellStyle name="常规 7 24 4 2" xfId="20833"/>
    <cellStyle name="常规 7 19 4 2 2" xfId="20834"/>
    <cellStyle name="常规 7 19 4 2 3" xfId="20835"/>
    <cellStyle name="常规 7 19 4 2 3 2" xfId="20836"/>
    <cellStyle name="常规 7 19 4 2 4" xfId="20837"/>
    <cellStyle name="常规 7 19 4 4 2" xfId="20838"/>
    <cellStyle name="常规 7 19 4 4 3" xfId="20839"/>
    <cellStyle name="常规 7 19 4 5" xfId="20840"/>
    <cellStyle name="常规 7 19 45 2 2" xfId="20841"/>
    <cellStyle name="常规 7 19 50 2 2" xfId="20842"/>
    <cellStyle name="常规 7 19 45 2 2 2" xfId="20843"/>
    <cellStyle name="常规 7 19 50 2 2 2" xfId="20844"/>
    <cellStyle name="常规 7 19 45 2 3" xfId="20845"/>
    <cellStyle name="常规 7 19 50 2 3" xfId="20846"/>
    <cellStyle name="常规 7 19 45 2 4" xfId="20847"/>
    <cellStyle name="常规 7 19 50 2 4" xfId="20848"/>
    <cellStyle name="常规 7 19 45 3" xfId="20849"/>
    <cellStyle name="常规 7 19 50 3" xfId="20850"/>
    <cellStyle name="常规 7 19 45 3 2" xfId="20851"/>
    <cellStyle name="常规 7 19 50 3 2" xfId="20852"/>
    <cellStyle name="常规 7 19 45 4" xfId="20853"/>
    <cellStyle name="常规 7 19 50 4" xfId="20854"/>
    <cellStyle name="常规 7 19 45 4 2" xfId="20855"/>
    <cellStyle name="常规 7 19 50 4 2" xfId="20856"/>
    <cellStyle name="常规 7 19 45 4 2 2" xfId="20857"/>
    <cellStyle name="常规 7 19 50 4 2 2" xfId="20858"/>
    <cellStyle name="常规 7 19 45 4 3" xfId="20859"/>
    <cellStyle name="常规 7 19 50 4 3" xfId="20860"/>
    <cellStyle name="常规 7 19 45 5" xfId="20861"/>
    <cellStyle name="常规 7 19 50 5" xfId="20862"/>
    <cellStyle name="常规 7 19 46 2" xfId="20863"/>
    <cellStyle name="常规 7 19 51 2" xfId="20864"/>
    <cellStyle name="常规 7 19 46 2 2" xfId="20865"/>
    <cellStyle name="常规 7 19 51 2 2" xfId="20866"/>
    <cellStyle name="常规 7 19 46 2 2 2" xfId="20867"/>
    <cellStyle name="常规 7 19 51 2 2 2" xfId="20868"/>
    <cellStyle name="常规 7 19 46 2 3 2" xfId="20869"/>
    <cellStyle name="常规 7 19 51 2 3 2" xfId="20870"/>
    <cellStyle name="常规 7 19 46 2 4" xfId="20871"/>
    <cellStyle name="常规 7 19 51 2 4" xfId="20872"/>
    <cellStyle name="常规 7 19 46 3" xfId="20873"/>
    <cellStyle name="常规 7 19 51 3" xfId="20874"/>
    <cellStyle name="常规 7 19 46 3 2" xfId="20875"/>
    <cellStyle name="常规 7 19 51 3 2" xfId="20876"/>
    <cellStyle name="常规 7 19 46 4" xfId="20877"/>
    <cellStyle name="常规 7 19 51 4" xfId="20878"/>
    <cellStyle name="常规 7 19 46 4 2" xfId="20879"/>
    <cellStyle name="常规 7 19 51 4 2" xfId="20880"/>
    <cellStyle name="常规 7 19 46 4 2 2" xfId="20881"/>
    <cellStyle name="常规 7 19 51 4 2 2" xfId="20882"/>
    <cellStyle name="常规 7 19 46 4 3" xfId="20883"/>
    <cellStyle name="常规 7 19 51 4 3" xfId="20884"/>
    <cellStyle name="常规 7 19 46 5" xfId="20885"/>
    <cellStyle name="常规 7 19 51 5" xfId="20886"/>
    <cellStyle name="常规 7 19 47" xfId="20887"/>
    <cellStyle name="常规 7 19 52" xfId="20888"/>
    <cellStyle name="常规 7 19 47 2" xfId="20889"/>
    <cellStyle name="常规 7 19 52 2" xfId="20890"/>
    <cellStyle name="常规 7 19 47 2 2" xfId="20891"/>
    <cellStyle name="常规 7 19 52 2 2" xfId="20892"/>
    <cellStyle name="常规 7 19 47 2 2 2" xfId="20893"/>
    <cellStyle name="常规 7 19 52 2 2 2" xfId="20894"/>
    <cellStyle name="常规 7 19 47 2 3" xfId="20895"/>
    <cellStyle name="常规 7 19 52 2 3" xfId="20896"/>
    <cellStyle name="常规 7 19 47 2 3 2" xfId="20897"/>
    <cellStyle name="常规 7 19 52 2 3 2" xfId="20898"/>
    <cellStyle name="常规 7 19 47 2 4" xfId="20899"/>
    <cellStyle name="常规 7 19 52 2 4" xfId="20900"/>
    <cellStyle name="常规 7 19 47 3" xfId="20901"/>
    <cellStyle name="常规 7 19 52 3" xfId="20902"/>
    <cellStyle name="常规 7 19 47 3 2" xfId="20903"/>
    <cellStyle name="常规 7 19 52 3 2" xfId="20904"/>
    <cellStyle name="常规 7 19 47 4" xfId="20905"/>
    <cellStyle name="常规 7 19 52 4" xfId="20906"/>
    <cellStyle name="常规 7 19 47 4 2" xfId="20907"/>
    <cellStyle name="常规 7 19 52 4 2" xfId="20908"/>
    <cellStyle name="常规 7 19 47 5" xfId="20909"/>
    <cellStyle name="常规 7 19 52 5" xfId="20910"/>
    <cellStyle name="常规 7 19 48" xfId="20911"/>
    <cellStyle name="常规 7 19 53" xfId="20912"/>
    <cellStyle name="常规 7 19 48 2" xfId="20913"/>
    <cellStyle name="常规 7 19 53 2" xfId="20914"/>
    <cellStyle name="常规 7 19 48 2 2" xfId="20915"/>
    <cellStyle name="常规 7 19 53 2 2" xfId="20916"/>
    <cellStyle name="常规 7 19 48 2 3" xfId="20917"/>
    <cellStyle name="常规 7 19 53 2 3" xfId="20918"/>
    <cellStyle name="常规 7 19 48 2 3 2" xfId="20919"/>
    <cellStyle name="常规 7 19 53 2 3 2" xfId="20920"/>
    <cellStyle name="常规 7 19 48 2 4" xfId="20921"/>
    <cellStyle name="常规 7 19 53 2 4" xfId="20922"/>
    <cellStyle name="常规 7 19 48 3 2" xfId="20923"/>
    <cellStyle name="常规 7 19 53 3 2" xfId="20924"/>
    <cellStyle name="常规 7 19 48 4" xfId="20925"/>
    <cellStyle name="常规 7 19 53 4" xfId="20926"/>
    <cellStyle name="常规 7 19 48 4 2" xfId="20927"/>
    <cellStyle name="常规 7 19 53 4 2" xfId="20928"/>
    <cellStyle name="常规 7 19 48 4 2 2" xfId="20929"/>
    <cellStyle name="常规 7 19 53 4 2 2" xfId="20930"/>
    <cellStyle name="好 4 2 2 3 2 3" xfId="20931"/>
    <cellStyle name="汇总 2 2 2" xfId="20932"/>
    <cellStyle name="常规 7 19 48 4 3" xfId="20933"/>
    <cellStyle name="常规 7 19 53 4 3" xfId="20934"/>
    <cellStyle name="常规 7 19 48 5" xfId="20935"/>
    <cellStyle name="常规 7 19 53 5" xfId="20936"/>
    <cellStyle name="常规 7 19 49" xfId="20937"/>
    <cellStyle name="常规 7 19 54" xfId="20938"/>
    <cellStyle name="常规 7 19 49 2" xfId="20939"/>
    <cellStyle name="常规 7 19 54 2" xfId="20940"/>
    <cellStyle name="常规 7 19 49 2 2" xfId="20941"/>
    <cellStyle name="常规 7 19 54 2 2" xfId="20942"/>
    <cellStyle name="常规 7 19 49 2 2 2" xfId="20943"/>
    <cellStyle name="常规 7 19 54 2 2 2" xfId="20944"/>
    <cellStyle name="常规 7 19 49 2 3" xfId="20945"/>
    <cellStyle name="常规 7 19 54 2 3" xfId="20946"/>
    <cellStyle name="常规 7 19 49 2 3 2" xfId="20947"/>
    <cellStyle name="常规 7 19 54 2 3 2" xfId="20948"/>
    <cellStyle name="常规 7 19 49 2 4" xfId="20949"/>
    <cellStyle name="常规 7 19 54 2 4" xfId="20950"/>
    <cellStyle name="常规 7 19 49 3" xfId="20951"/>
    <cellStyle name="常规 7 19 54 3" xfId="20952"/>
    <cellStyle name="常规 7 19 49 3 2" xfId="20953"/>
    <cellStyle name="常规 7 19 54 3 2" xfId="20954"/>
    <cellStyle name="常规 7 19 49 4" xfId="20955"/>
    <cellStyle name="常规 7 19 54 4" xfId="20956"/>
    <cellStyle name="常规 7 19 49 4 2" xfId="20957"/>
    <cellStyle name="常规 7 19 54 4 2" xfId="20958"/>
    <cellStyle name="常规 7 19 49 4 2 2" xfId="20959"/>
    <cellStyle name="常规 7 19 54 4 2 2" xfId="20960"/>
    <cellStyle name="汇总 3 2 2" xfId="20961"/>
    <cellStyle name="常规 7 19 49 4 3" xfId="20962"/>
    <cellStyle name="常规 7 19 54 4 3" xfId="20963"/>
    <cellStyle name="常规 7 19 5" xfId="20964"/>
    <cellStyle name="常规 7 24 5" xfId="20965"/>
    <cellStyle name="常规 7 19 5 2" xfId="20966"/>
    <cellStyle name="检查单元格 2 3 8" xfId="20967"/>
    <cellStyle name="常规 7 19 5 2 2" xfId="20968"/>
    <cellStyle name="常规 7 19 5 2 2 2" xfId="20969"/>
    <cellStyle name="强调文字颜色 4 2 2 2 4 2 3" xfId="20970"/>
    <cellStyle name="常规 7 19 5 2 3" xfId="20971"/>
    <cellStyle name="常规 7 19 5 2 3 2" xfId="20972"/>
    <cellStyle name="常规 7 19 5 2 4" xfId="20973"/>
    <cellStyle name="常规 9 2 2 7" xfId="20974"/>
    <cellStyle name="常规 7 19 5 4 2" xfId="20975"/>
    <cellStyle name="常规 7 19 5 5" xfId="20976"/>
    <cellStyle name="常规 7 19 55" xfId="20977"/>
    <cellStyle name="常规 7 19 60" xfId="20978"/>
    <cellStyle name="常规 7 19 55 2" xfId="20979"/>
    <cellStyle name="常规 7 19 60 2" xfId="20980"/>
    <cellStyle name="常规 7 19 55 2 2" xfId="20981"/>
    <cellStyle name="常规 7 19 55 2 3" xfId="20982"/>
    <cellStyle name="常规 8 2 2 29 3" xfId="20983"/>
    <cellStyle name="常规 8 2 2 34 3" xfId="20984"/>
    <cellStyle name="常规 7 19 55 2 3 2" xfId="20985"/>
    <cellStyle name="常规 7 19 55 2 4" xfId="20986"/>
    <cellStyle name="常规 7 19 55 3" xfId="20987"/>
    <cellStyle name="常规 7 19 55 3 2" xfId="20988"/>
    <cellStyle name="强调文字颜色 5 2 2 5 4" xfId="20989"/>
    <cellStyle name="常规 7 2 2 2 17 2 4" xfId="20990"/>
    <cellStyle name="常规 7 2 2 2 22 2 4" xfId="20991"/>
    <cellStyle name="常规 7 19 55 4 2 2" xfId="20992"/>
    <cellStyle name="常规 7 19 55 4 3" xfId="20993"/>
    <cellStyle name="常规 8 4 2 12 2 3 2" xfId="20994"/>
    <cellStyle name="常规 7 19 56" xfId="20995"/>
    <cellStyle name="常规 7 19 61" xfId="20996"/>
    <cellStyle name="常规 7 19 56 2" xfId="20997"/>
    <cellStyle name="常规 7 19 56 2 2" xfId="20998"/>
    <cellStyle name="链接单元格 3 2 5 5" xfId="20999"/>
    <cellStyle name="常规 7 19 56 2 2 2" xfId="21000"/>
    <cellStyle name="常规 7 19 56 2 3" xfId="21001"/>
    <cellStyle name="常规 7 19 56 2 3 2" xfId="21002"/>
    <cellStyle name="强调文字颜色 3 2 2 2 2 4 2" xfId="21003"/>
    <cellStyle name="常规 7 19 56 2 4" xfId="21004"/>
    <cellStyle name="常规 7 19 56 3" xfId="21005"/>
    <cellStyle name="注释 2 59" xfId="21006"/>
    <cellStyle name="注释 2 64" xfId="21007"/>
    <cellStyle name="常规 7 19 56 4 2" xfId="21008"/>
    <cellStyle name="强调文字颜色 5 3 2 5 4" xfId="21009"/>
    <cellStyle name="注释 2 59 2" xfId="21010"/>
    <cellStyle name="注释 2 64 2" xfId="21011"/>
    <cellStyle name="常规 7 19 56 4 2 2" xfId="21012"/>
    <cellStyle name="注释 2 65" xfId="21013"/>
    <cellStyle name="注释 2 70" xfId="21014"/>
    <cellStyle name="常规 7 19 56 4 3" xfId="21015"/>
    <cellStyle name="常规 7 19 56 5" xfId="21016"/>
    <cellStyle name="常规 7 19 57" xfId="21017"/>
    <cellStyle name="常规 7 19 57 2" xfId="21018"/>
    <cellStyle name="常规 7 19 57 2 2" xfId="21019"/>
    <cellStyle name="常规 7 19 57 2 2 2" xfId="21020"/>
    <cellStyle name="常规 7 19 57 2 3" xfId="21021"/>
    <cellStyle name="常规 7 19 57 2 3 2" xfId="21022"/>
    <cellStyle name="强调文字颜色 3 2 2 2 3 4 2" xfId="21023"/>
    <cellStyle name="常规 7 19 57 2 4" xfId="21024"/>
    <cellStyle name="常规 7 19 57 3" xfId="21025"/>
    <cellStyle name="常规 7 19 57 3 2" xfId="21026"/>
    <cellStyle name="常规 7 19 57 4 2" xfId="21027"/>
    <cellStyle name="常规 7 19 57 4 2 2" xfId="21028"/>
    <cellStyle name="常规 7 19 57 4 3" xfId="21029"/>
    <cellStyle name="常规 7 19 57 5" xfId="21030"/>
    <cellStyle name="常规 7 19 58" xfId="21031"/>
    <cellStyle name="常规 7 19 58 2" xfId="21032"/>
    <cellStyle name="常规 7 19 58 2 2" xfId="21033"/>
    <cellStyle name="常规 7 19 58 2 2 2" xfId="21034"/>
    <cellStyle name="常规 7 19 58 2 3" xfId="21035"/>
    <cellStyle name="常规 7 19 58 2 3 2" xfId="21036"/>
    <cellStyle name="强调文字颜色 3 2 2 2 4 4 2" xfId="21037"/>
    <cellStyle name="常规 7 19 58 2 4" xfId="21038"/>
    <cellStyle name="常规 7 19 58 3" xfId="21039"/>
    <cellStyle name="常规 7 19 58 3 2" xfId="21040"/>
    <cellStyle name="常规 7 19 58 4" xfId="21041"/>
    <cellStyle name="常规 7 19 58 4 2" xfId="21042"/>
    <cellStyle name="常规 7 19 58 4 2 2" xfId="21043"/>
    <cellStyle name="常规 7 19 58 4 3" xfId="21044"/>
    <cellStyle name="常规 7 19 58 5" xfId="21045"/>
    <cellStyle name="常规 7 19 59" xfId="21046"/>
    <cellStyle name="常规 7 19 59 2" xfId="21047"/>
    <cellStyle name="强调文字颜色 6 2 2 4 4" xfId="21048"/>
    <cellStyle name="常规 7 20 12 3" xfId="21049"/>
    <cellStyle name="常规 7 19 59 2 2" xfId="21050"/>
    <cellStyle name="常规 7 19 59 3" xfId="21051"/>
    <cellStyle name="强调文字颜色 6 2 2 5 4" xfId="21052"/>
    <cellStyle name="常规 7 20 13 3" xfId="21053"/>
    <cellStyle name="常规 7 19 59 3 2" xfId="21054"/>
    <cellStyle name="常规 7 19 59 4" xfId="21055"/>
    <cellStyle name="常规 7 19 6" xfId="21056"/>
    <cellStyle name="常规 7 19 6 2" xfId="21057"/>
    <cellStyle name="检查单元格 3 3 8" xfId="21058"/>
    <cellStyle name="常规 7 19 6 2 2" xfId="21059"/>
    <cellStyle name="常规 7 19 6 2 2 2" xfId="21060"/>
    <cellStyle name="常规 7 19 6 2 3" xfId="21061"/>
    <cellStyle name="常规 7 19 6 2 3 2" xfId="21062"/>
    <cellStyle name="常规 7 19 6 2 4" xfId="21063"/>
    <cellStyle name="常规 7 19 6 3 2" xfId="21064"/>
    <cellStyle name="常规 7 19 6 4" xfId="21065"/>
    <cellStyle name="常规 7 19 6 4 2" xfId="21066"/>
    <cellStyle name="常规 7 19 6 4 2 2" xfId="21067"/>
    <cellStyle name="常规 7 19 6 4 3" xfId="21068"/>
    <cellStyle name="常规 7 19 6 5" xfId="21069"/>
    <cellStyle name="常规 7 19 7" xfId="21070"/>
    <cellStyle name="常规 7 19 7 2" xfId="21071"/>
    <cellStyle name="好 2 5 4" xfId="21072"/>
    <cellStyle name="常规 7 19 7 2 2" xfId="21073"/>
    <cellStyle name="警告文本 2 4 5" xfId="21074"/>
    <cellStyle name="好 2 5 4 2" xfId="21075"/>
    <cellStyle name="常规 7 19 7 2 2 2" xfId="21076"/>
    <cellStyle name="好 2 5 5" xfId="21077"/>
    <cellStyle name="常规 7 19 7 2 3" xfId="21078"/>
    <cellStyle name="警告文本 2 5 5" xfId="21079"/>
    <cellStyle name="常规 7 19 7 2 3 2" xfId="21080"/>
    <cellStyle name="常规 7 19 7 2 4" xfId="21081"/>
    <cellStyle name="好 2 6 4" xfId="21082"/>
    <cellStyle name="常规 7 19 7 3 2" xfId="21083"/>
    <cellStyle name="常规 7 19 7 4" xfId="21084"/>
    <cellStyle name="好 2 7 4" xfId="21085"/>
    <cellStyle name="常规 7 19 7 4 2" xfId="21086"/>
    <cellStyle name="常规 7 19 7 4 2 2" xfId="21087"/>
    <cellStyle name="常规 7 2 8 2 2 2" xfId="21088"/>
    <cellStyle name="常规 7 19 7 4 3" xfId="21089"/>
    <cellStyle name="常规 7 19 7 5" xfId="21090"/>
    <cellStyle name="常规 7 19 8" xfId="21091"/>
    <cellStyle name="常规 7 19 8 2" xfId="21092"/>
    <cellStyle name="好 3 5 4" xfId="21093"/>
    <cellStyle name="常规 7 19 8 2 2" xfId="21094"/>
    <cellStyle name="好 3 5 5" xfId="21095"/>
    <cellStyle name="常规 7 19 8 2 3" xfId="21096"/>
    <cellStyle name="常规 7 19 8 2 4" xfId="21097"/>
    <cellStyle name="常规 7 19 8 3" xfId="21098"/>
    <cellStyle name="好 3 6 4" xfId="21099"/>
    <cellStyle name="常规 7 19 8 3 2" xfId="21100"/>
    <cellStyle name="常规 7 19 8 4" xfId="21101"/>
    <cellStyle name="好 4 3 2 2 3" xfId="21102"/>
    <cellStyle name="好 3 7 4" xfId="21103"/>
    <cellStyle name="常规 7 19 8 4 2" xfId="21104"/>
    <cellStyle name="好 4 3 2 2 3 2" xfId="21105"/>
    <cellStyle name="常规 7 19 8 4 2 2" xfId="21106"/>
    <cellStyle name="好 4 3 2 2 4" xfId="21107"/>
    <cellStyle name="常规 7 19 8 4 3" xfId="21108"/>
    <cellStyle name="常规 7 19 8 5" xfId="21109"/>
    <cellStyle name="常规 7 19 9" xfId="21110"/>
    <cellStyle name="常规 7 19 9 2" xfId="21111"/>
    <cellStyle name="好 4 5 4" xfId="21112"/>
    <cellStyle name="常规 7 19 9 2 2" xfId="21113"/>
    <cellStyle name="常规 7 19 9 2 3" xfId="21114"/>
    <cellStyle name="强调文字颜色 6 3 2 4 2 3 2" xfId="21115"/>
    <cellStyle name="好 4 5 5" xfId="21116"/>
    <cellStyle name="常规 7 19 9 2 3 2" xfId="21117"/>
    <cellStyle name="常规 7 19 9 2 4" xfId="21118"/>
    <cellStyle name="常规 7 19 9 3" xfId="21119"/>
    <cellStyle name="好 4 6 4" xfId="21120"/>
    <cellStyle name="常规 7 19 9 3 2" xfId="21121"/>
    <cellStyle name="常规 7 19 9 4" xfId="21122"/>
    <cellStyle name="好 4 7 4" xfId="21123"/>
    <cellStyle name="好 4 3 3 2 3" xfId="21124"/>
    <cellStyle name="常规 7 19 9 4 2" xfId="21125"/>
    <cellStyle name="常规 7 58 2 4" xfId="21126"/>
    <cellStyle name="常规 7 63 2 4" xfId="21127"/>
    <cellStyle name="好 4 3 3 2 3 2" xfId="21128"/>
    <cellStyle name="常规 7 19 9 4 2 2" xfId="21129"/>
    <cellStyle name="注释 3 19 2 2 2" xfId="21130"/>
    <cellStyle name="注释 3 24 2 2 2" xfId="21131"/>
    <cellStyle name="常规 7 2 8 4 2 2" xfId="21132"/>
    <cellStyle name="好 4 3 3 2 4" xfId="21133"/>
    <cellStyle name="常规 7 19 9 4 3" xfId="21134"/>
    <cellStyle name="常规 7 19 9 5" xfId="21135"/>
    <cellStyle name="常规 7 2" xfId="21136"/>
    <cellStyle name="常规 7 2 10" xfId="21137"/>
    <cellStyle name="常规 7 2 10 2" xfId="21138"/>
    <cellStyle name="常规 7 2 10 2 2" xfId="21139"/>
    <cellStyle name="常规 7 2 10 2 2 2" xfId="21140"/>
    <cellStyle name="常规 7 2 10 2 3" xfId="21141"/>
    <cellStyle name="常规 7 2 10 2 3 2" xfId="21142"/>
    <cellStyle name="常规 7 2 10 2 4" xfId="21143"/>
    <cellStyle name="常规 7 2 10 3" xfId="21144"/>
    <cellStyle name="常规 7 2 10 3 2" xfId="21145"/>
    <cellStyle name="常规 7 2 10 4" xfId="21146"/>
    <cellStyle name="常规 7 2 10 4 2" xfId="21147"/>
    <cellStyle name="常规 7 2 10 4 2 2" xfId="21148"/>
    <cellStyle name="常规 7 2 10 4 3" xfId="21149"/>
    <cellStyle name="常规 7 2 10 5" xfId="21150"/>
    <cellStyle name="常规 7 2 11" xfId="21151"/>
    <cellStyle name="常规 7 2 11 2" xfId="21152"/>
    <cellStyle name="常规 7 2 11 2 2" xfId="21153"/>
    <cellStyle name="常规 7 2 11 2 3 2" xfId="21154"/>
    <cellStyle name="常规 7 2 11 2 4" xfId="21155"/>
    <cellStyle name="常规 7 2 11 3" xfId="21156"/>
    <cellStyle name="常规 7 2 11 3 2" xfId="21157"/>
    <cellStyle name="常规 7 2 11 4" xfId="21158"/>
    <cellStyle name="常规 7 2 11 4 2" xfId="21159"/>
    <cellStyle name="常规 7 2 11 4 2 2" xfId="21160"/>
    <cellStyle name="常规 7 2 11 4 3" xfId="21161"/>
    <cellStyle name="常规 7 2 11 5" xfId="21162"/>
    <cellStyle name="常规 7 2 12 2 2" xfId="21163"/>
    <cellStyle name="常规 7 2 12 2 2 2" xfId="21164"/>
    <cellStyle name="常规 7 2 12 2 3 2" xfId="21165"/>
    <cellStyle name="常规 7 2 12 2 4" xfId="21166"/>
    <cellStyle name="常规 7 2 12 3" xfId="21167"/>
    <cellStyle name="常规 7 2 12 3 2" xfId="21168"/>
    <cellStyle name="常规 7 2 4 2 37" xfId="21169"/>
    <cellStyle name="常规 7 2 4 2 42" xfId="21170"/>
    <cellStyle name="常规 7 2 12 4" xfId="21171"/>
    <cellStyle name="常规 7 2 12 4 2" xfId="21172"/>
    <cellStyle name="常规 7 2 12 4 2 2" xfId="21173"/>
    <cellStyle name="常规 7 2 12 4 3" xfId="21174"/>
    <cellStyle name="常规 7 2 12 5" xfId="21175"/>
    <cellStyle name="常规 7 2 13 2" xfId="21176"/>
    <cellStyle name="常规 7 2 4 37" xfId="21177"/>
    <cellStyle name="常规 7 2 4 42" xfId="21178"/>
    <cellStyle name="常规 7 2 13 2 2" xfId="21179"/>
    <cellStyle name="常规 7 2 4 37 2" xfId="21180"/>
    <cellStyle name="常规 7 2 4 42 2" xfId="21181"/>
    <cellStyle name="常规 7 2 13 2 2 2" xfId="21182"/>
    <cellStyle name="常规 7 2 4 37 2 2" xfId="21183"/>
    <cellStyle name="常规 7 2 4 42 2 2" xfId="21184"/>
    <cellStyle name="常规 7 2 13 2 3 2" xfId="21185"/>
    <cellStyle name="常规 7 2 4 37 3 2" xfId="21186"/>
    <cellStyle name="常规 7 2 4 42 3 2" xfId="21187"/>
    <cellStyle name="常规 7 2 13 2 4" xfId="21188"/>
    <cellStyle name="常规 7 2 4 37 4" xfId="21189"/>
    <cellStyle name="常规 7 2 4 42 4" xfId="21190"/>
    <cellStyle name="常规 7 2 13 3" xfId="21191"/>
    <cellStyle name="常规 7 2 4 38" xfId="21192"/>
    <cellStyle name="常规 7 2 4 43" xfId="21193"/>
    <cellStyle name="常规 7 2 13 3 2" xfId="21194"/>
    <cellStyle name="常规 7 2 4 38 2" xfId="21195"/>
    <cellStyle name="常规 7 2 4 43 2" xfId="21196"/>
    <cellStyle name="常规 7 2 13 4" xfId="21197"/>
    <cellStyle name="常规 7 2 4 39" xfId="21198"/>
    <cellStyle name="常规 7 2 4 44" xfId="21199"/>
    <cellStyle name="常规 7 2 13 4 2" xfId="21200"/>
    <cellStyle name="常规 7 2 4 39 2" xfId="21201"/>
    <cellStyle name="常规 7 2 4 44 2" xfId="21202"/>
    <cellStyle name="常规 7 2 2 8" xfId="21203"/>
    <cellStyle name="常规 7 2 13 4 2 2" xfId="21204"/>
    <cellStyle name="常规 7 2 4 39 2 2" xfId="21205"/>
    <cellStyle name="常规 7 2 4 44 2 2" xfId="21206"/>
    <cellStyle name="计算 2 2 2 3 4" xfId="21207"/>
    <cellStyle name="常规 7 2 2 8 2" xfId="21208"/>
    <cellStyle name="常规 7 2 13 4 3" xfId="21209"/>
    <cellStyle name="常规 7 2 4 18 2 2 2" xfId="21210"/>
    <cellStyle name="常规 7 2 4 23 2 2 2" xfId="21211"/>
    <cellStyle name="常规 7 2 4 39 3" xfId="21212"/>
    <cellStyle name="常规 7 2 4 44 3" xfId="21213"/>
    <cellStyle name="常规 7 2 2 9" xfId="21214"/>
    <cellStyle name="常规 7 2 13 5" xfId="21215"/>
    <cellStyle name="常规 7 2 4 45" xfId="21216"/>
    <cellStyle name="常规 7 2 4 50" xfId="21217"/>
    <cellStyle name="常规 7 2 14" xfId="21218"/>
    <cellStyle name="常规 7 2 14 2" xfId="21219"/>
    <cellStyle name="常规 7 2 14 2 2" xfId="21220"/>
    <cellStyle name="常规 7 2 56" xfId="21221"/>
    <cellStyle name="常规 7 2 61" xfId="21222"/>
    <cellStyle name="常规 7 2 14 2 2 2" xfId="21223"/>
    <cellStyle name="常规 7 2 14 2 3" xfId="21224"/>
    <cellStyle name="常规 7 2 14 2 3 2" xfId="21225"/>
    <cellStyle name="常规 7 2 14 2 4" xfId="21226"/>
    <cellStyle name="常规 7 2 14 3" xfId="21227"/>
    <cellStyle name="常规 7 2 14 3 2" xfId="21228"/>
    <cellStyle name="常规 7 2 14 4" xfId="21229"/>
    <cellStyle name="常规 7 2 14 4 2" xfId="21230"/>
    <cellStyle name="常规 7 2 14 4 2 2" xfId="21231"/>
    <cellStyle name="常规 7 2 14 4 3" xfId="21232"/>
    <cellStyle name="常规 7 2 15" xfId="21233"/>
    <cellStyle name="常规 7 2 20" xfId="21234"/>
    <cellStyle name="常规 7 2 15 2" xfId="21235"/>
    <cellStyle name="常规 7 2 20 2" xfId="21236"/>
    <cellStyle name="常规 7 2 15 2 2" xfId="21237"/>
    <cellStyle name="常规 7 2 20 2 2" xfId="21238"/>
    <cellStyle name="常规 7 2 15 2 2 2" xfId="21239"/>
    <cellStyle name="常规 7 2 20 2 2 2" xfId="21240"/>
    <cellStyle name="常规 7 2 15 2 3" xfId="21241"/>
    <cellStyle name="常规 7 2 20 2 3" xfId="21242"/>
    <cellStyle name="常规 7 2 15 2 3 2" xfId="21243"/>
    <cellStyle name="常规 7 2 20 2 3 2" xfId="21244"/>
    <cellStyle name="常规 7 2 15 2 4" xfId="21245"/>
    <cellStyle name="常规 7 2 20 2 4" xfId="21246"/>
    <cellStyle name="常规 7 2 15 3" xfId="21247"/>
    <cellStyle name="常规 7 2 20 3" xfId="21248"/>
    <cellStyle name="常规 7 2 15 3 2" xfId="21249"/>
    <cellStyle name="常规 7 2 20 3 2" xfId="21250"/>
    <cellStyle name="常规 7 2 6 2 2" xfId="21251"/>
    <cellStyle name="常规 7 2 15 4" xfId="21252"/>
    <cellStyle name="常规 7 2 20 4" xfId="21253"/>
    <cellStyle name="常规 7 2 6 2 2 2" xfId="21254"/>
    <cellStyle name="常规 7 2 15 4 2" xfId="21255"/>
    <cellStyle name="常规 7 2 20 4 2" xfId="21256"/>
    <cellStyle name="常规 7 2 15 4 2 2" xfId="21257"/>
    <cellStyle name="常规 7 2 20 4 2 2" xfId="21258"/>
    <cellStyle name="常规 7 2 15 4 3" xfId="21259"/>
    <cellStyle name="常规 7 2 20 4 3" xfId="21260"/>
    <cellStyle name="常规 7 2 4 2 12 4 2" xfId="21261"/>
    <cellStyle name="常规 7 2 16" xfId="21262"/>
    <cellStyle name="常规 7 2 21" xfId="21263"/>
    <cellStyle name="常规 7 2 4 2 12 4 2 2" xfId="21264"/>
    <cellStyle name="常规 7 2 16 2" xfId="21265"/>
    <cellStyle name="常规 7 2 21 2" xfId="21266"/>
    <cellStyle name="常规 7 2 16 2 2" xfId="21267"/>
    <cellStyle name="常规 7 2 21 2 2" xfId="21268"/>
    <cellStyle name="常规 7 2 16 2 2 2" xfId="21269"/>
    <cellStyle name="常规 7 2 21 2 2 2" xfId="21270"/>
    <cellStyle name="常规 7 2 16 2 3" xfId="21271"/>
    <cellStyle name="常规 7 2 21 2 3" xfId="21272"/>
    <cellStyle name="常规 7 2 16 2 3 2" xfId="21273"/>
    <cellStyle name="常规 7 2 21 2 3 2" xfId="21274"/>
    <cellStyle name="常规 7 2 16 2 4" xfId="21275"/>
    <cellStyle name="常规 7 2 21 2 4" xfId="21276"/>
    <cellStyle name="常规 7 2 16 3" xfId="21277"/>
    <cellStyle name="常规 7 2 21 3" xfId="21278"/>
    <cellStyle name="常规 7 2 16 3 2" xfId="21279"/>
    <cellStyle name="常规 7 2 21 3 2" xfId="21280"/>
    <cellStyle name="常规 7 2 16 4" xfId="21281"/>
    <cellStyle name="常规 7 2 21 4" xfId="21282"/>
    <cellStyle name="输出 2 2 2 5 2 2" xfId="21283"/>
    <cellStyle name="常规 7 2 6 3 2" xfId="21284"/>
    <cellStyle name="常规 7 2 16 4 2" xfId="21285"/>
    <cellStyle name="常规 7 2 21 4 2" xfId="21286"/>
    <cellStyle name="常规 7 2 16 4 2 2" xfId="21287"/>
    <cellStyle name="常规 7 2 21 4 2 2" xfId="21288"/>
    <cellStyle name="常规 7 2 16 4 3" xfId="21289"/>
    <cellStyle name="常规 7 2 21 4 3" xfId="21290"/>
    <cellStyle name="常规 7 2 4 2 12 4 3" xfId="21291"/>
    <cellStyle name="链接单元格 2 2 4 2 2 2" xfId="21292"/>
    <cellStyle name="常规 7 2 17" xfId="21293"/>
    <cellStyle name="常规 7 2 22" xfId="21294"/>
    <cellStyle name="强调文字颜色 6 3 2 2 2 3" xfId="21295"/>
    <cellStyle name="常规 7 2 17 2" xfId="21296"/>
    <cellStyle name="常规 7 2 22 2" xfId="21297"/>
    <cellStyle name="强调文字颜色 6 3 2 2 2 3 2" xfId="21298"/>
    <cellStyle name="常规 7 2 17 2 2" xfId="21299"/>
    <cellStyle name="常规 7 2 22 2 2" xfId="21300"/>
    <cellStyle name="常规 7 2 17 2 2 2" xfId="21301"/>
    <cellStyle name="常规 7 2 22 2 2 2" xfId="21302"/>
    <cellStyle name="常规 7 2 17 2 3" xfId="21303"/>
    <cellStyle name="常规 7 2 22 2 3" xfId="21304"/>
    <cellStyle name="常规 7 2 17 2 3 2" xfId="21305"/>
    <cellStyle name="常规 7 2 22 2 3 2" xfId="21306"/>
    <cellStyle name="常规 7 2 17 2 4" xfId="21307"/>
    <cellStyle name="常规 7 2 22 2 4" xfId="21308"/>
    <cellStyle name="强调文字颜色 6 3 2 2 2 4" xfId="21309"/>
    <cellStyle name="常规 7 2 17 3" xfId="21310"/>
    <cellStyle name="常规 7 2 22 3" xfId="21311"/>
    <cellStyle name="强调文字颜色 6 3 2 2 2 4 2" xfId="21312"/>
    <cellStyle name="常规 7 2 17 3 2" xfId="21313"/>
    <cellStyle name="常规 7 2 22 3 2" xfId="21314"/>
    <cellStyle name="注释 3 17 2 2" xfId="21315"/>
    <cellStyle name="注释 3 22 2 2" xfId="21316"/>
    <cellStyle name="常规 7 2 17 4" xfId="21317"/>
    <cellStyle name="常规 7 2 22 4" xfId="21318"/>
    <cellStyle name="输出 2 2 2 5 3 2" xfId="21319"/>
    <cellStyle name="强调文字颜色 6 3 2 2 2 5" xfId="21320"/>
    <cellStyle name="常规 7 2 6 4 2" xfId="21321"/>
    <cellStyle name="常规 7 2 6 4 2 2" xfId="21322"/>
    <cellStyle name="注释 3 17 2 2 2" xfId="21323"/>
    <cellStyle name="注释 3 22 2 2 2" xfId="21324"/>
    <cellStyle name="常规 7 2 17 4 2" xfId="21325"/>
    <cellStyle name="常规 7 2 22 4 2" xfId="21326"/>
    <cellStyle name="常规 7 2 17 4 2 2" xfId="21327"/>
    <cellStyle name="常规 7 2 22 4 2 2" xfId="21328"/>
    <cellStyle name="常规 7 2 17 4 3" xfId="21329"/>
    <cellStyle name="常规 7 2 22 4 3" xfId="21330"/>
    <cellStyle name="常规 7 2 18" xfId="21331"/>
    <cellStyle name="常规 7 2 23" xfId="21332"/>
    <cellStyle name="强调文字颜色 6 3 2 2 3 3" xfId="21333"/>
    <cellStyle name="常规 7 2 18 2" xfId="21334"/>
    <cellStyle name="常规 7 2 23 2" xfId="21335"/>
    <cellStyle name="强调文字颜色 6 3 2 2 3 3 2" xfId="21336"/>
    <cellStyle name="常规 7 2 18 2 2" xfId="21337"/>
    <cellStyle name="常规 7 2 23 2 2" xfId="21338"/>
    <cellStyle name="常规 7 2 18 2 2 2" xfId="21339"/>
    <cellStyle name="常规 7 2 23 2 2 2" xfId="21340"/>
    <cellStyle name="常规 7 2 18 2 3" xfId="21341"/>
    <cellStyle name="常规 7 2 23 2 3" xfId="21342"/>
    <cellStyle name="常规 7 2 18 2 3 2" xfId="21343"/>
    <cellStyle name="常规 7 2 23 2 3 2" xfId="21344"/>
    <cellStyle name="强调文字颜色 6 3 2 2 3 4" xfId="21345"/>
    <cellStyle name="常规 7 2 18 3" xfId="21346"/>
    <cellStyle name="常规 7 2 23 3" xfId="21347"/>
    <cellStyle name="强调文字颜色 6 3 2 2 3 4 2" xfId="21348"/>
    <cellStyle name="常规 7 2 18 3 2" xfId="21349"/>
    <cellStyle name="常规 7 2 23 3 2" xfId="21350"/>
    <cellStyle name="强调文字颜色 6 3 2 2 3 5" xfId="21351"/>
    <cellStyle name="千位分隔[0] 3 5 2 2" xfId="21352"/>
    <cellStyle name="注释 3 17 3 2" xfId="21353"/>
    <cellStyle name="注释 3 22 3 2" xfId="21354"/>
    <cellStyle name="常规 7 2 18 4" xfId="21355"/>
    <cellStyle name="常规 7 2 23 4" xfId="21356"/>
    <cellStyle name="常规 7 2 18 4 2" xfId="21357"/>
    <cellStyle name="常规 7 2 23 4 2" xfId="21358"/>
    <cellStyle name="常规 7 2 18 4 2 2" xfId="21359"/>
    <cellStyle name="常规 7 2 23 4 2 2" xfId="21360"/>
    <cellStyle name="常规 7 2 18 4 3" xfId="21361"/>
    <cellStyle name="常规 7 2 23 4 3" xfId="21362"/>
    <cellStyle name="常规 7 2 19" xfId="21363"/>
    <cellStyle name="常规 7 2 24" xfId="21364"/>
    <cellStyle name="强调文字颜色 6 3 2 2 4 3" xfId="21365"/>
    <cellStyle name="常规 7 2 19 2" xfId="21366"/>
    <cellStyle name="常规 7 2 24 2" xfId="21367"/>
    <cellStyle name="强调文字颜色 6 3 2 2 4 3 2" xfId="21368"/>
    <cellStyle name="常规 7 2 19 2 2" xfId="21369"/>
    <cellStyle name="常规 7 2 24 2 2" xfId="21370"/>
    <cellStyle name="常规 7 2 19 2 2 2" xfId="21371"/>
    <cellStyle name="常规 7 2 24 2 2 2" xfId="21372"/>
    <cellStyle name="常规 7 2 19 2 3" xfId="21373"/>
    <cellStyle name="常规 7 2 24 2 3" xfId="21374"/>
    <cellStyle name="常规 7 2 19 2 3 2" xfId="21375"/>
    <cellStyle name="常规 7 2 24 2 3 2" xfId="21376"/>
    <cellStyle name="常规 7 2 19 2 4" xfId="21377"/>
    <cellStyle name="常规 7 2 24 2 4" xfId="21378"/>
    <cellStyle name="强调文字颜色 6 3 2 2 4 4" xfId="21379"/>
    <cellStyle name="常规 7 2 19 3" xfId="21380"/>
    <cellStyle name="常规 7 2 24 3" xfId="21381"/>
    <cellStyle name="强调文字颜色 6 3 2 2 4 4 2" xfId="21382"/>
    <cellStyle name="常规 7 2 19 3 2" xfId="21383"/>
    <cellStyle name="常规 7 2 24 3 2" xfId="21384"/>
    <cellStyle name="强调文字颜色 6 3 2 2 4 5" xfId="21385"/>
    <cellStyle name="注释 3 17 4 2" xfId="21386"/>
    <cellStyle name="注释 3 22 4 2" xfId="21387"/>
    <cellStyle name="常规 7 2 19 4" xfId="21388"/>
    <cellStyle name="常规 7 2 24 4" xfId="21389"/>
    <cellStyle name="常规 7 2 19 4 2" xfId="21390"/>
    <cellStyle name="常规 7 2 24 4 2" xfId="21391"/>
    <cellStyle name="常规 7 2 19 4 2 2" xfId="21392"/>
    <cellStyle name="常规 7 2 24 4 2 2" xfId="21393"/>
    <cellStyle name="常规 7 2 19 4 3" xfId="21394"/>
    <cellStyle name="常规 7 2 24 4 3" xfId="21395"/>
    <cellStyle name="常规 7 2 19 5" xfId="21396"/>
    <cellStyle name="常规 7 2 24 5" xfId="21397"/>
    <cellStyle name="强调文字颜色 5 3 6 4" xfId="21398"/>
    <cellStyle name="常规 7 2 2" xfId="21399"/>
    <cellStyle name="常规 7 2 2 10" xfId="21400"/>
    <cellStyle name="常规 7 2 2 10 2" xfId="21401"/>
    <cellStyle name="常规 7 2 2 10 2 2" xfId="21402"/>
    <cellStyle name="常规 7 2 2 10 2 2 2" xfId="21403"/>
    <cellStyle name="常规 7 2 2 10 2 3" xfId="21404"/>
    <cellStyle name="常规 7 2 2 10 2 3 2" xfId="21405"/>
    <cellStyle name="常规 7 2 2 10 2 4" xfId="21406"/>
    <cellStyle name="注释 2 16 2 2" xfId="21407"/>
    <cellStyle name="注释 2 21 2 2" xfId="21408"/>
    <cellStyle name="常规 7 2 2 10 3" xfId="21409"/>
    <cellStyle name="注释 2 16 2 2 2" xfId="21410"/>
    <cellStyle name="注释 2 21 2 2 2" xfId="21411"/>
    <cellStyle name="常规 7 2 2 10 3 2" xfId="21412"/>
    <cellStyle name="注释 2 16 2 3" xfId="21413"/>
    <cellStyle name="注释 2 21 2 3" xfId="21414"/>
    <cellStyle name="常规 7 2 2 10 4" xfId="21415"/>
    <cellStyle name="注释 2 16 2 3 2" xfId="21416"/>
    <cellStyle name="注释 2 21 2 3 2" xfId="21417"/>
    <cellStyle name="常规 7 2 2 10 4 2" xfId="21418"/>
    <cellStyle name="注释 2 16 2 4" xfId="21419"/>
    <cellStyle name="注释 2 21 2 4" xfId="21420"/>
    <cellStyle name="常规 7 2 2 10 5" xfId="21421"/>
    <cellStyle name="好 4 3 2 5" xfId="21422"/>
    <cellStyle name="常规 7 2 2 11 2" xfId="21423"/>
    <cellStyle name="常规 7 2 2 11 2 2" xfId="21424"/>
    <cellStyle name="常规 7 2 2 11 2 2 2" xfId="21425"/>
    <cellStyle name="常规 7 2 2 11 2 3" xfId="21426"/>
    <cellStyle name="强调文字颜色 2 3 6 2 3 2" xfId="21427"/>
    <cellStyle name="常规 7 2 2 11 2 4" xfId="21428"/>
    <cellStyle name="注释 2 16 3 2" xfId="21429"/>
    <cellStyle name="注释 2 21 3 2" xfId="21430"/>
    <cellStyle name="常规 7 2 2 11 3" xfId="21431"/>
    <cellStyle name="常规 7 2 2 11 3 2" xfId="21432"/>
    <cellStyle name="常规 7 2 2 11 4" xfId="21433"/>
    <cellStyle name="常规 7 2 2 11 4 2" xfId="21434"/>
    <cellStyle name="常规 7 2 2 11 5" xfId="21435"/>
    <cellStyle name="注释 3 4 7 2" xfId="21436"/>
    <cellStyle name="常规 7 2 2 12" xfId="21437"/>
    <cellStyle name="好 4 3 3 5" xfId="21438"/>
    <cellStyle name="常规 7 2 2 12 2" xfId="21439"/>
    <cellStyle name="常规 7 2 2 12 2 2" xfId="21440"/>
    <cellStyle name="注释 2 76 3" xfId="21441"/>
    <cellStyle name="常规 7 2 2 12 2 2 2" xfId="21442"/>
    <cellStyle name="常规 7 2 2 12 2 3" xfId="21443"/>
    <cellStyle name="常规 7 2 2 12 2 4" xfId="21444"/>
    <cellStyle name="注释 2 16 4 2" xfId="21445"/>
    <cellStyle name="注释 2 21 4 2" xfId="21446"/>
    <cellStyle name="常规 7 2 2 12 3" xfId="21447"/>
    <cellStyle name="常规 7 2 2 12 3 2" xfId="21448"/>
    <cellStyle name="常规 7 2 2 12 4" xfId="21449"/>
    <cellStyle name="常规 7 2 2 12 4 2" xfId="21450"/>
    <cellStyle name="常规 7 2 2 12 5" xfId="21451"/>
    <cellStyle name="常规 7 2 2 13" xfId="21452"/>
    <cellStyle name="好 4 3 4 5" xfId="21453"/>
    <cellStyle name="常规 7 2 2 13 2" xfId="21454"/>
    <cellStyle name="常规 7 2 2 13 2 2" xfId="21455"/>
    <cellStyle name="常规 7 2 2 13 2 2 2" xfId="21456"/>
    <cellStyle name="常规 7 2 2 13 2 3" xfId="21457"/>
    <cellStyle name="常规 7 2 2 13 2 4" xfId="21458"/>
    <cellStyle name="常规 7 2 2 13 3" xfId="21459"/>
    <cellStyle name="常规 7 2 2 13 3 2" xfId="21460"/>
    <cellStyle name="常规 7 2 2 13 4" xfId="21461"/>
    <cellStyle name="常规 7 2 2 13 4 2" xfId="21462"/>
    <cellStyle name="常规 7 2 2 13 5" xfId="21463"/>
    <cellStyle name="常规 7 2 2 14" xfId="21464"/>
    <cellStyle name="常规 7 2 2 14 2" xfId="21465"/>
    <cellStyle name="常规 7 2 2 14 2 2" xfId="21466"/>
    <cellStyle name="常规 7 2 2 14 2 2 2" xfId="21467"/>
    <cellStyle name="常规 7 2 2 14 2 3" xfId="21468"/>
    <cellStyle name="常规 7 2 2 14 2 4" xfId="21469"/>
    <cellStyle name="常规 7 2 2 14 3" xfId="21470"/>
    <cellStyle name="常规 7 2 2 14 3 2" xfId="21471"/>
    <cellStyle name="输出 3 2 2" xfId="21472"/>
    <cellStyle name="常规 7 2 2 14 4" xfId="21473"/>
    <cellStyle name="输出 3 2 2 2" xfId="21474"/>
    <cellStyle name="常规 7 2 2 14 4 2" xfId="21475"/>
    <cellStyle name="输出 3 2 3" xfId="21476"/>
    <cellStyle name="常规 7 2 2 14 5" xfId="21477"/>
    <cellStyle name="常规 7 2 2 15" xfId="21478"/>
    <cellStyle name="常规 7 2 2 20" xfId="21479"/>
    <cellStyle name="常规 7 2 2 15 2" xfId="21480"/>
    <cellStyle name="常规 7 2 2 20 2" xfId="21481"/>
    <cellStyle name="常规 7 2 2 15 2 2" xfId="21482"/>
    <cellStyle name="常规 7 2 2 20 2 2" xfId="21483"/>
    <cellStyle name="常规 7 2 2 15 2 2 2" xfId="21484"/>
    <cellStyle name="常规 7 2 2 20 2 2 2" xfId="21485"/>
    <cellStyle name="常规 7 2 2 15 2 3" xfId="21486"/>
    <cellStyle name="常规 7 2 2 20 2 3" xfId="21487"/>
    <cellStyle name="输出 3 3 2" xfId="21488"/>
    <cellStyle name="常规 7 2 2 15 4" xfId="21489"/>
    <cellStyle name="常规 7 2 2 20 4" xfId="21490"/>
    <cellStyle name="输出 3 3 2 2" xfId="21491"/>
    <cellStyle name="常规 7 2 2 15 4 2" xfId="21492"/>
    <cellStyle name="常规 7 2 2 20 4 2" xfId="21493"/>
    <cellStyle name="输出 3 3 3" xfId="21494"/>
    <cellStyle name="常规 7 2 2 15 5" xfId="21495"/>
    <cellStyle name="常规 7 2 2 20 5" xfId="21496"/>
    <cellStyle name="常规 7 2 2 16" xfId="21497"/>
    <cellStyle name="常规 7 2 2 21" xfId="21498"/>
    <cellStyle name="常规 7 2 2 16 2" xfId="21499"/>
    <cellStyle name="常规 7 2 2 21 2" xfId="21500"/>
    <cellStyle name="常规 7 2 2 16 2 2" xfId="21501"/>
    <cellStyle name="常规 7 2 2 21 2 2" xfId="21502"/>
    <cellStyle name="常规 7 2 2 16 2 2 2" xfId="21503"/>
    <cellStyle name="常规 7 2 2 21 2 2 2" xfId="21504"/>
    <cellStyle name="常规 7 2 2 16 2 3" xfId="21505"/>
    <cellStyle name="常规 7 2 2 21 2 3" xfId="21506"/>
    <cellStyle name="常规 7 2 2 16 3 2" xfId="21507"/>
    <cellStyle name="常规 7 2 2 21 3 2" xfId="21508"/>
    <cellStyle name="常规 7 2 2 17" xfId="21509"/>
    <cellStyle name="常规 7 2 2 22" xfId="21510"/>
    <cellStyle name="常规 7 2 2 17 2" xfId="21511"/>
    <cellStyle name="常规 7 2 2 22 2" xfId="21512"/>
    <cellStyle name="常规 7 2 2 17 2 2" xfId="21513"/>
    <cellStyle name="常规 7 2 2 22 2 2" xfId="21514"/>
    <cellStyle name="常规 7 2 2 17 2 2 2" xfId="21515"/>
    <cellStyle name="常规 7 2 2 22 2 2 2" xfId="21516"/>
    <cellStyle name="常规 7 2 2 17 2 3" xfId="21517"/>
    <cellStyle name="常规 7 2 2 22 2 3" xfId="21518"/>
    <cellStyle name="常规 7 2 2 17 2 4" xfId="21519"/>
    <cellStyle name="常规 7 2 2 22 2 4" xfId="21520"/>
    <cellStyle name="常规 7 2 2 17 3" xfId="21521"/>
    <cellStyle name="常规 7 2 2 22 3" xfId="21522"/>
    <cellStyle name="强调文字颜色 3 3 2 2 2 3" xfId="21523"/>
    <cellStyle name="常规 7 2 2 17 3 2" xfId="21524"/>
    <cellStyle name="常规 7 2 2 22 3 2" xfId="21525"/>
    <cellStyle name="强调文字颜色 3 3 2 2 3 3" xfId="21526"/>
    <cellStyle name="输出 3 5 2 2" xfId="21527"/>
    <cellStyle name="常规 7 2 2 17 4 2" xfId="21528"/>
    <cellStyle name="常规 7 2 2 22 4 2" xfId="21529"/>
    <cellStyle name="输出 3 5 3" xfId="21530"/>
    <cellStyle name="常规 7 2 2 17 5" xfId="21531"/>
    <cellStyle name="常规 7 2 2 22 5" xfId="21532"/>
    <cellStyle name="强调文字颜色 3 3 2 5 4 2" xfId="21533"/>
    <cellStyle name="常规 7 2 2 18" xfId="21534"/>
    <cellStyle name="常规 7 2 2 23" xfId="21535"/>
    <cellStyle name="常规 7 2 2 18 2" xfId="21536"/>
    <cellStyle name="常规 7 2 2 23 2" xfId="21537"/>
    <cellStyle name="常规 7 20 2 45 4" xfId="21538"/>
    <cellStyle name="常规 7 2 2 18 2 2" xfId="21539"/>
    <cellStyle name="常规 7 2 2 23 2 2" xfId="21540"/>
    <cellStyle name="常规 7 2 2 18 2 2 2" xfId="21541"/>
    <cellStyle name="常规 7 2 2 23 2 2 2" xfId="21542"/>
    <cellStyle name="常规 7 2 2 18 2 3" xfId="21543"/>
    <cellStyle name="常规 7 2 2 2 2 26 2 2 2" xfId="21544"/>
    <cellStyle name="常规 7 2 2 2 2 31 2 2 2" xfId="21545"/>
    <cellStyle name="常规 7 2 2 23 2 3" xfId="21546"/>
    <cellStyle name="常规 7 2 2 18 2 3 2" xfId="21547"/>
    <cellStyle name="常规 7 2 2 23 2 3 2" xfId="21548"/>
    <cellStyle name="常规 7 2 2 18 2 4" xfId="21549"/>
    <cellStyle name="常规 7 2 2 23 2 4" xfId="21550"/>
    <cellStyle name="常规 7 2 2 18 3" xfId="21551"/>
    <cellStyle name="常规 7 2 2 23 3" xfId="21552"/>
    <cellStyle name="强调文字颜色 3 3 2 3 2 3" xfId="21553"/>
    <cellStyle name="常规 7 2 2 18 3 2" xfId="21554"/>
    <cellStyle name="常规 7 2 2 23 3 2" xfId="21555"/>
    <cellStyle name="输出 3 6 2" xfId="21556"/>
    <cellStyle name="常规 7 2 2 18 4" xfId="21557"/>
    <cellStyle name="常规 7 2 2 23 4" xfId="21558"/>
    <cellStyle name="输出 3 6 2 2" xfId="21559"/>
    <cellStyle name="常规 7 2 2 18 4 2" xfId="21560"/>
    <cellStyle name="常规 7 2 2 23 4 2" xfId="21561"/>
    <cellStyle name="输出 3 6 3" xfId="21562"/>
    <cellStyle name="常规 7 2 2 18 5" xfId="21563"/>
    <cellStyle name="常规 7 2 2 23 5" xfId="21564"/>
    <cellStyle name="常规 7 2 2 19" xfId="21565"/>
    <cellStyle name="常规 7 2 2 24" xfId="21566"/>
    <cellStyle name="注释 2 9 2 4" xfId="21567"/>
    <cellStyle name="常规 7 2 2 19 2" xfId="21568"/>
    <cellStyle name="常规 7 2 2 24 2" xfId="21569"/>
    <cellStyle name="常规 7 2 2 19 2 2" xfId="21570"/>
    <cellStyle name="常规 7 2 2 24 2 2" xfId="21571"/>
    <cellStyle name="常规 7 2 2 19 2 2 2" xfId="21572"/>
    <cellStyle name="常规 7 2 2 24 2 2 2" xfId="21573"/>
    <cellStyle name="常规 7 2 2 19 2 3" xfId="21574"/>
    <cellStyle name="常规 7 2 2 24 2 3" xfId="21575"/>
    <cellStyle name="常规 7 2 2 19 2 3 2" xfId="21576"/>
    <cellStyle name="常规 7 2 2 24 2 3 2" xfId="21577"/>
    <cellStyle name="常规 7 2 2 19 2 4" xfId="21578"/>
    <cellStyle name="常规 7 2 2 24 2 4" xfId="21579"/>
    <cellStyle name="常规 7 2 2 19 3" xfId="21580"/>
    <cellStyle name="常规 7 2 2 24 3" xfId="21581"/>
    <cellStyle name="强调文字颜色 3 3 2 4 2 3" xfId="21582"/>
    <cellStyle name="常规 7 2 2 19 3 2" xfId="21583"/>
    <cellStyle name="常规 7 2 2 24 3 2" xfId="21584"/>
    <cellStyle name="输出 3 7 2" xfId="21585"/>
    <cellStyle name="常规 7 2 2 19 4" xfId="21586"/>
    <cellStyle name="常规 7 2 2 24 4" xfId="21587"/>
    <cellStyle name="输出 3 7 2 2" xfId="21588"/>
    <cellStyle name="常规 7 2 2 19 4 2" xfId="21589"/>
    <cellStyle name="常规 7 2 2 24 4 2" xfId="21590"/>
    <cellStyle name="输出 3 7 3" xfId="21591"/>
    <cellStyle name="常规 7 2 2 19 5" xfId="21592"/>
    <cellStyle name="常规 7 2 2 24 5" xfId="21593"/>
    <cellStyle name="强调文字颜色 5 3 6 4 2" xfId="21594"/>
    <cellStyle name="常规 7 2 2 2" xfId="21595"/>
    <cellStyle name="常规 7 2 2 2 10" xfId="21596"/>
    <cellStyle name="常规 7 2 2 2 10 2" xfId="21597"/>
    <cellStyle name="常规 7 2 2 2 10 2 2" xfId="21598"/>
    <cellStyle name="常规 7 2 2 2 10 2 2 2" xfId="21599"/>
    <cellStyle name="常规 7 2 2 2 10 2 3" xfId="21600"/>
    <cellStyle name="常规 7 2 2 2 10 2 3 2" xfId="21601"/>
    <cellStyle name="常规 7 2 2 2 10 2 4" xfId="21602"/>
    <cellStyle name="常规 8 2 2 9 2 3 2" xfId="21603"/>
    <cellStyle name="常规 7 2 2 2 10 4" xfId="21604"/>
    <cellStyle name="注释 3 38" xfId="21605"/>
    <cellStyle name="注释 3 43" xfId="21606"/>
    <cellStyle name="常规 7 2 2 2 10 4 2" xfId="21607"/>
    <cellStyle name="注释 3 38 2" xfId="21608"/>
    <cellStyle name="注释 3 43 2" xfId="21609"/>
    <cellStyle name="常规 7 2 2 2 10 4 2 2" xfId="21610"/>
    <cellStyle name="注释 3 39" xfId="21611"/>
    <cellStyle name="注释 3 44" xfId="21612"/>
    <cellStyle name="常规 7 2 2 2 10 4 3" xfId="21613"/>
    <cellStyle name="常规 7 2 2 2 10 5" xfId="21614"/>
    <cellStyle name="适中 2 3 3 2 2" xfId="21615"/>
    <cellStyle name="解释性文本 3 6 2 3 2" xfId="21616"/>
    <cellStyle name="常规 7 2 2 2 11" xfId="21617"/>
    <cellStyle name="适中 2 3 3 2 2 2" xfId="21618"/>
    <cellStyle name="常规 7 2 2 2 11 2" xfId="21619"/>
    <cellStyle name="常规 7 2 2 2 11 2 2" xfId="21620"/>
    <cellStyle name="常规 7 2 2 2 11 2 2 2" xfId="21621"/>
    <cellStyle name="常规 7 2 2 2 11 3" xfId="21622"/>
    <cellStyle name="常规 7 2 2 2 11 4" xfId="21623"/>
    <cellStyle name="常规 7 2 2 2 11 4 2" xfId="21624"/>
    <cellStyle name="常规 7 2 2 2 11 4 2 2" xfId="21625"/>
    <cellStyle name="常规 7 2 2 2 11 5" xfId="21626"/>
    <cellStyle name="适中 2 3 3 2 3" xfId="21627"/>
    <cellStyle name="常规 7 2 2 2 12" xfId="21628"/>
    <cellStyle name="常规 7 2 2 2 12 4 2 2" xfId="21629"/>
    <cellStyle name="适中 2 3 3 2 4" xfId="21630"/>
    <cellStyle name="常规 7 2 2 2 13" xfId="21631"/>
    <cellStyle name="常规 7 2 2 2 13 2" xfId="21632"/>
    <cellStyle name="常规 7 2 2 2 13 2 2" xfId="21633"/>
    <cellStyle name="常规 7 2 2 2 13 2 2 2" xfId="21634"/>
    <cellStyle name="常规 7 2 2 2 13 2 4" xfId="21635"/>
    <cellStyle name="常规 7 2 2 2 13 3" xfId="21636"/>
    <cellStyle name="常规 7 2 2 2 13 4" xfId="21637"/>
    <cellStyle name="常规 7 2 2 2 13 4 2 2" xfId="21638"/>
    <cellStyle name="常规 7 2 2 2 13 4 3" xfId="21639"/>
    <cellStyle name="常规 7 2 2 2 13 5" xfId="21640"/>
    <cellStyle name="常规 7 2 2 2 14" xfId="21641"/>
    <cellStyle name="常规 7 2 2 2 14 2" xfId="21642"/>
    <cellStyle name="常规 7 2 2 57 2 2 2" xfId="21643"/>
    <cellStyle name="常规 7 2 2 2 14 3" xfId="21644"/>
    <cellStyle name="常规 7 2 2 2 14 4 2 2" xfId="21645"/>
    <cellStyle name="常规 7 2 2 2 14 4 3" xfId="21646"/>
    <cellStyle name="常规 7 2 2 2 14 5" xfId="21647"/>
    <cellStyle name="常规 7 2 2 2 15" xfId="21648"/>
    <cellStyle name="常规 7 2 2 2 20" xfId="21649"/>
    <cellStyle name="常规 7 2 2 2 15 2" xfId="21650"/>
    <cellStyle name="常规 7 2 2 2 20 2" xfId="21651"/>
    <cellStyle name="常规 7 2 2 2 15 4" xfId="21652"/>
    <cellStyle name="常规 7 2 2 2 20 4" xfId="21653"/>
    <cellStyle name="常规 7 2 2 2 15 4 2 2" xfId="21654"/>
    <cellStyle name="常规 7 2 2 2 20 4 2 2" xfId="21655"/>
    <cellStyle name="常规 8 2 2 35 2" xfId="21656"/>
    <cellStyle name="常规 8 2 2 40 2" xfId="21657"/>
    <cellStyle name="常规 7 2 2 2 15 4 3" xfId="21658"/>
    <cellStyle name="常规 7 2 2 2 20 4 3" xfId="21659"/>
    <cellStyle name="常规 7 2 2 2 15 5" xfId="21660"/>
    <cellStyle name="常规 7 2 2 2 20 5" xfId="21661"/>
    <cellStyle name="常规 7 2 2 2 16" xfId="21662"/>
    <cellStyle name="常规 7 2 2 2 21" xfId="21663"/>
    <cellStyle name="常规 7 2 2 2 16 2" xfId="21664"/>
    <cellStyle name="常规 7 2 2 2 21 2" xfId="21665"/>
    <cellStyle name="常规 7 2 2 2 16 3" xfId="21666"/>
    <cellStyle name="常规 7 2 2 2 21 3" xfId="21667"/>
    <cellStyle name="常规 7 2 2 2 16 4" xfId="21668"/>
    <cellStyle name="常规 7 2 2 2 21 4" xfId="21669"/>
    <cellStyle name="常规 7 2 2 2 16 4 2" xfId="21670"/>
    <cellStyle name="常规 7 2 2 2 21 4 2" xfId="21671"/>
    <cellStyle name="常规 7 2 2 2 16 4 2 2" xfId="21672"/>
    <cellStyle name="常规 7 2 2 2 21 4 2 2" xfId="21673"/>
    <cellStyle name="常规 7 2 2 2 16 4 3" xfId="21674"/>
    <cellStyle name="常规 7 2 2 2 21 4 3" xfId="21675"/>
    <cellStyle name="常规 7 2 2 2 16 5" xfId="21676"/>
    <cellStyle name="常规 7 2 2 2 21 5" xfId="21677"/>
    <cellStyle name="常规 7 2 2 2 17" xfId="21678"/>
    <cellStyle name="常规 7 2 2 2 22" xfId="21679"/>
    <cellStyle name="注释 2 48" xfId="21680"/>
    <cellStyle name="注释 2 53" xfId="21681"/>
    <cellStyle name="强调文字颜色 5 2 2 5 3 2" xfId="21682"/>
    <cellStyle name="常规 7 2 2 2 17 2 3 2" xfId="21683"/>
    <cellStyle name="常规 7 2 2 2 22 2 3 2" xfId="21684"/>
    <cellStyle name="常规 7 2 2 2 17 4 2 2" xfId="21685"/>
    <cellStyle name="常规 7 2 2 2 22 4 2 2" xfId="21686"/>
    <cellStyle name="常规 7 2 2 2 17 4 3" xfId="21687"/>
    <cellStyle name="常规 7 2 2 2 22 4 3" xfId="21688"/>
    <cellStyle name="常规 7 2 2 2 18" xfId="21689"/>
    <cellStyle name="常规 7 2 2 2 23" xfId="21690"/>
    <cellStyle name="强调文字颜色 5 2 3 5" xfId="21691"/>
    <cellStyle name="常规 7 2 2 2 18 2" xfId="21692"/>
    <cellStyle name="常规 7 2 2 2 23 2" xfId="21693"/>
    <cellStyle name="强调文字颜色 5 2 3 5 2" xfId="21694"/>
    <cellStyle name="常规 7 2 2 2 18 2 2" xfId="21695"/>
    <cellStyle name="常规 7 2 2 2 23 2 2" xfId="21696"/>
    <cellStyle name="强调文字颜色 5 2 3 5 2 2" xfId="21697"/>
    <cellStyle name="常规 7 2 2 2 18 2 2 2" xfId="21698"/>
    <cellStyle name="常规 7 2 2 2 23 2 2 2" xfId="21699"/>
    <cellStyle name="强调文字颜色 5 2 3 5 3" xfId="21700"/>
    <cellStyle name="常规 7 2 2 2 18 2 3" xfId="21701"/>
    <cellStyle name="常规 7 2 2 2 23 2 3" xfId="21702"/>
    <cellStyle name="强调文字颜色 5 2 3 5 3 2" xfId="21703"/>
    <cellStyle name="常规 7 2 2 2 18 2 3 2" xfId="21704"/>
    <cellStyle name="常规 7 2 2 2 23 2 3 2" xfId="21705"/>
    <cellStyle name="强调文字颜色 5 2 3 5 4" xfId="21706"/>
    <cellStyle name="常规 7 2 2 2 18 2 4" xfId="21707"/>
    <cellStyle name="常规 7 2 2 2 23 2 4" xfId="21708"/>
    <cellStyle name="强调文字颜色 5 2 3 6" xfId="21709"/>
    <cellStyle name="常规 7 2 2 2 18 3" xfId="21710"/>
    <cellStyle name="常规 7 2 2 2 23 3" xfId="21711"/>
    <cellStyle name="强调文字颜色 5 2 3 7" xfId="21712"/>
    <cellStyle name="常规 7 2 2 2 18 4" xfId="21713"/>
    <cellStyle name="常规 7 2 2 2 23 4" xfId="21714"/>
    <cellStyle name="强调文字颜色 5 2 3 7 2" xfId="21715"/>
    <cellStyle name="常规 7 2 2 2 18 4 2" xfId="21716"/>
    <cellStyle name="常规 7 2 2 2 23 4 2" xfId="21717"/>
    <cellStyle name="常规 7 2 2 2 18 4 3" xfId="21718"/>
    <cellStyle name="常规 7 2 2 2 23 4 3" xfId="21719"/>
    <cellStyle name="强调文字颜色 5 2 3 8" xfId="21720"/>
    <cellStyle name="常规 7 2 2 2 18 5" xfId="21721"/>
    <cellStyle name="常规 7 2 2 2 23 5" xfId="21722"/>
    <cellStyle name="常规 7 2 2 2 19" xfId="21723"/>
    <cellStyle name="常规 7 2 2 2 24" xfId="21724"/>
    <cellStyle name="强调文字颜色 5 2 4 5" xfId="21725"/>
    <cellStyle name="常规 7 2 2 2 19 2" xfId="21726"/>
    <cellStyle name="常规 7 2 2 2 24 2" xfId="21727"/>
    <cellStyle name="常规 7 2 2 2 19 2 2" xfId="21728"/>
    <cellStyle name="常规 7 2 2 2 24 2 2" xfId="21729"/>
    <cellStyle name="常规 7 2 2 2 19 2 2 2" xfId="21730"/>
    <cellStyle name="常规 7 2 2 2 24 2 2 2" xfId="21731"/>
    <cellStyle name="常规 7 2 2 2 19 2 3" xfId="21732"/>
    <cellStyle name="常规 7 2 2 2 24 2 3" xfId="21733"/>
    <cellStyle name="常规 7 2 2 2 19 2 3 2" xfId="21734"/>
    <cellStyle name="常规 7 2 2 2 24 2 3 2" xfId="21735"/>
    <cellStyle name="常规 7 2 2 2 19 2 4" xfId="21736"/>
    <cellStyle name="常规 7 2 2 2 24 2 4" xfId="21737"/>
    <cellStyle name="常规 7 2 2 2 19 3" xfId="21738"/>
    <cellStyle name="常规 7 2 2 2 24 3" xfId="21739"/>
    <cellStyle name="常规 7 2 2 2 19 4" xfId="21740"/>
    <cellStyle name="常规 7 2 2 2 24 4" xfId="21741"/>
    <cellStyle name="常规 7 2 2 2 19 4 2" xfId="21742"/>
    <cellStyle name="常规 7 2 2 2 24 4 2" xfId="21743"/>
    <cellStyle name="常规 7 2 2 2 19 4 2 2" xfId="21744"/>
    <cellStyle name="常规 7 2 2 2 24 4 2 2" xfId="21745"/>
    <cellStyle name="常规 7 2 2 2 19 4 3" xfId="21746"/>
    <cellStyle name="常规 7 2 2 2 24 4 3" xfId="21747"/>
    <cellStyle name="常规 7 2 2 2 19 5" xfId="21748"/>
    <cellStyle name="常规 7 2 2 2 24 5" xfId="21749"/>
    <cellStyle name="常规 7 2 2 2 2" xfId="21750"/>
    <cellStyle name="强调文字颜色 5 2 2 5 2 3 2" xfId="21751"/>
    <cellStyle name="千位分隔 3 2 2 2 3" xfId="21752"/>
    <cellStyle name="强调文字颜色 3 2 5 3" xfId="21753"/>
    <cellStyle name="常规 7 2 2 2 2 10 2 2 2" xfId="21754"/>
    <cellStyle name="强调文字颜色 5 2 2 5 2 4" xfId="21755"/>
    <cellStyle name="注释 2 10" xfId="21756"/>
    <cellStyle name="常规 7 2 2 2 2 10 2 3" xfId="21757"/>
    <cellStyle name="注释 2 10 2" xfId="21758"/>
    <cellStyle name="强调文字颜色 3 2 6 3" xfId="21759"/>
    <cellStyle name="常规 7 2 2 2 2 10 2 3 2" xfId="21760"/>
    <cellStyle name="注释 2 49" xfId="21761"/>
    <cellStyle name="注释 2 54" xfId="21762"/>
    <cellStyle name="常规 7 2 2 2 2 10 3 2" xfId="21763"/>
    <cellStyle name="常规 7 2 2 2 2 10 4 2" xfId="21764"/>
    <cellStyle name="常规 7 2 2 2 2 10 5" xfId="21765"/>
    <cellStyle name="强调文字颜色 4 2 5 3" xfId="21766"/>
    <cellStyle name="常规 7 2 2 2 2 11 2 2 2" xfId="21767"/>
    <cellStyle name="常规 7 2 2 2 2 11 2 3" xfId="21768"/>
    <cellStyle name="强调文字颜色 4 2 6 3" xfId="21769"/>
    <cellStyle name="常规 7 2 2 2 2 11 2 3 2" xfId="21770"/>
    <cellStyle name="常规 7 2 2 2 2 11 3 2" xfId="21771"/>
    <cellStyle name="常规 7 2 2 2 2 11 4" xfId="21772"/>
    <cellStyle name="常规 7 2 2 2 2 11 4 2" xfId="21773"/>
    <cellStyle name="常规 7 2 2 2 2 11 5" xfId="21774"/>
    <cellStyle name="强调文字颜色 5 2 5 3" xfId="21775"/>
    <cellStyle name="常规 7 2 2 2 2 12 2 2 2" xfId="21776"/>
    <cellStyle name="常规 7 2 2 2 2 12 2 3" xfId="21777"/>
    <cellStyle name="强调文字颜色 5 2 6 3" xfId="21778"/>
    <cellStyle name="常规 7 2 2 2 2 12 2 3 2" xfId="21779"/>
    <cellStyle name="好 2 3 2 2 3 2" xfId="21780"/>
    <cellStyle name="常规 7 2 2 2 2 12 3 2" xfId="21781"/>
    <cellStyle name="好 2 3 2 2 4" xfId="21782"/>
    <cellStyle name="常规 7 2 2 2 2 12 4" xfId="21783"/>
    <cellStyle name="常规 7 2 2 2 2 12 4 2" xfId="21784"/>
    <cellStyle name="常规 7 2 2 2 2 12 5" xfId="21785"/>
    <cellStyle name="常规 7 2 2 2 2 13 2 2" xfId="21786"/>
    <cellStyle name="强调文字颜色 6 2 5 3" xfId="21787"/>
    <cellStyle name="常规 7 2 2 2 2 13 2 2 2" xfId="21788"/>
    <cellStyle name="常规 7 2 2 2 2 13 2 3" xfId="21789"/>
    <cellStyle name="强调文字颜色 6 2 6 3" xfId="21790"/>
    <cellStyle name="常规 7 2 2 2 2 13 2 3 2" xfId="21791"/>
    <cellStyle name="常规 7 2 2 2 2 13 3" xfId="21792"/>
    <cellStyle name="常规 7 2 2 2 2 13 3 2" xfId="21793"/>
    <cellStyle name="常规 7 2 2 2 2 13 4" xfId="21794"/>
    <cellStyle name="常规 7 2 2 2 2 13 4 2" xfId="21795"/>
    <cellStyle name="常规 7 2 2 2 2 13 5" xfId="21796"/>
    <cellStyle name="好 2 3 2 4" xfId="21797"/>
    <cellStyle name="常规 7 2 2 2 2 14" xfId="21798"/>
    <cellStyle name="好 2 3 2 4 2" xfId="21799"/>
    <cellStyle name="常规 7 2 2 2 2 14 2" xfId="21800"/>
    <cellStyle name="常规 7 2 2 2 2 14 2 2" xfId="21801"/>
    <cellStyle name="常规 7 2 2 2 2 14 2 2 2" xfId="21802"/>
    <cellStyle name="常规 7 2 2 2 2 14 2 3" xfId="21803"/>
    <cellStyle name="常规 7 2 2 2 2 14 2 3 2" xfId="21804"/>
    <cellStyle name="常规 7 2 2 2 2 14 3" xfId="21805"/>
    <cellStyle name="常规 8 2 2 19 2 2 2" xfId="21806"/>
    <cellStyle name="常规 8 2 2 24 2 2 2" xfId="21807"/>
    <cellStyle name="常规 7 2 2 2 2 14 4" xfId="21808"/>
    <cellStyle name="强调文字颜色 4 3 2 3 2 2" xfId="21809"/>
    <cellStyle name="常规 7 2 2 2 2 14 5" xfId="21810"/>
    <cellStyle name="好 2 3 2 5" xfId="21811"/>
    <cellStyle name="常规 7 2 2 2 2 15" xfId="21812"/>
    <cellStyle name="常规 7 2 2 2 2 20" xfId="21813"/>
    <cellStyle name="常规 7 2 2 2 2 15 2" xfId="21814"/>
    <cellStyle name="常规 7 2 2 2 2 20 2" xfId="21815"/>
    <cellStyle name="常规 7 2 2 2 2 15 2 2" xfId="21816"/>
    <cellStyle name="常规 7 2 2 2 2 20 2 2" xfId="21817"/>
    <cellStyle name="常规 7 2 2 2 2 15 2 2 2" xfId="21818"/>
    <cellStyle name="常规 7 2 2 2 2 20 2 2 2" xfId="21819"/>
    <cellStyle name="常规 7 2 2 2 2 15 2 3" xfId="21820"/>
    <cellStyle name="常规 7 2 2 2 2 20 2 3" xfId="21821"/>
    <cellStyle name="常规 7 2 2 2 2 15 2 3 2" xfId="21822"/>
    <cellStyle name="常规 7 2 2 2 2 20 2 3 2" xfId="21823"/>
    <cellStyle name="常规 7 2 2 2 2 15 3" xfId="21824"/>
    <cellStyle name="常规 7 2 2 2 2 20 3" xfId="21825"/>
    <cellStyle name="常规 8 2 2 19 2 3 2" xfId="21826"/>
    <cellStyle name="常规 8 2 2 24 2 3 2" xfId="21827"/>
    <cellStyle name="常规 7 2 2 2 2 15 4" xfId="21828"/>
    <cellStyle name="常规 7 2 2 2 2 20 4" xfId="21829"/>
    <cellStyle name="强调文字颜色 4 3 2 3 3 2" xfId="21830"/>
    <cellStyle name="常规 7 2 2 2 2 15 5" xfId="21831"/>
    <cellStyle name="常规 7 2 2 2 2 20 5" xfId="21832"/>
    <cellStyle name="常规 7 2 2 2 2 16" xfId="21833"/>
    <cellStyle name="常规 7 2 2 2 2 21" xfId="21834"/>
    <cellStyle name="警告文本 2 2 4 2 3" xfId="21835"/>
    <cellStyle name="常规 7 2 2 2 2 16 2" xfId="21836"/>
    <cellStyle name="常规 7 2 2 2 2 21 2" xfId="21837"/>
    <cellStyle name="警告文本 2 2 4 2 3 2" xfId="21838"/>
    <cellStyle name="常规 7 2 2 2 2 16 2 2" xfId="21839"/>
    <cellStyle name="常规 7 2 2 2 2 21 2 2" xfId="21840"/>
    <cellStyle name="常规 7 2 4 10 2 4" xfId="21841"/>
    <cellStyle name="注释 3 4 7" xfId="21842"/>
    <cellStyle name="常规 7 2 2 2 2 16 2 2 2" xfId="21843"/>
    <cellStyle name="常规 7 2 2 2 2 21 2 2 2" xfId="21844"/>
    <cellStyle name="常规 7 2 2 2 2 16 2 3" xfId="21845"/>
    <cellStyle name="常规 7 2 2 2 2 21 2 3" xfId="21846"/>
    <cellStyle name="常规 7 2 2 2 2 16 2 3 2" xfId="21847"/>
    <cellStyle name="常规 7 2 2 2 2 21 2 3 2" xfId="21848"/>
    <cellStyle name="常规 7 2 2 2 2 16 2 4" xfId="21849"/>
    <cellStyle name="常规 7 2 2 2 2 21 2 4" xfId="21850"/>
    <cellStyle name="常规 7 2 2 2 28 2 2 2" xfId="21851"/>
    <cellStyle name="常规 7 2 2 2 33 2 2 2" xfId="21852"/>
    <cellStyle name="警告文本 2 2 4 2 4" xfId="21853"/>
    <cellStyle name="常规 7 2 2 2 2 16 3" xfId="21854"/>
    <cellStyle name="常规 7 2 2 2 2 21 3" xfId="21855"/>
    <cellStyle name="常规 7 2 2 2 2 16 3 2" xfId="21856"/>
    <cellStyle name="常规 7 2 2 2 2 21 3 2" xfId="21857"/>
    <cellStyle name="常规 7 2 2 2 2 16 4" xfId="21858"/>
    <cellStyle name="常规 7 2 2 2 2 21 4" xfId="21859"/>
    <cellStyle name="常规 7 2 2 2 2 16 4 2" xfId="21860"/>
    <cellStyle name="常规 7 2 2 2 2 21 4 2" xfId="21861"/>
    <cellStyle name="强调文字颜色 4 3 2 3 4 2" xfId="21862"/>
    <cellStyle name="常规 7 2 2 2 2 16 5" xfId="21863"/>
    <cellStyle name="常规 7 2 2 2 2 21 5" xfId="21864"/>
    <cellStyle name="常规 7 2 2 2 2 17" xfId="21865"/>
    <cellStyle name="常规 7 2 2 2 2 22" xfId="21866"/>
    <cellStyle name="常规 7 2 2 2 2 17 2" xfId="21867"/>
    <cellStyle name="常规 7 2 2 2 2 22 2" xfId="21868"/>
    <cellStyle name="常规 7 2 2 2 2 17 2 2" xfId="21869"/>
    <cellStyle name="常规 7 2 2 2 2 22 2 2" xfId="21870"/>
    <cellStyle name="常规 7 2 2 2 2 17 2 3" xfId="21871"/>
    <cellStyle name="常规 7 2 2 2 2 22 2 3" xfId="21872"/>
    <cellStyle name="常规 7 2 2 2 2 17 2 3 2" xfId="21873"/>
    <cellStyle name="常规 7 2 2 2 2 22 2 3 2" xfId="21874"/>
    <cellStyle name="常规 7 2 2 2 2 17 2 4" xfId="21875"/>
    <cellStyle name="常规 7 2 2 2 2 22 2 4" xfId="21876"/>
    <cellStyle name="常规 7 2 2 2 28 2 3 2" xfId="21877"/>
    <cellStyle name="常规 7 2 2 2 33 2 3 2" xfId="21878"/>
    <cellStyle name="常规 7 2 2 2 2 17 3" xfId="21879"/>
    <cellStyle name="常规 7 2 2 2 2 22 3" xfId="21880"/>
    <cellStyle name="强调文字颜色 5 2 2 2 8" xfId="21881"/>
    <cellStyle name="常规 7 2 2 2 2 17 3 2" xfId="21882"/>
    <cellStyle name="常规 7 2 2 2 2 22 3 2" xfId="21883"/>
    <cellStyle name="常规 7 2 2 2 2 17 4" xfId="21884"/>
    <cellStyle name="常规 7 2 2 2 2 22 4" xfId="21885"/>
    <cellStyle name="常规 7 2 2 2 2 17 4 2" xfId="21886"/>
    <cellStyle name="常规 7 2 2 2 2 22 4 2" xfId="21887"/>
    <cellStyle name="常规 7 2 2 2 2 17 5" xfId="21888"/>
    <cellStyle name="常规 7 2 2 2 2 22 5" xfId="21889"/>
    <cellStyle name="常规 7 2 2 2 2 18" xfId="21890"/>
    <cellStyle name="常规 7 2 2 2 2 23" xfId="21891"/>
    <cellStyle name="常规 7 2 2 2 2 18 2" xfId="21892"/>
    <cellStyle name="常规 7 2 2 2 2 23 2" xfId="21893"/>
    <cellStyle name="常规 7 2 2 2 2 18 2 3" xfId="21894"/>
    <cellStyle name="常规 7 2 2 2 2 23 2 3" xfId="21895"/>
    <cellStyle name="常规 7 2 2 2 2 18 2 3 2" xfId="21896"/>
    <cellStyle name="常规 7 2 2 2 2 23 2 3 2" xfId="21897"/>
    <cellStyle name="常规 7 2 2 2 2 18 2 4" xfId="21898"/>
    <cellStyle name="常规 7 2 2 2 2 23 2 4" xfId="21899"/>
    <cellStyle name="常规 7 2 2 2 2 18 3" xfId="21900"/>
    <cellStyle name="常规 7 2 2 2 2 23 3" xfId="21901"/>
    <cellStyle name="常规 7 2 2 2 2 18 4" xfId="21902"/>
    <cellStyle name="常规 7 2 2 2 2 23 4" xfId="21903"/>
    <cellStyle name="常规 7 2 2 2 2 18 4 2" xfId="21904"/>
    <cellStyle name="常规 7 2 2 2 2 23 4 2" xfId="21905"/>
    <cellStyle name="常规 7 2 2 2 2 18 5" xfId="21906"/>
    <cellStyle name="常规 7 2 2 2 2 23 5" xfId="21907"/>
    <cellStyle name="常规 7 2 2 2 2 19" xfId="21908"/>
    <cellStyle name="常规 7 2 2 2 2 24" xfId="21909"/>
    <cellStyle name="汇总 3 5 2 3 2" xfId="21910"/>
    <cellStyle name="常规 7 2 2 2 2 19 2" xfId="21911"/>
    <cellStyle name="常规 7 2 2 2 2 24 2" xfId="21912"/>
    <cellStyle name="常规 7 2 2 2 2 19 2 3" xfId="21913"/>
    <cellStyle name="常规 7 2 2 2 2 24 2 3" xfId="21914"/>
    <cellStyle name="常规 7 2 2 2 2 19 2 3 2" xfId="21915"/>
    <cellStyle name="常规 7 2 2 2 2 24 2 3 2" xfId="21916"/>
    <cellStyle name="常规 7 2 2 2 2 19 2 4" xfId="21917"/>
    <cellStyle name="常规 7 2 2 2 2 24 2 4" xfId="21918"/>
    <cellStyle name="常规 7 2 2 2 2 19 3" xfId="21919"/>
    <cellStyle name="常规 7 2 2 2 2 24 3" xfId="21920"/>
    <cellStyle name="常规 7 2 2 2 2 19 3 2" xfId="21921"/>
    <cellStyle name="常规 7 2 2 2 2 24 3 2" xfId="21922"/>
    <cellStyle name="常规 7 2 2 2 2 19 4" xfId="21923"/>
    <cellStyle name="常规 7 2 2 2 2 24 4" xfId="21924"/>
    <cellStyle name="常规 7 2 2 2 2 19 4 2" xfId="21925"/>
    <cellStyle name="常规 7 2 2 2 2 24 4 2" xfId="21926"/>
    <cellStyle name="常规 7 2 2 2 2 19 5" xfId="21927"/>
    <cellStyle name="常规 7 2 2 2 2 24 5" xfId="21928"/>
    <cellStyle name="常规 7 2 2 2 2 2 2" xfId="21929"/>
    <cellStyle name="常规 7 2 2 2 2 2 2 2" xfId="21930"/>
    <cellStyle name="常规 7 2 4 2 17" xfId="21931"/>
    <cellStyle name="常规 7 2 4 2 22" xfId="21932"/>
    <cellStyle name="常规 7 2 2 2 2 2 2 2 2" xfId="21933"/>
    <cellStyle name="常规 7 2 2 2 2 2 2 3 2" xfId="21934"/>
    <cellStyle name="常规 7 2 2 2 2 2 2 4" xfId="21935"/>
    <cellStyle name="常规 7 2 2 2 2 2 3" xfId="21936"/>
    <cellStyle name="常规 7 2 2 2 2 2 3 2" xfId="21937"/>
    <cellStyle name="常规 7 2 2 2 2 2 4" xfId="21938"/>
    <cellStyle name="常规 7 2 2 2 2 2 4 2" xfId="21939"/>
    <cellStyle name="常规 7 2 2 2 2 2 5" xfId="21940"/>
    <cellStyle name="常规 7 2 2 2 2 25" xfId="21941"/>
    <cellStyle name="常规 7 2 2 2 2 30" xfId="21942"/>
    <cellStyle name="常规 7 2 2 2 2 25 2" xfId="21943"/>
    <cellStyle name="常规 7 2 2 2 2 30 2" xfId="21944"/>
    <cellStyle name="常规 7 2 2 2 2 25 2 2" xfId="21945"/>
    <cellStyle name="常规 7 2 2 2 2 30 2 2" xfId="21946"/>
    <cellStyle name="常规 7 2 2 2 2 25 2 2 2" xfId="21947"/>
    <cellStyle name="常规 7 2 2 2 2 30 2 2 2" xfId="21948"/>
    <cellStyle name="常规 7 2 2 2 2 25 3" xfId="21949"/>
    <cellStyle name="常规 7 2 2 2 2 30 3" xfId="21950"/>
    <cellStyle name="常规 7 2 2 2 2 25 3 2" xfId="21951"/>
    <cellStyle name="常规 7 2 2 2 2 30 3 2" xfId="21952"/>
    <cellStyle name="常规 7 2 2 2 2 25 4" xfId="21953"/>
    <cellStyle name="常规 7 2 2 2 2 30 4" xfId="21954"/>
    <cellStyle name="常规 7 2 2 2 2 25 4 2" xfId="21955"/>
    <cellStyle name="常规 7 2 2 2 2 30 4 2" xfId="21956"/>
    <cellStyle name="常规 7 2 2 2 2 25 5" xfId="21957"/>
    <cellStyle name="常规 7 2 2 2 2 30 5" xfId="21958"/>
    <cellStyle name="常规 7 2 2 2 2 26" xfId="21959"/>
    <cellStyle name="常规 7 2 2 2 2 31" xfId="21960"/>
    <cellStyle name="常规 7 2 2 2 2 26 2" xfId="21961"/>
    <cellStyle name="常规 7 2 2 2 2 31 2" xfId="21962"/>
    <cellStyle name="常规 7 2 2 2 2 26 2 2" xfId="21963"/>
    <cellStyle name="常规 7 2 2 2 2 31 2 2" xfId="21964"/>
    <cellStyle name="常规 7 2 2 2 2 26 2 3" xfId="21965"/>
    <cellStyle name="常规 7 2 2 2 2 31 2 3" xfId="21966"/>
    <cellStyle name="强调文字颜色 3 3 2 3 2 4" xfId="21967"/>
    <cellStyle name="常规 7 2 2 2 2 26 2 3 2" xfId="21968"/>
    <cellStyle name="常规 7 2 2 2 2 31 2 3 2" xfId="21969"/>
    <cellStyle name="常规 7 2 2 2 2 26 2 4" xfId="21970"/>
    <cellStyle name="常规 7 2 2 2 2 31 2 4" xfId="21971"/>
    <cellStyle name="常规 7 2 2 2 2 26 3" xfId="21972"/>
    <cellStyle name="常规 7 2 2 2 2 31 3" xfId="21973"/>
    <cellStyle name="常规 7 2 2 2 2 26 3 2" xfId="21974"/>
    <cellStyle name="常规 7 2 2 2 2 31 3 2" xfId="21975"/>
    <cellStyle name="常规 7 2 2 2 2 26 4" xfId="21976"/>
    <cellStyle name="常规 7 2 2 2 2 31 4" xfId="21977"/>
    <cellStyle name="常规 7 2 2 2 2 26 4 2" xfId="21978"/>
    <cellStyle name="常规 7 2 2 2 2 31 4 2" xfId="21979"/>
    <cellStyle name="常规 7 2 2 2 2 26 5" xfId="21980"/>
    <cellStyle name="常规 7 2 2 2 2 31 5" xfId="21981"/>
    <cellStyle name="常规 7 2 2 2 2 27" xfId="21982"/>
    <cellStyle name="常规 7 2 2 2 2 32" xfId="21983"/>
    <cellStyle name="常规 7 2 2 2 2 27 2" xfId="21984"/>
    <cellStyle name="常规 7 2 2 2 2 32 2" xfId="21985"/>
    <cellStyle name="常规 7 2 2 2 2 27 2 2" xfId="21986"/>
    <cellStyle name="常规 7 2 2 2 2 32 2 2" xfId="21987"/>
    <cellStyle name="常规 7 2 2 2 2 27 2 2 2" xfId="21988"/>
    <cellStyle name="常规 7 2 2 2 2 32 2 2 2" xfId="21989"/>
    <cellStyle name="常规 7 2 2 2 2 27 2 3" xfId="21990"/>
    <cellStyle name="常规 7 2 2 2 2 32 2 3" xfId="21991"/>
    <cellStyle name="强调文字颜色 3 3 3 3 2 4" xfId="21992"/>
    <cellStyle name="常规 7 2 2 2 2 27 2 3 2" xfId="21993"/>
    <cellStyle name="常规 7 2 2 2 2 32 2 3 2" xfId="21994"/>
    <cellStyle name="常规 7 2 2 2 2 27 2 4" xfId="21995"/>
    <cellStyle name="常规 7 2 2 2 2 32 2 4" xfId="21996"/>
    <cellStyle name="常规 7 2 2 2 2 27 3" xfId="21997"/>
    <cellStyle name="常规 7 2 2 2 2 32 3" xfId="21998"/>
    <cellStyle name="常规 7 2 2 2 2 27 3 2" xfId="21999"/>
    <cellStyle name="常规 7 2 2 2 2 32 3 2" xfId="22000"/>
    <cellStyle name="常规 7 2 2 2 2 27 4" xfId="22001"/>
    <cellStyle name="常规 7 2 2 2 2 32 4" xfId="22002"/>
    <cellStyle name="常规 7 2 2 2 2 27 4 2" xfId="22003"/>
    <cellStyle name="常规 7 2 2 2 2 32 4 2" xfId="22004"/>
    <cellStyle name="常规 7 2 2 2 2 27 5" xfId="22005"/>
    <cellStyle name="常规 7 2 2 2 2 32 5" xfId="22006"/>
    <cellStyle name="强调文字颜色 4 2 2 2 3 2 3 2" xfId="22007"/>
    <cellStyle name="常规 7 2 2 2 2 28" xfId="22008"/>
    <cellStyle name="常规 7 2 2 2 2 33" xfId="22009"/>
    <cellStyle name="常规 7 2 2 2 2 28 2" xfId="22010"/>
    <cellStyle name="常规 7 2 2 2 2 33 2" xfId="22011"/>
    <cellStyle name="常规 7 2 2 2 2 28 2 2" xfId="22012"/>
    <cellStyle name="常规 7 2 2 2 2 33 2 2" xfId="22013"/>
    <cellStyle name="常规 7 2 2 2 2 28 2 2 2" xfId="22014"/>
    <cellStyle name="常规 7 2 2 2 2 33 2 2 2" xfId="22015"/>
    <cellStyle name="常规 7 2 2 2 2 28 2 3" xfId="22016"/>
    <cellStyle name="常规 7 2 2 2 2 33 2 3" xfId="22017"/>
    <cellStyle name="常规 7 2 2 2 2 28 2 3 2" xfId="22018"/>
    <cellStyle name="常规 7 2 2 2 2 33 2 3 2" xfId="22019"/>
    <cellStyle name="常规 7 2 2 2 2 28 2 4" xfId="22020"/>
    <cellStyle name="常规 7 2 2 2 2 33 2 4" xfId="22021"/>
    <cellStyle name="常规 7 2 2 2 2 28 3" xfId="22022"/>
    <cellStyle name="常规 7 2 2 2 2 33 3" xfId="22023"/>
    <cellStyle name="常规 7 2 2 2 2 28 3 2" xfId="22024"/>
    <cellStyle name="常规 7 2 2 2 2 33 3 2" xfId="22025"/>
    <cellStyle name="常规 7 2 2 2 2 28 4 2" xfId="22026"/>
    <cellStyle name="常规 7 2 2 2 2 33 4 2" xfId="22027"/>
    <cellStyle name="常规 7 2 5 2 2" xfId="22028"/>
    <cellStyle name="常规 7 2 2 2 2 28 5" xfId="22029"/>
    <cellStyle name="常规 7 2 2 2 2 33 5" xfId="22030"/>
    <cellStyle name="常规 7 2 2 2 2 29" xfId="22031"/>
    <cellStyle name="常规 7 2 2 2 2 34" xfId="22032"/>
    <cellStyle name="常规 7 2 2 2 2 29 2" xfId="22033"/>
    <cellStyle name="常规 7 2 2 2 2 34 2" xfId="22034"/>
    <cellStyle name="常规 7 2 2 2 2 29 2 2" xfId="22035"/>
    <cellStyle name="常规 7 2 2 2 2 34 2 2" xfId="22036"/>
    <cellStyle name="常规 84" xfId="22037"/>
    <cellStyle name="常规 7 2 2 2 2 29 2 2 2" xfId="22038"/>
    <cellStyle name="常规 7 2 2 2 2 34 2 2 2" xfId="22039"/>
    <cellStyle name="常规 7 2 2 2 2 29 2 3" xfId="22040"/>
    <cellStyle name="常规 7 2 2 2 2 34 2 3" xfId="22041"/>
    <cellStyle name="常规 7 2 2 2 2 29 2 3 2" xfId="22042"/>
    <cellStyle name="常规 7 2 2 2 2 34 2 3 2" xfId="22043"/>
    <cellStyle name="常规 7 2 2 2 2 29 2 4" xfId="22044"/>
    <cellStyle name="常规 7 2 2 2 2 34 2 4" xfId="22045"/>
    <cellStyle name="常规 7 2 2 2 2 29 3" xfId="22046"/>
    <cellStyle name="常规 7 2 2 2 2 34 3" xfId="22047"/>
    <cellStyle name="常规 7 2 2 2 2 29 3 2" xfId="22048"/>
    <cellStyle name="常规 7 2 2 2 2 34 3 2" xfId="22049"/>
    <cellStyle name="常规 7 2 2 2 2 29 4" xfId="22050"/>
    <cellStyle name="常规 7 2 2 2 2 34 4" xfId="22051"/>
    <cellStyle name="常规 7 2 2 2 2 29 4 2" xfId="22052"/>
    <cellStyle name="常规 7 2 2 2 2 34 4 2" xfId="22053"/>
    <cellStyle name="输出 2 2 2 4 2 2" xfId="22054"/>
    <cellStyle name="常规 7 2 5 3 2" xfId="22055"/>
    <cellStyle name="常规 7 2 2 2 2 29 5" xfId="22056"/>
    <cellStyle name="常规 7 2 2 2 2 34 5" xfId="22057"/>
    <cellStyle name="常规 7 2 2 2 2 3" xfId="22058"/>
    <cellStyle name="常规 7 2 2 2 2 3 2" xfId="22059"/>
    <cellStyle name="常规 7 2 2 2 2 3 2 2" xfId="22060"/>
    <cellStyle name="常规 7 2 2 2 2 3 2 2 2" xfId="22061"/>
    <cellStyle name="常规 7 2 2 2 2 3 2 3" xfId="22062"/>
    <cellStyle name="常规 7 2 2 2 2 3 2 3 2" xfId="22063"/>
    <cellStyle name="常规 7 2 2 2 2 3 2 4" xfId="22064"/>
    <cellStyle name="常规 7 2 2 2 2 3 3" xfId="22065"/>
    <cellStyle name="常规 7 2 2 2 2 3 3 2" xfId="22066"/>
    <cellStyle name="常规 7 2 2 2 2 35" xfId="22067"/>
    <cellStyle name="常规 7 2 2 2 2 40" xfId="22068"/>
    <cellStyle name="常规 7 2 2 2 2 35 2" xfId="22069"/>
    <cellStyle name="常规 7 2 2 2 2 40 2" xfId="22070"/>
    <cellStyle name="常规 7 2 2 2 2 35 2 2" xfId="22071"/>
    <cellStyle name="常规 7 2 2 2 2 40 2 2" xfId="22072"/>
    <cellStyle name="常规 7 2 2 2 2 35 2 2 2" xfId="22073"/>
    <cellStyle name="常规 7 2 2 2 2 40 2 2 2" xfId="22074"/>
    <cellStyle name="警告文本 3 2 2 2" xfId="22075"/>
    <cellStyle name="常规 7 2 2 2 2 35 2 3" xfId="22076"/>
    <cellStyle name="常规 7 2 2 2 2 40 2 3" xfId="22077"/>
    <cellStyle name="警告文本 3 2 2 2 2" xfId="22078"/>
    <cellStyle name="常规 7 2 2 2 2 35 2 3 2" xfId="22079"/>
    <cellStyle name="常规 7 2 2 2 2 40 2 3 2" xfId="22080"/>
    <cellStyle name="警告文本 3 2 2 3" xfId="22081"/>
    <cellStyle name="常规 7 2 2 2 2 35 2 4" xfId="22082"/>
    <cellStyle name="常规 7 2 2 2 2 40 2 4" xfId="22083"/>
    <cellStyle name="常规 7 2 2 2 2 35 3" xfId="22084"/>
    <cellStyle name="常规 7 2 2 2 2 40 3" xfId="22085"/>
    <cellStyle name="常规 7 2 2 2 2 35 3 2" xfId="22086"/>
    <cellStyle name="常规 7 2 2 2 2 40 3 2" xfId="22087"/>
    <cellStyle name="常规 7 2 2 2 2 35 4 2" xfId="22088"/>
    <cellStyle name="常规 7 2 2 2 2 40 4 2" xfId="22089"/>
    <cellStyle name="注释 3 16 2 2" xfId="22090"/>
    <cellStyle name="注释 3 21 2 2" xfId="22091"/>
    <cellStyle name="输出 2 2 2 4 3 2" xfId="22092"/>
    <cellStyle name="常规 7 2 5 4 2" xfId="22093"/>
    <cellStyle name="常规 7 2 2 2 2 35 5" xfId="22094"/>
    <cellStyle name="常规 7 2 2 2 2 40 5" xfId="22095"/>
    <cellStyle name="常规 7 2 2 2 2 36" xfId="22096"/>
    <cellStyle name="常规 7 2 2 2 2 41" xfId="22097"/>
    <cellStyle name="常规 7 2 2 2 2 36 2" xfId="22098"/>
    <cellStyle name="常规 7 2 2 2 2 41 2" xfId="22099"/>
    <cellStyle name="常规 7 2 2 2 2 36 2 2" xfId="22100"/>
    <cellStyle name="常规 7 2 2 2 2 41 2 2" xfId="22101"/>
    <cellStyle name="警告文本 3 3 2 2" xfId="22102"/>
    <cellStyle name="常规 7 2 2 2 2 36 2 3" xfId="22103"/>
    <cellStyle name="常规 7 2 2 2 2 41 2 3" xfId="22104"/>
    <cellStyle name="警告文本 3 3 2 3" xfId="22105"/>
    <cellStyle name="常规 7 2 2 2 2 36 2 4" xfId="22106"/>
    <cellStyle name="常规 7 2 2 2 2 41 2 4" xfId="22107"/>
    <cellStyle name="常规 7 2 2 2 2 36 3" xfId="22108"/>
    <cellStyle name="常规 7 2 2 2 2 41 3" xfId="22109"/>
    <cellStyle name="常规 7 2 2 2 2 36 3 2" xfId="22110"/>
    <cellStyle name="常规 7 2 2 2 2 41 3 2" xfId="22111"/>
    <cellStyle name="常规 7 2 2 2 2 36 4" xfId="22112"/>
    <cellStyle name="常规 7 2 2 2 2 41 4" xfId="22113"/>
    <cellStyle name="常规 7 2 2 2 2 36 4 2" xfId="22114"/>
    <cellStyle name="常规 7 2 2 2 2 41 4 2" xfId="22115"/>
    <cellStyle name="注释 3 16 3 2" xfId="22116"/>
    <cellStyle name="注释 3 21 3 2" xfId="22117"/>
    <cellStyle name="输出 2 2 2 4 4 2" xfId="22118"/>
    <cellStyle name="千位分隔[0] 3 4 2 2" xfId="22119"/>
    <cellStyle name="常规 7 2 5 5 2" xfId="22120"/>
    <cellStyle name="常规 7 2 2 2 2 36 5" xfId="22121"/>
    <cellStyle name="常规 7 2 2 2 2 41 5" xfId="22122"/>
    <cellStyle name="常规 7 2 2 2 2 37 2" xfId="22123"/>
    <cellStyle name="常规 7 2 2 2 2 42 2" xfId="22124"/>
    <cellStyle name="常规 7 2 2 2 2 37 2 2" xfId="22125"/>
    <cellStyle name="常规 7 2 2 2 2 42 2 2" xfId="22126"/>
    <cellStyle name="常规 7 2 2 2 2 37 2 2 2" xfId="22127"/>
    <cellStyle name="常规 7 2 2 2 2 42 2 2 2" xfId="22128"/>
    <cellStyle name="警告文本 3 4 2 2" xfId="22129"/>
    <cellStyle name="常规 7 2 2 2 2 37 2 3" xfId="22130"/>
    <cellStyle name="常规 7 2 2 2 2 42 2 3" xfId="22131"/>
    <cellStyle name="警告文本 3 4 2 2 2" xfId="22132"/>
    <cellStyle name="常规 7 2 2 2 2 37 2 3 2" xfId="22133"/>
    <cellStyle name="常规 7 2 2 2 2 42 2 3 2" xfId="22134"/>
    <cellStyle name="常规 7 2 2 2 2 37 3" xfId="22135"/>
    <cellStyle name="常规 7 2 2 2 2 42 3" xfId="22136"/>
    <cellStyle name="常规 7 2 2 2 2 37 3 2" xfId="22137"/>
    <cellStyle name="常规 7 2 2 2 2 42 3 2" xfId="22138"/>
    <cellStyle name="常规 7 2 2 2 2 37 4" xfId="22139"/>
    <cellStyle name="常规 7 2 2 2 2 42 4" xfId="22140"/>
    <cellStyle name="常规 7 2 2 2 2 37 4 2" xfId="22141"/>
    <cellStyle name="常规 7 2 2 2 2 42 4 2" xfId="22142"/>
    <cellStyle name="注释 3 16 4 2" xfId="22143"/>
    <cellStyle name="注释 3 21 4 2" xfId="22144"/>
    <cellStyle name="常规 7 2 5 6 2" xfId="22145"/>
    <cellStyle name="常规 7 2 2 2 2 37 5" xfId="22146"/>
    <cellStyle name="常规 7 2 2 2 2 42 5" xfId="22147"/>
    <cellStyle name="常规 7 2 2 2 2 38 2" xfId="22148"/>
    <cellStyle name="常规 7 2 2 2 2 43 2" xfId="22149"/>
    <cellStyle name="输入 3 2 2 2 2 3" xfId="22150"/>
    <cellStyle name="适中 3 8" xfId="22151"/>
    <cellStyle name="常规 7 2 2 2 2 38 2 2" xfId="22152"/>
    <cellStyle name="常规 7 2 2 2 2 43 2 2" xfId="22153"/>
    <cellStyle name="输入 3 2 2 2 2 3 2" xfId="22154"/>
    <cellStyle name="适中 3 8 2" xfId="22155"/>
    <cellStyle name="常规 7 2 2 2 2 38 2 2 2" xfId="22156"/>
    <cellStyle name="常规 7 2 2 2 2 43 2 2 2" xfId="22157"/>
    <cellStyle name="输入 3 2 2 2 2 4" xfId="22158"/>
    <cellStyle name="适中 3 9" xfId="22159"/>
    <cellStyle name="警告文本 3 5 2 2" xfId="22160"/>
    <cellStyle name="常规 7 2 2 2 2 38 2 3" xfId="22161"/>
    <cellStyle name="常规 7 2 2 2 2 43 2 3" xfId="22162"/>
    <cellStyle name="适中 3 9 2" xfId="22163"/>
    <cellStyle name="警告文本 3 5 2 2 2" xfId="22164"/>
    <cellStyle name="汇总 2 5" xfId="22165"/>
    <cellStyle name="常规 7 2 2 2 2 38 2 3 2" xfId="22166"/>
    <cellStyle name="常规 7 2 2 2 2 43 2 3 2" xfId="22167"/>
    <cellStyle name="常规 7 2 2 2 2 38 3" xfId="22168"/>
    <cellStyle name="常规 7 2 2 2 2 43 3" xfId="22169"/>
    <cellStyle name="计算 2 2 5 2 2" xfId="22170"/>
    <cellStyle name="常规 7 2 2 2 2 38 3 2" xfId="22171"/>
    <cellStyle name="常规 7 2 2 2 2 43 3 2" xfId="22172"/>
    <cellStyle name="计算 2 2 5 2 2 2" xfId="22173"/>
    <cellStyle name="常规 7 2 2 2 2 39" xfId="22174"/>
    <cellStyle name="常规 7 2 2 2 2 44" xfId="22175"/>
    <cellStyle name="常规 7 2 2 2 2 39 2" xfId="22176"/>
    <cellStyle name="常规 7 2 2 2 2 44 2" xfId="22177"/>
    <cellStyle name="输入 3 2 2 3 2 3 2" xfId="22178"/>
    <cellStyle name="检查单元格 2 5 2 3" xfId="22179"/>
    <cellStyle name="常规 7 2 2 2 2 39 2 2 2" xfId="22180"/>
    <cellStyle name="常规 7 2 2 2 2 44 2 2 2" xfId="22181"/>
    <cellStyle name="输入 3 2 2 3 2 4" xfId="22182"/>
    <cellStyle name="警告文本 3 6 2 2" xfId="22183"/>
    <cellStyle name="常规 7 2 2 2 2 39 2 3" xfId="22184"/>
    <cellStyle name="常规 7 2 2 2 2 44 2 3" xfId="22185"/>
    <cellStyle name="常规 9 2 2 2 3" xfId="22186"/>
    <cellStyle name="警告文本 3 6 2 2 2" xfId="22187"/>
    <cellStyle name="常规 7 2 2 2 2 39 2 3 2" xfId="22188"/>
    <cellStyle name="常规 7 2 2 2 2 44 2 3 2" xfId="22189"/>
    <cellStyle name="警告文本 3 6 2 3" xfId="22190"/>
    <cellStyle name="常规 7 2 2 2 2 39 2 4" xfId="22191"/>
    <cellStyle name="常规 7 2 2 2 2 44 2 4" xfId="22192"/>
    <cellStyle name="常规 7 2 2 2 2 39 3" xfId="22193"/>
    <cellStyle name="常规 7 2 2 2 2 44 3" xfId="22194"/>
    <cellStyle name="计算 2 2 5 3 2" xfId="22195"/>
    <cellStyle name="常规 7 2 2 2 2 39 4" xfId="22196"/>
    <cellStyle name="常规 7 2 2 2 2 44 4" xfId="22197"/>
    <cellStyle name="常规 7 2 2 2 2 39 5" xfId="22198"/>
    <cellStyle name="常规 7 2 2 2 2 44 5" xfId="22199"/>
    <cellStyle name="常规 7 2 4 47 2 2" xfId="22200"/>
    <cellStyle name="常规 7 2 2 2 2 4" xfId="22201"/>
    <cellStyle name="常规 8 2 2 35 2 3" xfId="22202"/>
    <cellStyle name="常规 8 2 2 40 2 3" xfId="22203"/>
    <cellStyle name="常规 7 2 2 2 2 4 2" xfId="22204"/>
    <cellStyle name="常规 8 2 2 35 2 3 2" xfId="22205"/>
    <cellStyle name="常规 8 2 2 40 2 3 2" xfId="22206"/>
    <cellStyle name="常规 7 2 2 2 2 4 2 2" xfId="22207"/>
    <cellStyle name="常规 7 2 2 2 2 4 2 2 2" xfId="22208"/>
    <cellStyle name="常规 7 2 2 2 2 4 2 3" xfId="22209"/>
    <cellStyle name="常规 7 2 2 2 2 4 2 3 2" xfId="22210"/>
    <cellStyle name="常规 7 2 2 2 2 4 2 4" xfId="22211"/>
    <cellStyle name="常规 8 2 2 35 2 4" xfId="22212"/>
    <cellStyle name="常规 8 2 2 40 2 4" xfId="22213"/>
    <cellStyle name="常规 7 2 2 2 2 4 3" xfId="22214"/>
    <cellStyle name="常规 7 2 2 2 2 4 3 2" xfId="22215"/>
    <cellStyle name="常规 7 2 2 2 2 45" xfId="22216"/>
    <cellStyle name="常规 7 2 2 2 2 50" xfId="22217"/>
    <cellStyle name="常规 7 2 2 2 2 45 2" xfId="22218"/>
    <cellStyle name="输入 3 2 2 4 2 3" xfId="22219"/>
    <cellStyle name="常规 7 2 2 2 2 45 2 2" xfId="22220"/>
    <cellStyle name="常规 7 2 2 2 2 45 3" xfId="22221"/>
    <cellStyle name="计算 2 2 5 4 2" xfId="22222"/>
    <cellStyle name="常规 7 2 2 2 2 45 3 2" xfId="22223"/>
    <cellStyle name="常规 7 2 2 2 2 45 4" xfId="22224"/>
    <cellStyle name="常规 7 2 2 2 2 46" xfId="22225"/>
    <cellStyle name="常规 7 2 2 2 2 46 2" xfId="22226"/>
    <cellStyle name="常规 7 2 2 2 2 47" xfId="22227"/>
    <cellStyle name="常规 7 2 2 2 2 48" xfId="22228"/>
    <cellStyle name="常规 7 2 2 2 2 49" xfId="22229"/>
    <cellStyle name="强调文字颜色 2 2 2 2 4 5" xfId="22230"/>
    <cellStyle name="常规 7 2 2 2 2 49 2" xfId="22231"/>
    <cellStyle name="常规 7 2 2 2 2 5" xfId="22232"/>
    <cellStyle name="常规 7 2 2 2 2 5 2" xfId="22233"/>
    <cellStyle name="常规 7 2 2 2 2 5 2 2" xfId="22234"/>
    <cellStyle name="常规 7 2 2 2 2 5 2 2 2" xfId="22235"/>
    <cellStyle name="常规 7 2 2 2 2 5 2 3" xfId="22236"/>
    <cellStyle name="常规 7 2 2 2 2 5 2 3 2" xfId="22237"/>
    <cellStyle name="常规 7 2 2 2 2 5 2 4" xfId="22238"/>
    <cellStyle name="常规 7 2 2 2 2 5 3 2" xfId="22239"/>
    <cellStyle name="常规 7 2 2 2 2 5 4 2" xfId="22240"/>
    <cellStyle name="常规 7 2 2 2 2 5 5" xfId="22241"/>
    <cellStyle name="常规 8 4 2 9 4 2" xfId="22242"/>
    <cellStyle name="常规 7 2 2 2 2 6" xfId="22243"/>
    <cellStyle name="常规 8 2 2 35 4 3" xfId="22244"/>
    <cellStyle name="常规 8 2 2 40 4 3" xfId="22245"/>
    <cellStyle name="常规 8 4 2 9 4 2 2" xfId="22246"/>
    <cellStyle name="常规 7 2 2 2 2 6 2" xfId="22247"/>
    <cellStyle name="常规 7 2 2 2 2 6 2 2" xfId="22248"/>
    <cellStyle name="常规 7 2 2 2 2 6 2 2 2" xfId="22249"/>
    <cellStyle name="常规 7 2 2 2 2 6 2 3" xfId="22250"/>
    <cellStyle name="常规 7 2 2 2 2 6 2 3 2" xfId="22251"/>
    <cellStyle name="常规 7 2 2 2 2 6 3" xfId="22252"/>
    <cellStyle name="常规 7 2 2 2 2 6 3 2" xfId="22253"/>
    <cellStyle name="输出 3 2 2 7" xfId="22254"/>
    <cellStyle name="常规 7 2 2 2 2 6 4 2" xfId="22255"/>
    <cellStyle name="常规 7 2 2 2 2 6 5" xfId="22256"/>
    <cellStyle name="常规 8 4 2 9 4 3" xfId="22257"/>
    <cellStyle name="常规 7 2 2 2 2 7" xfId="22258"/>
    <cellStyle name="常规 7 2 2 2 2 7 2" xfId="22259"/>
    <cellStyle name="常规 7 2 2 2 2 7 2 2" xfId="22260"/>
    <cellStyle name="常规 7 2 2 2 2 7 2 2 2" xfId="22261"/>
    <cellStyle name="常规 7 2 2 2 2 7 2 3" xfId="22262"/>
    <cellStyle name="常规 7 2 2 2 2 7 2 3 2" xfId="22263"/>
    <cellStyle name="常规 7 2 2 2 2 7 2 4" xfId="22264"/>
    <cellStyle name="常规 7 2 2 2 2 7 3" xfId="22265"/>
    <cellStyle name="常规 7 2 2 2 2 7 3 2" xfId="22266"/>
    <cellStyle name="常规 7 2 2 2 2 7 5" xfId="22267"/>
    <cellStyle name="常规 7 2 2 2 2 8 2" xfId="22268"/>
    <cellStyle name="常规 7 2 2 2 2 8 2 2" xfId="22269"/>
    <cellStyle name="常规 7 2 2 2 2 8 2 2 2" xfId="22270"/>
    <cellStyle name="常规 7 2 2 2 2 8 2 3" xfId="22271"/>
    <cellStyle name="常规 7 2 2 2 2 8 2 4" xfId="22272"/>
    <cellStyle name="常规 7 2 2 2 2 8 3 2" xfId="22273"/>
    <cellStyle name="常规 7 2 2 2 2 8 4" xfId="22274"/>
    <cellStyle name="常规 8 2 2 10 2" xfId="22275"/>
    <cellStyle name="常规 7 2 2 2 2 8 5" xfId="22276"/>
    <cellStyle name="常规 8 2 2 10 3" xfId="22277"/>
    <cellStyle name="常规 7 2 2 2 2 9" xfId="22278"/>
    <cellStyle name="检查单元格 3 3 2 5" xfId="22279"/>
    <cellStyle name="常规 7 2 2 2 2 9 2" xfId="22280"/>
    <cellStyle name="常规 7 2 2 2 2 9 2 2" xfId="22281"/>
    <cellStyle name="常规 7 2 2 2 2 9 2 3" xfId="22282"/>
    <cellStyle name="链接单元格 2 2 3 2 3" xfId="22283"/>
    <cellStyle name="常规 7 2 2 2 2 9 2 3 2" xfId="22284"/>
    <cellStyle name="常规 7 2 2 2 2 9 2 4" xfId="22285"/>
    <cellStyle name="常规 7 2 2 2 2 9 3" xfId="22286"/>
    <cellStyle name="常规 7 2 2 2 2 9 3 2" xfId="22287"/>
    <cellStyle name="常规 7 2 2 2 2 9 5" xfId="22288"/>
    <cellStyle name="常规 8 2 2 11 3" xfId="22289"/>
    <cellStyle name="常规 7 2 2 2 25 2 2" xfId="22290"/>
    <cellStyle name="常规 7 2 2 2 30 2 2" xfId="22291"/>
    <cellStyle name="常规 7 2 2 2 25 2 2 2" xfId="22292"/>
    <cellStyle name="常规 7 2 2 2 30 2 2 2" xfId="22293"/>
    <cellStyle name="常规 7 2 2 2 25 2 3" xfId="22294"/>
    <cellStyle name="常规 7 2 2 2 30 2 3" xfId="22295"/>
    <cellStyle name="常规 7 2 2 2 25 2 4" xfId="22296"/>
    <cellStyle name="常规 7 2 2 2 30 2 4" xfId="22297"/>
    <cellStyle name="警告文本 2 2 2 4 2 2 2" xfId="22298"/>
    <cellStyle name="常规 7 2 2 2 8 2 2 2" xfId="22299"/>
    <cellStyle name="常规 7 2 2 2 25 3" xfId="22300"/>
    <cellStyle name="常规 7 2 2 2 30 3" xfId="22301"/>
    <cellStyle name="常规 7 2 2 2 25 4" xfId="22302"/>
    <cellStyle name="常规 7 2 2 2 30 4" xfId="22303"/>
    <cellStyle name="常规 7 2 2 2 25 4 2" xfId="22304"/>
    <cellStyle name="常规 7 2 2 2 30 4 2" xfId="22305"/>
    <cellStyle name="常规 7 2 2 2 25 4 3" xfId="22306"/>
    <cellStyle name="常规 7 2 2 2 30 4 3" xfId="22307"/>
    <cellStyle name="常规 7 2 2 2 25 5" xfId="22308"/>
    <cellStyle name="常规 7 2 2 2 30 5" xfId="22309"/>
    <cellStyle name="常规 7 2 4 2 38 2 3 2" xfId="22310"/>
    <cellStyle name="常规 7 2 4 2 43 2 3 2" xfId="22311"/>
    <cellStyle name="常规 7 2 2 2 26" xfId="22312"/>
    <cellStyle name="常规 7 2 2 2 31" xfId="22313"/>
    <cellStyle name="常规 7 2 2 2 27" xfId="22314"/>
    <cellStyle name="常规 7 2 2 2 32" xfId="22315"/>
    <cellStyle name="常规 7 2 2 2 27 4 2 2" xfId="22316"/>
    <cellStyle name="常规 7 2 2 2 32 4 2 2" xfId="22317"/>
    <cellStyle name="常规 7 2 2 2 28" xfId="22318"/>
    <cellStyle name="常规 7 2 2 2 33" xfId="22319"/>
    <cellStyle name="常规 7 2 2 2 28 2 3" xfId="22320"/>
    <cellStyle name="常规 7 2 2 2 33 2 3" xfId="22321"/>
    <cellStyle name="常规 7 2 2 2 28 4" xfId="22322"/>
    <cellStyle name="常规 7 2 2 2 33 4" xfId="22323"/>
    <cellStyle name="常规 7 2 48" xfId="22324"/>
    <cellStyle name="常规 7 2 53" xfId="22325"/>
    <cellStyle name="常规 7 2 2 2 28 4 2" xfId="22326"/>
    <cellStyle name="常规 7 2 2 2 33 4 2" xfId="22327"/>
    <cellStyle name="常规 7 2 48 2" xfId="22328"/>
    <cellStyle name="常规 7 2 53 2" xfId="22329"/>
    <cellStyle name="常规 7 2 2 2 28 4 2 2" xfId="22330"/>
    <cellStyle name="常规 7 2 2 2 33 4 2 2" xfId="22331"/>
    <cellStyle name="常规 7 2 49" xfId="22332"/>
    <cellStyle name="常规 7 2 54" xfId="22333"/>
    <cellStyle name="常规 7 2 2 2 28 4 3" xfId="22334"/>
    <cellStyle name="常规 7 2 2 2 33 4 3" xfId="22335"/>
    <cellStyle name="强调文字颜色 1 2 7 3 2" xfId="22336"/>
    <cellStyle name="常规 7 2 2 2 28 5" xfId="22337"/>
    <cellStyle name="常规 7 2 2 2 33 5" xfId="22338"/>
    <cellStyle name="常规 7 2 2 2 29 2 2" xfId="22339"/>
    <cellStyle name="常规 7 2 2 2 34 2 2" xfId="22340"/>
    <cellStyle name="警告文本 2 3 4 2 4" xfId="22341"/>
    <cellStyle name="常规 7 2 2 2 29 2 2 2" xfId="22342"/>
    <cellStyle name="常规 7 2 2 2 34 2 2 2" xfId="22343"/>
    <cellStyle name="常规 7 2 2 2 29 2 3" xfId="22344"/>
    <cellStyle name="常规 7 2 2 2 34 2 3" xfId="22345"/>
    <cellStyle name="常规 7 2 2 2 29 2 3 2" xfId="22346"/>
    <cellStyle name="常规 7 2 2 2 34 2 3 2" xfId="22347"/>
    <cellStyle name="常规 7 2 2 2 29 3" xfId="22348"/>
    <cellStyle name="常规 7 2 2 2 34 3" xfId="22349"/>
    <cellStyle name="常规 7 2 2 2 29 4" xfId="22350"/>
    <cellStyle name="常规 7 2 2 2 34 4" xfId="22351"/>
    <cellStyle name="常规 7 2 2 2 29 4 2" xfId="22352"/>
    <cellStyle name="常规 7 2 2 2 34 4 2" xfId="22353"/>
    <cellStyle name="常规 7 2 2 2 29 4 2 2" xfId="22354"/>
    <cellStyle name="常规 7 2 2 2 34 4 2 2" xfId="22355"/>
    <cellStyle name="常规 7 2 2 2 29 4 3" xfId="22356"/>
    <cellStyle name="常规 7 2 2 2 34 4 3" xfId="22357"/>
    <cellStyle name="常规 7 2 2 2 29 5" xfId="22358"/>
    <cellStyle name="常规 7 2 2 2 34 5" xfId="22359"/>
    <cellStyle name="常规 7 2 2 2 3 2 2 2" xfId="22360"/>
    <cellStyle name="常规 7 2 2 2 3 2 3" xfId="22361"/>
    <cellStyle name="常规 7 2 2 2 3 2 3 2" xfId="22362"/>
    <cellStyle name="常规 7 2 2 2 3 2 4" xfId="22363"/>
    <cellStyle name="常规 8 2 2 39 2" xfId="22364"/>
    <cellStyle name="常规 8 2 2 44 2" xfId="22365"/>
    <cellStyle name="常规 7 2 2 2 3 3" xfId="22366"/>
    <cellStyle name="常规 7 2 2 2 3 3 2" xfId="22367"/>
    <cellStyle name="常规 7 2 2 2 3 4" xfId="22368"/>
    <cellStyle name="常规 8 2 2 36 2 3" xfId="22369"/>
    <cellStyle name="常规 8 2 2 41 2 3" xfId="22370"/>
    <cellStyle name="常规 7 2 2 2 3 4 2" xfId="22371"/>
    <cellStyle name="常规 8 2 2 36 2 3 2" xfId="22372"/>
    <cellStyle name="常规 8 2 2 41 2 3 2" xfId="22373"/>
    <cellStyle name="常规 7 2 2 2 3 4 2 2" xfId="22374"/>
    <cellStyle name="常规 8 2 2 36 2 4" xfId="22375"/>
    <cellStyle name="常规 8 2 2 41 2 4" xfId="22376"/>
    <cellStyle name="常规 7 2 2 2 3 4 3" xfId="22377"/>
    <cellStyle name="常规 7 2 2 2 3 5" xfId="22378"/>
    <cellStyle name="常规 7 2 2 2 35" xfId="22379"/>
    <cellStyle name="常规 7 2 2 2 40" xfId="22380"/>
    <cellStyle name="常规 7 2 2 2 35 2 2" xfId="22381"/>
    <cellStyle name="常规 7 2 2 2 40 2 2" xfId="22382"/>
    <cellStyle name="常规 7 2 2 2 35 2 2 2" xfId="22383"/>
    <cellStyle name="常规 7 2 2 2 40 2 2 2" xfId="22384"/>
    <cellStyle name="常规 7 2 2 2 35 2 3" xfId="22385"/>
    <cellStyle name="常规 7 2 2 2 40 2 3" xfId="22386"/>
    <cellStyle name="常规 7 2 2 2 35 2 3 2" xfId="22387"/>
    <cellStyle name="常规 7 2 2 2 40 2 3 2" xfId="22388"/>
    <cellStyle name="常规 7 2 2 2 35 2 4" xfId="22389"/>
    <cellStyle name="常规 7 2 2 2 40 2 4" xfId="22390"/>
    <cellStyle name="常规 7 2 2 2 35 3" xfId="22391"/>
    <cellStyle name="常规 7 2 2 2 40 3" xfId="22392"/>
    <cellStyle name="常规 7 2 2 2 35 4" xfId="22393"/>
    <cellStyle name="常规 7 2 2 2 40 4" xfId="22394"/>
    <cellStyle name="常规 7 2 2 2 35 4 2" xfId="22395"/>
    <cellStyle name="常规 7 2 2 2 40 4 2" xfId="22396"/>
    <cellStyle name="常规 7 2 2 2 35 4 2 2" xfId="22397"/>
    <cellStyle name="常规 7 2 2 2 40 4 2 2" xfId="22398"/>
    <cellStyle name="常规 7 2 2 2 35 4 3" xfId="22399"/>
    <cellStyle name="常规 7 2 2 2 40 4 3" xfId="22400"/>
    <cellStyle name="计算 2 3 2 3 2" xfId="22401"/>
    <cellStyle name="常规 7 2 2 2 35 5" xfId="22402"/>
    <cellStyle name="常规 7 2 2 2 40 5" xfId="22403"/>
    <cellStyle name="常规 7 2 2 2 36" xfId="22404"/>
    <cellStyle name="常规 7 2 2 2 41" xfId="22405"/>
    <cellStyle name="常规 7 2 2 2 36 2" xfId="22406"/>
    <cellStyle name="常规 7 2 2 2 41 2" xfId="22407"/>
    <cellStyle name="常规 7 2 2 2 36 2 2" xfId="22408"/>
    <cellStyle name="常规 7 2 2 2 41 2 2" xfId="22409"/>
    <cellStyle name="常规 7 2 2 2 36 2 2 2" xfId="22410"/>
    <cellStyle name="常规 7 2 2 2 41 2 2 2" xfId="22411"/>
    <cellStyle name="常规 7 2 2 2 36 2 3" xfId="22412"/>
    <cellStyle name="常规 7 2 2 2 41 2 3" xfId="22413"/>
    <cellStyle name="强调文字颜色 3 2 2 2 3" xfId="22414"/>
    <cellStyle name="常规 7 2 2 2 36 2 3 2" xfId="22415"/>
    <cellStyle name="常规 7 2 2 2 41 2 3 2" xfId="22416"/>
    <cellStyle name="常规 7 2 2 2 36 2 4" xfId="22417"/>
    <cellStyle name="常规 7 2 2 2 41 2 4" xfId="22418"/>
    <cellStyle name="常规 7 2 2 2 36 3" xfId="22419"/>
    <cellStyle name="常规 7 2 2 2 41 3" xfId="22420"/>
    <cellStyle name="常规 7 2 2 2 36 3 2" xfId="22421"/>
    <cellStyle name="常规 7 2 2 2 41 3 2" xfId="22422"/>
    <cellStyle name="常规 7 2 2 2 36 4" xfId="22423"/>
    <cellStyle name="常规 7 2 2 2 41 4" xfId="22424"/>
    <cellStyle name="常规 7 2 2 2 36 4 2" xfId="22425"/>
    <cellStyle name="常规 7 2 2 2 41 4 2" xfId="22426"/>
    <cellStyle name="常规 7 2 2 2 36 4 2 2" xfId="22427"/>
    <cellStyle name="常规 7 2 2 2 41 4 2 2" xfId="22428"/>
    <cellStyle name="常规 7 2 2 2 36 4 3" xfId="22429"/>
    <cellStyle name="常规 7 2 2 2 41 4 3" xfId="22430"/>
    <cellStyle name="计算 2 3 3 3 2" xfId="22431"/>
    <cellStyle name="常规 7 2 2 2 36 5" xfId="22432"/>
    <cellStyle name="常规 7 2 2 2 41 5" xfId="22433"/>
    <cellStyle name="强调文字颜色 3 3 2 2 3" xfId="22434"/>
    <cellStyle name="常规 7 2 2 2 37 2 3 2" xfId="22435"/>
    <cellStyle name="常规 7 2 2 2 42 2 3 2" xfId="22436"/>
    <cellStyle name="常规 7 2 2 2 37 2 4" xfId="22437"/>
    <cellStyle name="常规 7 2 2 2 42 2 4" xfId="22438"/>
    <cellStyle name="常规 7 2 2 2 37 4 2 2" xfId="22439"/>
    <cellStyle name="常规 7 2 2 2 42 4 2 2" xfId="22440"/>
    <cellStyle name="常规 7 2 2 2 37 4 3" xfId="22441"/>
    <cellStyle name="常规 7 2 2 2 42 4 3" xfId="22442"/>
    <cellStyle name="计算 2 3 4 3 2" xfId="22443"/>
    <cellStyle name="常规 7 2 2 2 38 2" xfId="22444"/>
    <cellStyle name="常规 7 2 2 2 43 2" xfId="22445"/>
    <cellStyle name="常规 7 2 2 2 38 2 2" xfId="22446"/>
    <cellStyle name="常规 7 2 2 2 43 2 2" xfId="22447"/>
    <cellStyle name="常规 7 2 2 2 38 2 2 2" xfId="22448"/>
    <cellStyle name="常规 7 2 2 2 43 2 2 2" xfId="22449"/>
    <cellStyle name="常规 7 2 2 2 38 2 3" xfId="22450"/>
    <cellStyle name="常规 7 2 2 2 43 2 3" xfId="22451"/>
    <cellStyle name="常规 7 2 2 2 38 2 3 2" xfId="22452"/>
    <cellStyle name="常规 7 2 2 2 43 2 3 2" xfId="22453"/>
    <cellStyle name="常规 7 2 2 2 38 2 4" xfId="22454"/>
    <cellStyle name="常规 7 2 2 2 43 2 4" xfId="22455"/>
    <cellStyle name="常规 7 2 2 2 38 3" xfId="22456"/>
    <cellStyle name="常规 7 2 2 2 43 3" xfId="22457"/>
    <cellStyle name="常规 7 2 2 2 38 4" xfId="22458"/>
    <cellStyle name="常规 7 2 2 2 43 4" xfId="22459"/>
    <cellStyle name="常规 8 2 48" xfId="22460"/>
    <cellStyle name="常规 8 2 53" xfId="22461"/>
    <cellStyle name="常规 7 2 2 2 38 4 2" xfId="22462"/>
    <cellStyle name="常规 7 2 2 2 43 4 2" xfId="22463"/>
    <cellStyle name="常规 8 2 48 2" xfId="22464"/>
    <cellStyle name="常规 8 2 53 2" xfId="22465"/>
    <cellStyle name="常规 7 2 2 2 38 4 2 2" xfId="22466"/>
    <cellStyle name="常规 7 2 2 2 43 4 2 2" xfId="22467"/>
    <cellStyle name="常规 7 2 2 2 38 4 3" xfId="22468"/>
    <cellStyle name="常规 7 2 2 2 43 4 3" xfId="22469"/>
    <cellStyle name="计算 2 3 5 3 2" xfId="22470"/>
    <cellStyle name="常规 8 2 49" xfId="22471"/>
    <cellStyle name="常规 8 2 54" xfId="22472"/>
    <cellStyle name="常规 7 2 2 2 38 5" xfId="22473"/>
    <cellStyle name="常规 7 2 2 2 43 5" xfId="22474"/>
    <cellStyle name="常规 7 2 2 2 39 2" xfId="22475"/>
    <cellStyle name="常规 7 2 2 2 44 2" xfId="22476"/>
    <cellStyle name="强调文字颜色 6 3 3 2 4" xfId="22477"/>
    <cellStyle name="常规 7 2 2 2 39 2 2" xfId="22478"/>
    <cellStyle name="常规 7 2 2 2 44 2 2" xfId="22479"/>
    <cellStyle name="强调文字颜色 6 3 3 2 4 2" xfId="22480"/>
    <cellStyle name="常规 7 2 2 2 39 2 2 2" xfId="22481"/>
    <cellStyle name="常规 7 2 2 2 44 2 2 2" xfId="22482"/>
    <cellStyle name="常规 7 2 2 2 39 2 3" xfId="22483"/>
    <cellStyle name="常规 7 2 2 2 44 2 3" xfId="22484"/>
    <cellStyle name="常规 7 2 2 2 39 2 3 2" xfId="22485"/>
    <cellStyle name="常规 7 2 2 2 44 2 3 2" xfId="22486"/>
    <cellStyle name="常规 7 2 2 2 39 2 4" xfId="22487"/>
    <cellStyle name="常规 7 2 2 2 44 2 4" xfId="22488"/>
    <cellStyle name="常规 7 2 2 2 39 3" xfId="22489"/>
    <cellStyle name="常规 7 2 2 2 44 3" xfId="22490"/>
    <cellStyle name="强调文字颜色 6 3 3 2 5" xfId="22491"/>
    <cellStyle name="常规 7 2 2 2 39 3 2" xfId="22492"/>
    <cellStyle name="常规 7 2 2 2 44 3 2" xfId="22493"/>
    <cellStyle name="常规 7 2 2 2 39 4" xfId="22494"/>
    <cellStyle name="常规 7 2 2 2 44 4" xfId="22495"/>
    <cellStyle name="常规 7 2 2 2 39 4 2" xfId="22496"/>
    <cellStyle name="常规 7 2 2 2 44 4 2" xfId="22497"/>
    <cellStyle name="常规 7 2 2 2 39 4 2 2" xfId="22498"/>
    <cellStyle name="常规 7 2 2 2 44 4 2 2" xfId="22499"/>
    <cellStyle name="常规 7 2 2 2 39 4 3" xfId="22500"/>
    <cellStyle name="常规 7 2 2 2 44 4 3" xfId="22501"/>
    <cellStyle name="常规 7 67 2 2 2" xfId="22502"/>
    <cellStyle name="常规 7 72 2 2 2" xfId="22503"/>
    <cellStyle name="常规 7 2 2 2 39 5" xfId="22504"/>
    <cellStyle name="常规 7 2 2 2 44 5" xfId="22505"/>
    <cellStyle name="常规 7 2 2 2 4 2 2" xfId="22506"/>
    <cellStyle name="常规 7 2 2 2 4 2 2 2" xfId="22507"/>
    <cellStyle name="常规 7 2 2 2 4 2 3" xfId="22508"/>
    <cellStyle name="常规 7 2 2 2 4 2 3 2" xfId="22509"/>
    <cellStyle name="常规 7 2 2 2 4 2 4" xfId="22510"/>
    <cellStyle name="常规 7 2 2 2 4 3" xfId="22511"/>
    <cellStyle name="常规 7 2 2 2 4 3 2" xfId="22512"/>
    <cellStyle name="常规 7 2 2 2 4 4" xfId="22513"/>
    <cellStyle name="常规 7 2 2 2 4 5" xfId="22514"/>
    <cellStyle name="常规 7 2 2 2 45" xfId="22515"/>
    <cellStyle name="常规 7 2 2 2 50" xfId="22516"/>
    <cellStyle name="常规 7 2 2 2 45 2" xfId="22517"/>
    <cellStyle name="强调文字颜色 6 3 3 3 4" xfId="22518"/>
    <cellStyle name="常规 7 2 2 2 45 2 2" xfId="22519"/>
    <cellStyle name="强调文字颜色 6 3 3 3 4 2" xfId="22520"/>
    <cellStyle name="常规 7 2 2 2 45 3" xfId="22521"/>
    <cellStyle name="强调文字颜色 6 3 3 3 5" xfId="22522"/>
    <cellStyle name="常规 7 2 2 2 45 4" xfId="22523"/>
    <cellStyle name="常规 7 2 2 2 46" xfId="22524"/>
    <cellStyle name="常规 7 2 2 2 46 2" xfId="22525"/>
    <cellStyle name="强调文字颜色 6 3 3 4 4" xfId="22526"/>
    <cellStyle name="常规 7 2 2 2 47" xfId="22527"/>
    <cellStyle name="常规 7 2 2 2 48" xfId="22528"/>
    <cellStyle name="常规 7 2 2 2 48 2" xfId="22529"/>
    <cellStyle name="常规 7 2 2 2 49" xfId="22530"/>
    <cellStyle name="常规 7 2 2 2 49 2" xfId="22531"/>
    <cellStyle name="常规 7 2 2 2 5 2" xfId="22532"/>
    <cellStyle name="常规 7 2 2 2 5 2 2" xfId="22533"/>
    <cellStyle name="常规 7 2 2 2 5 2 3" xfId="22534"/>
    <cellStyle name="常规 7 2 2 2 5 2 4" xfId="22535"/>
    <cellStyle name="常规 7 2 2 2 5 3" xfId="22536"/>
    <cellStyle name="常规 7 2 2 2 5 3 2" xfId="22537"/>
    <cellStyle name="常规 7 20 2 18 2 2 2" xfId="22538"/>
    <cellStyle name="常规 7 20 2 23 2 2 2" xfId="22539"/>
    <cellStyle name="常规 7 2 2 2 5 4" xfId="22540"/>
    <cellStyle name="常规 7 2 2 2 5 5" xfId="22541"/>
    <cellStyle name="警告文本 2 2 2 2 2" xfId="22542"/>
    <cellStyle name="常规 7 2 2 2 6 2" xfId="22543"/>
    <cellStyle name="警告文本 2 2 2 2 2 2" xfId="22544"/>
    <cellStyle name="常规 7 2 2 2 6 2 2" xfId="22545"/>
    <cellStyle name="警告文本 2 2 2 2 2 2 2" xfId="22546"/>
    <cellStyle name="常规 7 2 2 2 6 2 2 2" xfId="22547"/>
    <cellStyle name="警告文本 2 2 2 2 2 3" xfId="22548"/>
    <cellStyle name="常规 7 2 2 2 6 2 3" xfId="22549"/>
    <cellStyle name="注释 2 10 5" xfId="22550"/>
    <cellStyle name="警告文本 2 2 2 2 2 3 2" xfId="22551"/>
    <cellStyle name="常规 7 2 2 2 6 2 3 2" xfId="22552"/>
    <cellStyle name="警告文本 2 2 2 2 2 4" xfId="22553"/>
    <cellStyle name="常规 7 2 2 2 6 2 4" xfId="22554"/>
    <cellStyle name="警告文本 2 2 2 2 3" xfId="22555"/>
    <cellStyle name="常规 7 2 2 2 6 3" xfId="22556"/>
    <cellStyle name="警告文本 2 2 2 2 3 2" xfId="22557"/>
    <cellStyle name="常规 7 2 2 2 6 3 2" xfId="22558"/>
    <cellStyle name="警告文本 2 2 2 2 4" xfId="22559"/>
    <cellStyle name="常规 7 20 2 18 2 3 2" xfId="22560"/>
    <cellStyle name="常规 7 20 2 23 2 3 2" xfId="22561"/>
    <cellStyle name="常规 7 2 2 2 6 4" xfId="22562"/>
    <cellStyle name="常规 8 2 2 39 2 3" xfId="22563"/>
    <cellStyle name="常规 8 2 2 44 2 3" xfId="22564"/>
    <cellStyle name="警告文本 2 2 2 2 4 2" xfId="22565"/>
    <cellStyle name="常规 7 2 2 2 6 4 2" xfId="22566"/>
    <cellStyle name="常规 8 2 2 39 2 3 2" xfId="22567"/>
    <cellStyle name="常规 8 2 2 44 2 3 2" xfId="22568"/>
    <cellStyle name="常规 7 2 2 2 6 4 2 2" xfId="22569"/>
    <cellStyle name="常规 8 2 2 39 2 4" xfId="22570"/>
    <cellStyle name="常规 8 2 2 44 2 4" xfId="22571"/>
    <cellStyle name="常规 7 2 2 2 6 4 3" xfId="22572"/>
    <cellStyle name="警告文本 2 2 2 2 5" xfId="22573"/>
    <cellStyle name="常规 7 2 2 2 6 5" xfId="22574"/>
    <cellStyle name="警告文本 2 2 2 3" xfId="22575"/>
    <cellStyle name="常规 7 2 2 2 7" xfId="22576"/>
    <cellStyle name="警告文本 2 2 2 3 2" xfId="22577"/>
    <cellStyle name="常规 7 2 2 2 7 2" xfId="22578"/>
    <cellStyle name="警告文本 2 2 2 3 2 2" xfId="22579"/>
    <cellStyle name="常规 7 2 2 2 7 2 2" xfId="22580"/>
    <cellStyle name="警告文本 2 2 2 3 2 2 2" xfId="22581"/>
    <cellStyle name="常规 7 20 36 4" xfId="22582"/>
    <cellStyle name="常规 7 20 41 4" xfId="22583"/>
    <cellStyle name="常规 7 2 2 2 7 2 2 2" xfId="22584"/>
    <cellStyle name="警告文本 2 2 2 3 2 3" xfId="22585"/>
    <cellStyle name="常规 7 2 2 2 7 2 3" xfId="22586"/>
    <cellStyle name="警告文本 2 2 2 3 2 3 2" xfId="22587"/>
    <cellStyle name="常规 7 20 37 4" xfId="22588"/>
    <cellStyle name="常规 7 20 42 4" xfId="22589"/>
    <cellStyle name="常规 7 2 2 2 7 2 3 2" xfId="22590"/>
    <cellStyle name="警告文本 2 2 2 3 2 4" xfId="22591"/>
    <cellStyle name="常规 7 2 2 2 7 2 4" xfId="22592"/>
    <cellStyle name="警告文本 2 2 2 3 3" xfId="22593"/>
    <cellStyle name="常规 7 2 2 2 7 3" xfId="22594"/>
    <cellStyle name="警告文本 2 2 2 3 3 2" xfId="22595"/>
    <cellStyle name="常规 7 2 2 2 7 3 2" xfId="22596"/>
    <cellStyle name="警告文本 2 2 2 3 4" xfId="22597"/>
    <cellStyle name="常规 7 2 2 2 7 4" xfId="22598"/>
    <cellStyle name="警告文本 2 2 2 3 4 2" xfId="22599"/>
    <cellStyle name="常规 7 2 2 2 7 4 2" xfId="22600"/>
    <cellStyle name="常规 7 2 2 2 7 4 2 2" xfId="22601"/>
    <cellStyle name="常规 7 2 2 2 7 4 3" xfId="22602"/>
    <cellStyle name="警告文本 2 2 2 3 5" xfId="22603"/>
    <cellStyle name="常规 7 2 2 2 7 5" xfId="22604"/>
    <cellStyle name="警告文本 2 2 2 4" xfId="22605"/>
    <cellStyle name="常规 7 2 2 2 8" xfId="22606"/>
    <cellStyle name="警告文本 2 2 2 4 2" xfId="22607"/>
    <cellStyle name="常规 7 2 2 2 8 2" xfId="22608"/>
    <cellStyle name="警告文本 2 2 2 4 2 2" xfId="22609"/>
    <cellStyle name="常规 7 2 2 2 8 2 2" xfId="22610"/>
    <cellStyle name="警告文本 2 2 2 4 2 3" xfId="22611"/>
    <cellStyle name="常规 7 2 2 2 8 2 3" xfId="22612"/>
    <cellStyle name="警告文本 2 2 2 4 2 4" xfId="22613"/>
    <cellStyle name="常规 7 2 2 2 8 2 4" xfId="22614"/>
    <cellStyle name="警告文本 2 2 2 4 3" xfId="22615"/>
    <cellStyle name="常规 7 2 2 2 8 3" xfId="22616"/>
    <cellStyle name="警告文本 2 2 2 4 3 2" xfId="22617"/>
    <cellStyle name="常规 7 2 2 2 8 3 2" xfId="22618"/>
    <cellStyle name="警告文本 2 2 2 4 4" xfId="22619"/>
    <cellStyle name="常规 7 2 2 2 8 4" xfId="22620"/>
    <cellStyle name="警告文本 2 2 2 4 4 2" xfId="22621"/>
    <cellStyle name="常规 7 2 2 2 8 4 2" xfId="22622"/>
    <cellStyle name="常规 7 2 2 2 8 4 2 2" xfId="22623"/>
    <cellStyle name="常规 7 2 2 2 8 4 3" xfId="22624"/>
    <cellStyle name="警告文本 2 2 2 4 5" xfId="22625"/>
    <cellStyle name="常规 7 2 2 2 8 5" xfId="22626"/>
    <cellStyle name="警告文本 2 2 2 5" xfId="22627"/>
    <cellStyle name="常规 7 2 2 2 9" xfId="22628"/>
    <cellStyle name="警告文本 2 2 2 5 2" xfId="22629"/>
    <cellStyle name="常规 7 2 2 2 9 2" xfId="22630"/>
    <cellStyle name="警告文本 2 2 2 5 2 2" xfId="22631"/>
    <cellStyle name="常规 7 2 2 2 9 2 2" xfId="22632"/>
    <cellStyle name="常规 7 2 4 2 7 2 4" xfId="22633"/>
    <cellStyle name="常规 7 2 2 2 9 2 2 2" xfId="22634"/>
    <cellStyle name="常规 7 2 2 2 9 2 3" xfId="22635"/>
    <cellStyle name="常规 7 2 2 2 9 2 3 2" xfId="22636"/>
    <cellStyle name="警告文本 2 2 2 5 3" xfId="22637"/>
    <cellStyle name="常规 7 2 2 2 9 3" xfId="22638"/>
    <cellStyle name="警告文本 2 2 2 5 3 2" xfId="22639"/>
    <cellStyle name="常规 7 2 2 2 9 3 2" xfId="22640"/>
    <cellStyle name="注释 3 61 2 2 2" xfId="22641"/>
    <cellStyle name="注释 3 56 2 2 2" xfId="22642"/>
    <cellStyle name="警告文本 2 2 2 5 4" xfId="22643"/>
    <cellStyle name="常规 7 2 2 2 9 4" xfId="22644"/>
    <cellStyle name="常规 7 2 2 2 9 5" xfId="22645"/>
    <cellStyle name="常规 7 2 2 25 2 3 2" xfId="22646"/>
    <cellStyle name="常规 7 2 2 30 2 3 2" xfId="22647"/>
    <cellStyle name="常规 7 2 2 25 2 4" xfId="22648"/>
    <cellStyle name="常规 7 2 2 30 2 4" xfId="22649"/>
    <cellStyle name="注释 3 6 2 4" xfId="22650"/>
    <cellStyle name="常规 7 2 2 26 2 2 2" xfId="22651"/>
    <cellStyle name="常规 7 2 2 31 2 2 2" xfId="22652"/>
    <cellStyle name="常规 7 2 2 26 3 2" xfId="22653"/>
    <cellStyle name="常规 7 2 2 31 3 2" xfId="22654"/>
    <cellStyle name="输出 3 9 2" xfId="22655"/>
    <cellStyle name="常规 7 2 2 26 4" xfId="22656"/>
    <cellStyle name="常规 7 2 2 31 4" xfId="22657"/>
    <cellStyle name="常规 7 2 2 26 4 2" xfId="22658"/>
    <cellStyle name="常规 7 2 2 31 4 2" xfId="22659"/>
    <cellStyle name="强调文字颜色 3 2 2 2 4 2 2 2" xfId="22660"/>
    <cellStyle name="常规 7 2 2 26 5" xfId="22661"/>
    <cellStyle name="常规 7 2 2 31 5" xfId="22662"/>
    <cellStyle name="常规 7 2 2 27 2 2" xfId="22663"/>
    <cellStyle name="常规 7 2 2 32 2 2" xfId="22664"/>
    <cellStyle name="常规 7 2 2 27 2 2 2" xfId="22665"/>
    <cellStyle name="常规 7 2 2 32 2 2 2" xfId="22666"/>
    <cellStyle name="常规 7 2 2 27 2 3" xfId="22667"/>
    <cellStyle name="常规 7 2 2 32 2 3" xfId="22668"/>
    <cellStyle name="常规 7 2 2 27 2 3 2" xfId="22669"/>
    <cellStyle name="常规 7 2 2 32 2 3 2" xfId="22670"/>
    <cellStyle name="常规 7 2 2 27 2 4" xfId="22671"/>
    <cellStyle name="常规 7 2 2 32 2 4" xfId="22672"/>
    <cellStyle name="检查单元格 2 2 6 2 2" xfId="22673"/>
    <cellStyle name="常规 7 2 2 27 3" xfId="22674"/>
    <cellStyle name="常规 7 2 2 32 3" xfId="22675"/>
    <cellStyle name="常规 7 2 2 27 3 2" xfId="22676"/>
    <cellStyle name="常规 7 2 2 32 3 2" xfId="22677"/>
    <cellStyle name="常规 7 2 2 27 4" xfId="22678"/>
    <cellStyle name="常规 7 2 2 32 4" xfId="22679"/>
    <cellStyle name="常规 7 2 2 27 4 2" xfId="22680"/>
    <cellStyle name="常规 7 2 2 32 4 2" xfId="22681"/>
    <cellStyle name="强调文字颜色 3 2 2 2 4 2 3 2" xfId="22682"/>
    <cellStyle name="常规 7 2 2 27 5" xfId="22683"/>
    <cellStyle name="常规 7 2 2 32 5" xfId="22684"/>
    <cellStyle name="常规 7 2 2 28 2 2 2" xfId="22685"/>
    <cellStyle name="常规 7 2 2 33 2 2 2" xfId="22686"/>
    <cellStyle name="检查单元格 2 2 6 3 2" xfId="22687"/>
    <cellStyle name="常规 7 2 2 28 3" xfId="22688"/>
    <cellStyle name="常规 7 2 2 33 3" xfId="22689"/>
    <cellStyle name="常规 7 2 2 28 3 2" xfId="22690"/>
    <cellStyle name="常规 7 2 2 33 3 2" xfId="22691"/>
    <cellStyle name="常规 7 2 2 28 4" xfId="22692"/>
    <cellStyle name="常规 7 2 2 33 4" xfId="22693"/>
    <cellStyle name="常规 7 2 2 28 4 2" xfId="22694"/>
    <cellStyle name="常规 7 2 2 33 4 2" xfId="22695"/>
    <cellStyle name="常规 7 2 2 28 5" xfId="22696"/>
    <cellStyle name="常规 7 2 2 33 5" xfId="22697"/>
    <cellStyle name="常规 7 2 2 29 2 2" xfId="22698"/>
    <cellStyle name="常规 7 2 2 34 2 2" xfId="22699"/>
    <cellStyle name="常规 7 2 2 29 2 2 2" xfId="22700"/>
    <cellStyle name="常规 7 2 2 34 2 2 2" xfId="22701"/>
    <cellStyle name="常规 7 2 2 29 3" xfId="22702"/>
    <cellStyle name="常规 7 2 2 34 3" xfId="22703"/>
    <cellStyle name="常规 7 2 2 29 3 2" xfId="22704"/>
    <cellStyle name="常规 7 2 2 34 3 2" xfId="22705"/>
    <cellStyle name="常规 7 2 2 29 4" xfId="22706"/>
    <cellStyle name="常规 7 2 2 34 4" xfId="22707"/>
    <cellStyle name="常规 7 2 2 29 4 2" xfId="22708"/>
    <cellStyle name="常规 7 2 2 34 4 2" xfId="22709"/>
    <cellStyle name="常规 7 2 2 29 5" xfId="22710"/>
    <cellStyle name="常规 7 2 2 34 5" xfId="22711"/>
    <cellStyle name="常规 7 2 2 3" xfId="22712"/>
    <cellStyle name="常规 7 2 2 3 2" xfId="22713"/>
    <cellStyle name="常规 8 2 2 12 4 3" xfId="22714"/>
    <cellStyle name="常规 7 2 2 3 2 2" xfId="22715"/>
    <cellStyle name="常规 7 20 9 2 3" xfId="22716"/>
    <cellStyle name="常规 7 2 2 3 5" xfId="22717"/>
    <cellStyle name="常规 7 20 9 2 3 2" xfId="22718"/>
    <cellStyle name="常规 7 2 2 3 5 2" xfId="22719"/>
    <cellStyle name="常规 7 20 9 2 4" xfId="22720"/>
    <cellStyle name="警告文本 2 2 3 2" xfId="22721"/>
    <cellStyle name="常规 7 2 2 3 6" xfId="22722"/>
    <cellStyle name="警告文本 2 2 3 2 2" xfId="22723"/>
    <cellStyle name="常规 7 2 2 3 6 2" xfId="22724"/>
    <cellStyle name="警告文本 2 2 3 3" xfId="22725"/>
    <cellStyle name="常规 7 2 2 3 7" xfId="22726"/>
    <cellStyle name="常规 7 2 2 35" xfId="22727"/>
    <cellStyle name="常规 7 2 2 40" xfId="22728"/>
    <cellStyle name="注释 3 2 2 2 2 4" xfId="22729"/>
    <cellStyle name="常规 7 2 2 35 2" xfId="22730"/>
    <cellStyle name="常规 7 2 2 40 2" xfId="22731"/>
    <cellStyle name="常规 7 2 2 35 2 2" xfId="22732"/>
    <cellStyle name="常规 7 2 2 40 2 2" xfId="22733"/>
    <cellStyle name="常规 7 2 2 35 2 2 2" xfId="22734"/>
    <cellStyle name="常规 7 2 2 40 2 2 2" xfId="22735"/>
    <cellStyle name="常规 7 2 2 35 3" xfId="22736"/>
    <cellStyle name="常规 7 2 2 40 3" xfId="22737"/>
    <cellStyle name="常规 7 2 2 35 3 2" xfId="22738"/>
    <cellStyle name="常规 7 2 2 40 3 2" xfId="22739"/>
    <cellStyle name="常规 7 2 2 35 4" xfId="22740"/>
    <cellStyle name="常规 7 2 2 40 4" xfId="22741"/>
    <cellStyle name="常规 7 2 2 35 4 2" xfId="22742"/>
    <cellStyle name="常规 7 2 2 40 4 2" xfId="22743"/>
    <cellStyle name="常规 7 2 2 35 5" xfId="22744"/>
    <cellStyle name="常规 7 2 2 40 5" xfId="22745"/>
    <cellStyle name="常规 7 2 2 36" xfId="22746"/>
    <cellStyle name="常规 7 2 2 41" xfId="22747"/>
    <cellStyle name="常规 7 2 2 36 2" xfId="22748"/>
    <cellStyle name="常规 7 2 2 41 2" xfId="22749"/>
    <cellStyle name="常规 7 2 2 36 2 2" xfId="22750"/>
    <cellStyle name="常规 7 2 2 41 2 2" xfId="22751"/>
    <cellStyle name="常规 7 2 2 36 2 2 2" xfId="22752"/>
    <cellStyle name="常规 7 2 2 41 2 2 2" xfId="22753"/>
    <cellStyle name="常规 7 2 2 36 3" xfId="22754"/>
    <cellStyle name="常规 7 2 2 41 3" xfId="22755"/>
    <cellStyle name="常规 7 2 2 36 3 2" xfId="22756"/>
    <cellStyle name="常规 7 2 2 41 3 2" xfId="22757"/>
    <cellStyle name="常规 7 2 2 36 4 2" xfId="22758"/>
    <cellStyle name="常规 7 2 2 41 4 2" xfId="22759"/>
    <cellStyle name="常规 7 2 2 36 5" xfId="22760"/>
    <cellStyle name="常规 7 2 2 41 5" xfId="22761"/>
    <cellStyle name="千位分隔 3 6" xfId="22762"/>
    <cellStyle name="常规 7 2 2 37 2 2 2" xfId="22763"/>
    <cellStyle name="常规 7 2 2 42 2 2 2" xfId="22764"/>
    <cellStyle name="常规 7 2 2 37 3 2" xfId="22765"/>
    <cellStyle name="常规 7 2 2 42 3 2" xfId="22766"/>
    <cellStyle name="常规 7 2 2 37 4 2" xfId="22767"/>
    <cellStyle name="常规 7 2 2 42 4 2" xfId="22768"/>
    <cellStyle name="常规 7 2 2 37 5" xfId="22769"/>
    <cellStyle name="常规 7 2 2 42 5" xfId="22770"/>
    <cellStyle name="常规 7 2 2 38 2 2" xfId="22771"/>
    <cellStyle name="常规 7 2 2 43 2 2" xfId="22772"/>
    <cellStyle name="常规 7 2 2 38 2 2 2" xfId="22773"/>
    <cellStyle name="常规 7 2 2 43 2 2 2" xfId="22774"/>
    <cellStyle name="常规 7 2 2 38 3" xfId="22775"/>
    <cellStyle name="常规 7 2 2 43 3" xfId="22776"/>
    <cellStyle name="常规 7 2 2 38 3 2" xfId="22777"/>
    <cellStyle name="常规 7 2 2 43 3 2" xfId="22778"/>
    <cellStyle name="常规 7 2 2 38 4" xfId="22779"/>
    <cellStyle name="常规 7 2 2 43 4" xfId="22780"/>
    <cellStyle name="常规 7 2 2 38 4 2" xfId="22781"/>
    <cellStyle name="常规 7 2 2 43 4 2" xfId="22782"/>
    <cellStyle name="常规 7 2 2 39 2" xfId="22783"/>
    <cellStyle name="常规 7 2 2 44 2" xfId="22784"/>
    <cellStyle name="常规 7 2 2 39 2 2" xfId="22785"/>
    <cellStyle name="常规 7 2 2 44 2 2" xfId="22786"/>
    <cellStyle name="常规 7 2 2 39 2 2 2" xfId="22787"/>
    <cellStyle name="常规 7 2 2 44 2 2 2" xfId="22788"/>
    <cellStyle name="常规 7 2 2 39 3" xfId="22789"/>
    <cellStyle name="常规 7 2 2 44 3" xfId="22790"/>
    <cellStyle name="常规 7 2 2 39 3 2" xfId="22791"/>
    <cellStyle name="常规 7 2 2 44 3 2" xfId="22792"/>
    <cellStyle name="常规 7 2 4 2 35 2 2" xfId="22793"/>
    <cellStyle name="常规 7 2 4 2 40 2 2" xfId="22794"/>
    <cellStyle name="常规 7 2 2 39 4" xfId="22795"/>
    <cellStyle name="常规 7 2 2 44 4" xfId="22796"/>
    <cellStyle name="常规 7 2 4 2 35 2 2 2" xfId="22797"/>
    <cellStyle name="常规 7 2 4 2 40 2 2 2" xfId="22798"/>
    <cellStyle name="常规 7 2 2 39 4 2" xfId="22799"/>
    <cellStyle name="常规 7 2 2 44 4 2" xfId="22800"/>
    <cellStyle name="注释 3 13 2" xfId="22801"/>
    <cellStyle name="常规 7 2 2 4" xfId="22802"/>
    <cellStyle name="注释 3 13 2 2" xfId="22803"/>
    <cellStyle name="常规 7 2 2 4 2" xfId="22804"/>
    <cellStyle name="注释 3 13 2 2 2" xfId="22805"/>
    <cellStyle name="常规 8 2 2 13 4 3" xfId="22806"/>
    <cellStyle name="常规 7 2 2 4 2 2" xfId="22807"/>
    <cellStyle name="常规 7 2 2 4 2 2 2" xfId="22808"/>
    <cellStyle name="常规 7 2 2 4 5" xfId="22809"/>
    <cellStyle name="常规 7 2 2 4 5 2" xfId="22810"/>
    <cellStyle name="警告文本 2 2 4 2" xfId="22811"/>
    <cellStyle name="常规 7 2 2 4 6" xfId="22812"/>
    <cellStyle name="警告文本 2 2 4 2 2" xfId="22813"/>
    <cellStyle name="常规 7 2 2 4 6 2" xfId="22814"/>
    <cellStyle name="警告文本 2 2 4 3" xfId="22815"/>
    <cellStyle name="常规 7 2 2 4 7" xfId="22816"/>
    <cellStyle name="常规 7 2 2 45" xfId="22817"/>
    <cellStyle name="常规 7 2 2 50" xfId="22818"/>
    <cellStyle name="常规 7 2 2 45 2" xfId="22819"/>
    <cellStyle name="常规 7 2 2 50 2" xfId="22820"/>
    <cellStyle name="常规 7 2 2 45 2 2" xfId="22821"/>
    <cellStyle name="常规 7 2 2 50 2 2" xfId="22822"/>
    <cellStyle name="常规 7 2 2 45 2 2 2" xfId="22823"/>
    <cellStyle name="常规 7 2 2 50 2 2 2" xfId="22824"/>
    <cellStyle name="常规 7 2 2 45 3" xfId="22825"/>
    <cellStyle name="常规 7 2 2 50 3" xfId="22826"/>
    <cellStyle name="常规 7 2 2 45 3 2" xfId="22827"/>
    <cellStyle name="常规 7 2 2 50 3 2" xfId="22828"/>
    <cellStyle name="常规 7 2 4 2 35 3 2" xfId="22829"/>
    <cellStyle name="常规 7 2 4 2 40 3 2" xfId="22830"/>
    <cellStyle name="常规 7 2 2 45 4" xfId="22831"/>
    <cellStyle name="常规 7 2 2 50 4" xfId="22832"/>
    <cellStyle name="常规 7 2 2 45 4 2" xfId="22833"/>
    <cellStyle name="常规 7 2 2 50 4 2" xfId="22834"/>
    <cellStyle name="常规 7 2 2 45 5" xfId="22835"/>
    <cellStyle name="常规 7 2 2 50 5" xfId="22836"/>
    <cellStyle name="常规 7 2 2 46" xfId="22837"/>
    <cellStyle name="常规 7 2 2 51" xfId="22838"/>
    <cellStyle name="强调文字颜色 1 2 2 2 4 4 2" xfId="22839"/>
    <cellStyle name="常规 7 2 2 47" xfId="22840"/>
    <cellStyle name="常规 7 2 2 52" xfId="22841"/>
    <cellStyle name="常规 7 2 2 47 2" xfId="22842"/>
    <cellStyle name="常规 7 2 2 52 2" xfId="22843"/>
    <cellStyle name="常规 7 2 2 47 3" xfId="22844"/>
    <cellStyle name="常规 7 2 2 52 3" xfId="22845"/>
    <cellStyle name="常规 7 2 2 47 4 2" xfId="22846"/>
    <cellStyle name="常规 7 2 2 52 4 2" xfId="22847"/>
    <cellStyle name="常规 7 2 2 47 5" xfId="22848"/>
    <cellStyle name="常规 7 2 2 52 5" xfId="22849"/>
    <cellStyle name="常规 7 2 2 48" xfId="22850"/>
    <cellStyle name="常规 7 2 2 53" xfId="22851"/>
    <cellStyle name="常规 7 2 2 48 2" xfId="22852"/>
    <cellStyle name="常规 7 2 2 53 2" xfId="22853"/>
    <cellStyle name="常规 7 2 2 48 3" xfId="22854"/>
    <cellStyle name="常规 7 2 2 53 3" xfId="22855"/>
    <cellStyle name="常规 7 2 2 48 3 2" xfId="22856"/>
    <cellStyle name="常规 7 2 2 53 3 2" xfId="22857"/>
    <cellStyle name="常规 7 2 2 48 4 2" xfId="22858"/>
    <cellStyle name="常规 7 2 2 53 4 2" xfId="22859"/>
    <cellStyle name="常规 7 2 2 49" xfId="22860"/>
    <cellStyle name="常规 7 2 2 54" xfId="22861"/>
    <cellStyle name="常规 7 2 2 49 2" xfId="22862"/>
    <cellStyle name="常规 7 2 2 54 2" xfId="22863"/>
    <cellStyle name="常规 7 2 2 49 2 2" xfId="22864"/>
    <cellStyle name="常规 7 2 2 54 2 2" xfId="22865"/>
    <cellStyle name="常规 7 2 2 49 2 2 2" xfId="22866"/>
    <cellStyle name="常规 7 2 2 54 2 2 2" xfId="22867"/>
    <cellStyle name="常规 7 2 2 49 3" xfId="22868"/>
    <cellStyle name="常规 7 2 2 54 3" xfId="22869"/>
    <cellStyle name="常规 7 2 2 49 3 2" xfId="22870"/>
    <cellStyle name="常规 7 2 2 54 3 2" xfId="22871"/>
    <cellStyle name="常规 7 2 2 49 4" xfId="22872"/>
    <cellStyle name="常规 7 2 2 54 4" xfId="22873"/>
    <cellStyle name="常规 7 2 2 49 4 2" xfId="22874"/>
    <cellStyle name="常规 7 2 2 54 4 2" xfId="22875"/>
    <cellStyle name="常规 7 2 2 49 5" xfId="22876"/>
    <cellStyle name="常规 7 2 2 54 5" xfId="22877"/>
    <cellStyle name="注释 3 13 3" xfId="22878"/>
    <cellStyle name="常规 7 2 2 5" xfId="22879"/>
    <cellStyle name="注释 3 13 3 2" xfId="22880"/>
    <cellStyle name="常规 7 2 2 5 2" xfId="22881"/>
    <cellStyle name="常规 8 2 2 14 4 3" xfId="22882"/>
    <cellStyle name="常规 7 2 2 5 2 2" xfId="22883"/>
    <cellStyle name="注释 3 2 2 3 2 4" xfId="22884"/>
    <cellStyle name="常规 7 2 2 5 2 2 2" xfId="22885"/>
    <cellStyle name="好 2 3 3 2 2" xfId="22886"/>
    <cellStyle name="常规 7 2 2 5 2 3" xfId="22887"/>
    <cellStyle name="常规 7 20 9 4 2" xfId="22888"/>
    <cellStyle name="常规 7 2 2 5 4" xfId="22889"/>
    <cellStyle name="常规 7 20 9 4 2 2" xfId="22890"/>
    <cellStyle name="常规 7 2 2 5 4 2" xfId="22891"/>
    <cellStyle name="常规 7 20 9 4 3" xfId="22892"/>
    <cellStyle name="常规 7 2 4 4 2 2" xfId="22893"/>
    <cellStyle name="注释 3 15 2 2 2" xfId="22894"/>
    <cellStyle name="注释 3 20 2 2 2" xfId="22895"/>
    <cellStyle name="常规 7 2 2 5 5" xfId="22896"/>
    <cellStyle name="常规 7 2 2 55" xfId="22897"/>
    <cellStyle name="常规 7 2 2 60" xfId="22898"/>
    <cellStyle name="常规 7 2 2 55 2" xfId="22899"/>
    <cellStyle name="常规 7 2 2 60 2" xfId="22900"/>
    <cellStyle name="常规 7 2 2 55 2 2" xfId="22901"/>
    <cellStyle name="常规 7 2 2 55 2 2 2" xfId="22902"/>
    <cellStyle name="常规 7 2 2 55 2 3 2" xfId="22903"/>
    <cellStyle name="注释 2 17 2 2" xfId="22904"/>
    <cellStyle name="注释 2 22 2 2" xfId="22905"/>
    <cellStyle name="常规 7 2 2 55 3" xfId="22906"/>
    <cellStyle name="注释 2 17 2 2 2" xfId="22907"/>
    <cellStyle name="注释 2 22 2 2 2" xfId="22908"/>
    <cellStyle name="常规 7 2 2 55 3 2" xfId="22909"/>
    <cellStyle name="注释 2 17 2 3" xfId="22910"/>
    <cellStyle name="注释 2 22 2 3" xfId="22911"/>
    <cellStyle name="常规 7 2 2 55 4" xfId="22912"/>
    <cellStyle name="注释 2 17 2 3 2" xfId="22913"/>
    <cellStyle name="注释 2 22 2 3 2" xfId="22914"/>
    <cellStyle name="常规 7 2 2 55 4 2" xfId="22915"/>
    <cellStyle name="注释 2 17 2 4" xfId="22916"/>
    <cellStyle name="注释 2 22 2 4" xfId="22917"/>
    <cellStyle name="常规 7 2 2 55 5" xfId="22918"/>
    <cellStyle name="常规 7 2 2 56" xfId="22919"/>
    <cellStyle name="常规 7 2 2 61" xfId="22920"/>
    <cellStyle name="常规 7 2 2 57" xfId="22921"/>
    <cellStyle name="常规 7 2 2 62" xfId="22922"/>
    <cellStyle name="常规 7 2 2 57 2" xfId="22923"/>
    <cellStyle name="常规 7 2 2 62 2" xfId="22924"/>
    <cellStyle name="常规 7 2 2 57 2 2" xfId="22925"/>
    <cellStyle name="注释 2 17 4 2" xfId="22926"/>
    <cellStyle name="注释 2 22 4 2" xfId="22927"/>
    <cellStyle name="常规 7 2 2 57 3" xfId="22928"/>
    <cellStyle name="常规 7 2 2 57 3 2" xfId="22929"/>
    <cellStyle name="常规 7 2 2 57 4" xfId="22930"/>
    <cellStyle name="常规 7 2 2 57 4 2" xfId="22931"/>
    <cellStyle name="常规 7 2 2 57 5" xfId="22932"/>
    <cellStyle name="常规 7 2 2 58 2" xfId="22933"/>
    <cellStyle name="常规 7 2 2 63 2" xfId="22934"/>
    <cellStyle name="常规 7 2 2 58 2 2" xfId="22935"/>
    <cellStyle name="常规 7 2 2 58 2 2 2" xfId="22936"/>
    <cellStyle name="常规 7 2 2 58 3" xfId="22937"/>
    <cellStyle name="常规 7 2 2 58 3 2" xfId="22938"/>
    <cellStyle name="常规 7 2 2 58 4" xfId="22939"/>
    <cellStyle name="常规 7 2 2 58 4 2" xfId="22940"/>
    <cellStyle name="常规 7 2 2 58 5" xfId="22941"/>
    <cellStyle name="常规 7 2 2 59" xfId="22942"/>
    <cellStyle name="常规 7 2 2 64" xfId="22943"/>
    <cellStyle name="常规 7 2 2 59 2" xfId="22944"/>
    <cellStyle name="常规 7 2 2 59 2 2" xfId="22945"/>
    <cellStyle name="常规 7 2 2 59 3" xfId="22946"/>
    <cellStyle name="常规 7 2 2 59 3 2" xfId="22947"/>
    <cellStyle name="常规 7 2 2 59 4" xfId="22948"/>
    <cellStyle name="注释 3 13 4" xfId="22949"/>
    <cellStyle name="常规 7 2 2 6" xfId="22950"/>
    <cellStyle name="注释 3 13 4 2" xfId="22951"/>
    <cellStyle name="常规 7 2 2 6 2" xfId="22952"/>
    <cellStyle name="常规 8 2 2 15 4 3" xfId="22953"/>
    <cellStyle name="常规 8 2 2 20 4 3" xfId="22954"/>
    <cellStyle name="常规 7 2 2 6 2 2" xfId="22955"/>
    <cellStyle name="常规 7 2 2 6 2 2 2" xfId="22956"/>
    <cellStyle name="好 2 3 4 2 2" xfId="22957"/>
    <cellStyle name="常规 7 2 2 6 2 3" xfId="22958"/>
    <cellStyle name="好 2 3 4 2 2 2" xfId="22959"/>
    <cellStyle name="常规 7 2 2 6 2 3 2" xfId="22960"/>
    <cellStyle name="常规 7 2 2 6 3 2" xfId="22961"/>
    <cellStyle name="常规 7 2 2 6 4" xfId="22962"/>
    <cellStyle name="常规 7 2 2 6 4 2" xfId="22963"/>
    <cellStyle name="常规 7 2 4 4 3 2" xfId="22964"/>
    <cellStyle name="注释 3 15 2 3 2" xfId="22965"/>
    <cellStyle name="注释 3 20 2 3 2" xfId="22966"/>
    <cellStyle name="常规 7 2 2 6 5" xfId="22967"/>
    <cellStyle name="注释 3 13 5" xfId="22968"/>
    <cellStyle name="常规 7 2 2 7" xfId="22969"/>
    <cellStyle name="常规 7 2 2 7 2 2 2" xfId="22970"/>
    <cellStyle name="输出 2 2 7" xfId="22971"/>
    <cellStyle name="好 2 3 5 2 2" xfId="22972"/>
    <cellStyle name="常规 7 2 2 7 2 3" xfId="22973"/>
    <cellStyle name="计算 2 2 2 2 5" xfId="22974"/>
    <cellStyle name="常规 7 2 2 7 3" xfId="22975"/>
    <cellStyle name="常规 7 2 2 7 3 2" xfId="22976"/>
    <cellStyle name="常规 7 2 2 7 4" xfId="22977"/>
    <cellStyle name="常规 7 2 2 7 4 2" xfId="22978"/>
    <cellStyle name="常规 7 2 4 4 4 2" xfId="22979"/>
    <cellStyle name="强调文字颜色 2 3 2 3 2 2" xfId="22980"/>
    <cellStyle name="常规 7 2 2 7 5" xfId="22981"/>
    <cellStyle name="常规 8 2 2 17 4 3" xfId="22982"/>
    <cellStyle name="常规 8 2 2 22 4 3" xfId="22983"/>
    <cellStyle name="常规 7 2 4 39 2 2 2" xfId="22984"/>
    <cellStyle name="常规 7 2 4 44 2 2 2" xfId="22985"/>
    <cellStyle name="计算 2 2 2 3 4 2" xfId="22986"/>
    <cellStyle name="常规 7 2 2 8 2 2" xfId="22987"/>
    <cellStyle name="常规 7 2 2 8 2 2 2" xfId="22988"/>
    <cellStyle name="注释 3 4 3 2 2 2" xfId="22989"/>
    <cellStyle name="常规 7 2 4 39 2 3" xfId="22990"/>
    <cellStyle name="常规 7 2 4 44 2 3" xfId="22991"/>
    <cellStyle name="计算 2 2 2 3 5" xfId="22992"/>
    <cellStyle name="常规 7 2 2 8 3" xfId="22993"/>
    <cellStyle name="常规 7 2 4 39 2 3 2" xfId="22994"/>
    <cellStyle name="常规 7 2 4 44 2 3 2" xfId="22995"/>
    <cellStyle name="常规 7 2 2 8 3 2" xfId="22996"/>
    <cellStyle name="常规 7 2 4 39 2 4" xfId="22997"/>
    <cellStyle name="常规 7 2 4 44 2 4" xfId="22998"/>
    <cellStyle name="常规 7 2 2 8 4" xfId="22999"/>
    <cellStyle name="常规 7 2 2 8 4 2" xfId="23000"/>
    <cellStyle name="强调文字颜色 2 3 2 3 3 2" xfId="23001"/>
    <cellStyle name="常规 7 2 2 8 5" xfId="23002"/>
    <cellStyle name="常规 7 2 4 39 3 2" xfId="23003"/>
    <cellStyle name="常规 7 2 4 44 3 2" xfId="23004"/>
    <cellStyle name="计算 2 2 2 4 4" xfId="23005"/>
    <cellStyle name="常规 7 2 2 9 2" xfId="23006"/>
    <cellStyle name="常规 8 2 2 18 4 3" xfId="23007"/>
    <cellStyle name="常规 8 2 2 23 4 3" xfId="23008"/>
    <cellStyle name="计算 2 2 2 4 4 2" xfId="23009"/>
    <cellStyle name="常规 7 2 2 9 2 2" xfId="23010"/>
    <cellStyle name="常规 7 2 2 9 2 2 2" xfId="23011"/>
    <cellStyle name="常规 7 2 2 9 2 3" xfId="23012"/>
    <cellStyle name="常规 7 2 2 9 2 3 2" xfId="23013"/>
    <cellStyle name="注释 3 4 3 2 3 2" xfId="23014"/>
    <cellStyle name="计算 2 2 2 4 5" xfId="23015"/>
    <cellStyle name="常规 7 2 2 9 3" xfId="23016"/>
    <cellStyle name="常规 7 2 2 9 3 2" xfId="23017"/>
    <cellStyle name="常规 7 2 2 9 4" xfId="23018"/>
    <cellStyle name="常规 7 2 2 9 4 2" xfId="23019"/>
    <cellStyle name="强调文字颜色 2 3 2 3 4 2" xfId="23020"/>
    <cellStyle name="常规 7 2 2 9 5" xfId="23021"/>
    <cellStyle name="计算 2 2 6 2" xfId="23022"/>
    <cellStyle name="常规 7 2 25" xfId="23023"/>
    <cellStyle name="常规 7 2 30" xfId="23024"/>
    <cellStyle name="计算 2 2 6 2 2" xfId="23025"/>
    <cellStyle name="强调文字颜色 6 3 2 2 5 3" xfId="23026"/>
    <cellStyle name="常规 7 2 25 2" xfId="23027"/>
    <cellStyle name="常规 7 2 30 2" xfId="23028"/>
    <cellStyle name="强调文字颜色 6 3 2 2 5 3 2" xfId="23029"/>
    <cellStyle name="常规 7 2 25 2 2" xfId="23030"/>
    <cellStyle name="常规 7 2 30 2 2" xfId="23031"/>
    <cellStyle name="常规 7 2 25 2 2 2" xfId="23032"/>
    <cellStyle name="常规 7 2 30 2 2 2" xfId="23033"/>
    <cellStyle name="常规 7 2 25 2 3" xfId="23034"/>
    <cellStyle name="常规 7 2 30 2 3" xfId="23035"/>
    <cellStyle name="常规 7 2 25 2 3 2" xfId="23036"/>
    <cellStyle name="常规 7 2 30 2 3 2" xfId="23037"/>
    <cellStyle name="常规 7 2 25 2 4" xfId="23038"/>
    <cellStyle name="常规 7 2 30 2 4" xfId="23039"/>
    <cellStyle name="链接单元格 2 3 2" xfId="23040"/>
    <cellStyle name="强调文字颜色 6 3 2 2 5 4" xfId="23041"/>
    <cellStyle name="常规 7 2 25 3" xfId="23042"/>
    <cellStyle name="常规 7 2 30 3" xfId="23043"/>
    <cellStyle name="常规 7 2 25 3 2" xfId="23044"/>
    <cellStyle name="常规 7 2 30 3 2" xfId="23045"/>
    <cellStyle name="常规 7 2 25 4" xfId="23046"/>
    <cellStyle name="常规 7 2 30 4" xfId="23047"/>
    <cellStyle name="常规 7 2 25 4 2" xfId="23048"/>
    <cellStyle name="常规 7 2 30 4 2" xfId="23049"/>
    <cellStyle name="常规 7 2 25 4 2 2" xfId="23050"/>
    <cellStyle name="常规 7 2 30 4 2 2" xfId="23051"/>
    <cellStyle name="常规 7 2 25 4 3" xfId="23052"/>
    <cellStyle name="常规 7 2 30 4 3" xfId="23053"/>
    <cellStyle name="计算 2 2 6 3" xfId="23054"/>
    <cellStyle name="常规 7 2 26" xfId="23055"/>
    <cellStyle name="常规 7 2 31" xfId="23056"/>
    <cellStyle name="计算 2 2 6 3 2" xfId="23057"/>
    <cellStyle name="常规 7 2 26 2" xfId="23058"/>
    <cellStyle name="常规 7 2 31 2" xfId="23059"/>
    <cellStyle name="常规 7 2 26 2 2" xfId="23060"/>
    <cellStyle name="常规 7 2 31 2 2" xfId="23061"/>
    <cellStyle name="常规 7 2 26 2 2 2" xfId="23062"/>
    <cellStyle name="常规 7 2 31 2 2 2" xfId="23063"/>
    <cellStyle name="常规 7 2 26 2 3" xfId="23064"/>
    <cellStyle name="常规 7 2 31 2 3" xfId="23065"/>
    <cellStyle name="常规 7 2 26 2 3 2" xfId="23066"/>
    <cellStyle name="常规 7 2 31 2 3 2" xfId="23067"/>
    <cellStyle name="常规 7 2 26 2 4" xfId="23068"/>
    <cellStyle name="常规 7 2 31 2 4" xfId="23069"/>
    <cellStyle name="链接单元格 3 3 2" xfId="23070"/>
    <cellStyle name="常规 7 2 26 3" xfId="23071"/>
    <cellStyle name="常规 7 2 31 3" xfId="23072"/>
    <cellStyle name="常规 7 2 26 4" xfId="23073"/>
    <cellStyle name="常规 7 2 31 4" xfId="23074"/>
    <cellStyle name="输入 3 2 5 4" xfId="23075"/>
    <cellStyle name="常规 7 2 28 2 3 2" xfId="23076"/>
    <cellStyle name="常规 7 2 33 2 3 2" xfId="23077"/>
    <cellStyle name="常规 7 2 28 2 4" xfId="23078"/>
    <cellStyle name="常规 7 2 33 2 4" xfId="23079"/>
    <cellStyle name="常规 7 2 29 2 2 2" xfId="23080"/>
    <cellStyle name="常规 7 2 34 2 2 2" xfId="23081"/>
    <cellStyle name="常规 7 2 29 2 3" xfId="23082"/>
    <cellStyle name="常规 7 2 34 2 3" xfId="23083"/>
    <cellStyle name="常规 7 2 29 2 3 2" xfId="23084"/>
    <cellStyle name="常规 7 2 34 2 3 2" xfId="23085"/>
    <cellStyle name="常规 7 2 29 2 4" xfId="23086"/>
    <cellStyle name="常规 7 2 34 2 4" xfId="23087"/>
    <cellStyle name="常规 7 2 29 3 2" xfId="23088"/>
    <cellStyle name="常规 7 2 34 3 2" xfId="23089"/>
    <cellStyle name="常规 7 2 29 4" xfId="23090"/>
    <cellStyle name="常规 7 2 34 4" xfId="23091"/>
    <cellStyle name="常规 7 2 29 4 2" xfId="23092"/>
    <cellStyle name="常规 7 2 34 4 2" xfId="23093"/>
    <cellStyle name="常规 7 20 15 5" xfId="23094"/>
    <cellStyle name="常规 7 20 20 5" xfId="23095"/>
    <cellStyle name="常规 7 2 29 4 2 2" xfId="23096"/>
    <cellStyle name="常规 7 2 34 4 2 2" xfId="23097"/>
    <cellStyle name="常规 7 2 29 4 3" xfId="23098"/>
    <cellStyle name="常规 7 2 34 4 3" xfId="23099"/>
    <cellStyle name="常规 7 2 29 5" xfId="23100"/>
    <cellStyle name="常规 7 2 34 5" xfId="23101"/>
    <cellStyle name="强调文字颜色 5 3 6 5" xfId="23102"/>
    <cellStyle name="常规 7 2 3" xfId="23103"/>
    <cellStyle name="常规 7 2 3 2" xfId="23104"/>
    <cellStyle name="常规 7 2 3 2 2" xfId="23105"/>
    <cellStyle name="常规 7 2 3 2 2 2" xfId="23106"/>
    <cellStyle name="常规 7 2 3 2 5 2" xfId="23107"/>
    <cellStyle name="输出 2 2 2 2 2" xfId="23108"/>
    <cellStyle name="常规 7 2 3 3" xfId="23109"/>
    <cellStyle name="输出 2 2 2 2 2 2" xfId="23110"/>
    <cellStyle name="常规 7 2 3 3 2" xfId="23111"/>
    <cellStyle name="注释 3 14 2" xfId="23112"/>
    <cellStyle name="输出 2 2 2 2 3" xfId="23113"/>
    <cellStyle name="常规 7 2 3 4" xfId="23114"/>
    <cellStyle name="注释 3 14 2 2" xfId="23115"/>
    <cellStyle name="输出 2 2 2 2 3 2" xfId="23116"/>
    <cellStyle name="常规 7 2 3 4 2" xfId="23117"/>
    <cellStyle name="注释 3 14 3" xfId="23118"/>
    <cellStyle name="输出 2 2 2 2 4" xfId="23119"/>
    <cellStyle name="千位分隔[0] 3 2 2" xfId="23120"/>
    <cellStyle name="常规 7 2 3 5" xfId="23121"/>
    <cellStyle name="注释 3 14 3 2" xfId="23122"/>
    <cellStyle name="输出 2 2 2 2 4 2" xfId="23123"/>
    <cellStyle name="千位分隔[0] 3 2 2 2" xfId="23124"/>
    <cellStyle name="常规 7 2 3 5 2" xfId="23125"/>
    <cellStyle name="注释 3 14 4" xfId="23126"/>
    <cellStyle name="输出 2 2 2 2 5" xfId="23127"/>
    <cellStyle name="千位分隔[0] 3 2 3" xfId="23128"/>
    <cellStyle name="常规 7 2 3 6" xfId="23129"/>
    <cellStyle name="注释 3 14 4 2" xfId="23130"/>
    <cellStyle name="千位分隔[0] 3 2 3 2" xfId="23131"/>
    <cellStyle name="常规 7 2 3 6 2" xfId="23132"/>
    <cellStyle name="注释 3 14 5" xfId="23133"/>
    <cellStyle name="千位分隔[0] 3 2 4" xfId="23134"/>
    <cellStyle name="常规 7 2 3 7" xfId="23135"/>
    <cellStyle name="常规 7 2 35 2 2 2" xfId="23136"/>
    <cellStyle name="常规 7 2 40 2 2 2" xfId="23137"/>
    <cellStyle name="常规 7 2 35 2 3" xfId="23138"/>
    <cellStyle name="常规 7 2 40 2 3" xfId="23139"/>
    <cellStyle name="常规 7 2 35 2 3 2" xfId="23140"/>
    <cellStyle name="常规 7 2 40 2 3 2" xfId="23141"/>
    <cellStyle name="常规 7 2 35 2 4" xfId="23142"/>
    <cellStyle name="常规 7 2 40 2 4" xfId="23143"/>
    <cellStyle name="常规 7 2 35 3 2" xfId="23144"/>
    <cellStyle name="常规 7 2 40 3 2" xfId="23145"/>
    <cellStyle name="常规 7 2 35 4" xfId="23146"/>
    <cellStyle name="常规 7 2 40 4" xfId="23147"/>
    <cellStyle name="常规 7 2 35 4 2" xfId="23148"/>
    <cellStyle name="常规 7 2 40 4 2" xfId="23149"/>
    <cellStyle name="常规 7 2 35 4 2 2" xfId="23150"/>
    <cellStyle name="常规 7 2 40 4 2 2" xfId="23151"/>
    <cellStyle name="常规 7 2 35 4 3" xfId="23152"/>
    <cellStyle name="常规 7 2 40 4 3" xfId="23153"/>
    <cellStyle name="常规 7 2 35 5" xfId="23154"/>
    <cellStyle name="常规 7 2 40 5" xfId="23155"/>
    <cellStyle name="常规 7 2 36 2 2 2" xfId="23156"/>
    <cellStyle name="常规 7 2 41 2 2 2" xfId="23157"/>
    <cellStyle name="常规 7 2 36 2 3" xfId="23158"/>
    <cellStyle name="常规 7 2 41 2 3" xfId="23159"/>
    <cellStyle name="常规 7 2 36 2 3 2" xfId="23160"/>
    <cellStyle name="常规 7 2 41 2 3 2" xfId="23161"/>
    <cellStyle name="常规 7 2 36 2 4" xfId="23162"/>
    <cellStyle name="常规 7 2 41 2 4" xfId="23163"/>
    <cellStyle name="常规 7 2 36 3 2" xfId="23164"/>
    <cellStyle name="常规 7 2 41 3 2" xfId="23165"/>
    <cellStyle name="常规 7 2 36 4" xfId="23166"/>
    <cellStyle name="常规 7 2 41 4" xfId="23167"/>
    <cellStyle name="常规 7 2 36 4 2" xfId="23168"/>
    <cellStyle name="常规 7 2 41 4 2" xfId="23169"/>
    <cellStyle name="常规 7 2 36 4 3" xfId="23170"/>
    <cellStyle name="常规 7 2 41 4 3" xfId="23171"/>
    <cellStyle name="常规 7 2 36 5" xfId="23172"/>
    <cellStyle name="常规 7 2 41 5" xfId="23173"/>
    <cellStyle name="常规 9 15 3" xfId="23174"/>
    <cellStyle name="常规 9 20 3" xfId="23175"/>
    <cellStyle name="注释 3 5 4" xfId="23176"/>
    <cellStyle name="常规 7 2 37 2 3 2" xfId="23177"/>
    <cellStyle name="常规 7 2 42 2 3 2" xfId="23178"/>
    <cellStyle name="汇总 3 3 4 2 2 2" xfId="23179"/>
    <cellStyle name="常规 7 2 37 4 3" xfId="23180"/>
    <cellStyle name="常规 7 2 42 4 3" xfId="23181"/>
    <cellStyle name="常规 7 2 38 2 2 2" xfId="23182"/>
    <cellStyle name="常规 7 2 43 2 2 2" xfId="23183"/>
    <cellStyle name="常规 7 2 38 2 3" xfId="23184"/>
    <cellStyle name="常规 7 2 43 2 3" xfId="23185"/>
    <cellStyle name="常规 7 2 38 2 3 2" xfId="23186"/>
    <cellStyle name="常规 7 2 43 2 3 2" xfId="23187"/>
    <cellStyle name="常规 7 2 38 3 2" xfId="23188"/>
    <cellStyle name="常规 7 2 43 3 2" xfId="23189"/>
    <cellStyle name="常规 7 2 38 4" xfId="23190"/>
    <cellStyle name="常规 7 2 43 4" xfId="23191"/>
    <cellStyle name="常规 7 2 38 4 2" xfId="23192"/>
    <cellStyle name="常规 7 2 43 4 2" xfId="23193"/>
    <cellStyle name="常规 7 2 38 4 2 2" xfId="23194"/>
    <cellStyle name="常规 7 2 43 4 2 2" xfId="23195"/>
    <cellStyle name="常规 7 2 38 4 3" xfId="23196"/>
    <cellStyle name="常规 7 2 43 4 3" xfId="23197"/>
    <cellStyle name="常规 7 2 38 5" xfId="23198"/>
    <cellStyle name="常规 7 2 43 5" xfId="23199"/>
    <cellStyle name="常规 7 2 39 2 2 2" xfId="23200"/>
    <cellStyle name="常规 7 2 44 2 2 2" xfId="23201"/>
    <cellStyle name="常规 7 2 39 2 3" xfId="23202"/>
    <cellStyle name="常规 7 2 44 2 3" xfId="23203"/>
    <cellStyle name="常规 7 2 39 2 3 2" xfId="23204"/>
    <cellStyle name="常规 7 2 44 2 3 2" xfId="23205"/>
    <cellStyle name="常规 7 2 39 2 4" xfId="23206"/>
    <cellStyle name="常规 7 2 44 2 4" xfId="23207"/>
    <cellStyle name="常规 7 2 39 3 2" xfId="23208"/>
    <cellStyle name="常规 7 2 44 3 2" xfId="23209"/>
    <cellStyle name="常规 7 2 39 4" xfId="23210"/>
    <cellStyle name="常规 7 2 44 4" xfId="23211"/>
    <cellStyle name="常规 7 2 39 4 2" xfId="23212"/>
    <cellStyle name="常规 7 2 44 4 2" xfId="23213"/>
    <cellStyle name="常规 7 2 39 4 2 2" xfId="23214"/>
    <cellStyle name="常规 7 2 44 4 2 2" xfId="23215"/>
    <cellStyle name="常规 7 2 39 4 3" xfId="23216"/>
    <cellStyle name="常规 7 2 44 4 3" xfId="23217"/>
    <cellStyle name="常规 7 2 39 5" xfId="23218"/>
    <cellStyle name="常规 7 2 44 5" xfId="23219"/>
    <cellStyle name="常规 7 2 4" xfId="23220"/>
    <cellStyle name="常规 7 2 4 10" xfId="23221"/>
    <cellStyle name="常规 7 2 4 10 2" xfId="23222"/>
    <cellStyle name="注释 3 4 5" xfId="23223"/>
    <cellStyle name="常规 8 4 2 48" xfId="23224"/>
    <cellStyle name="常规 7 2 4 10 2 2" xfId="23225"/>
    <cellStyle name="注释 3 4 5 2" xfId="23226"/>
    <cellStyle name="常规 7 2 4 10 2 2 2" xfId="23227"/>
    <cellStyle name="注释 3 4 6" xfId="23228"/>
    <cellStyle name="常规 7 2 4 10 2 3" xfId="23229"/>
    <cellStyle name="注释 3 4 6 2" xfId="23230"/>
    <cellStyle name="常规 7 2 4 10 2 3 2" xfId="23231"/>
    <cellStyle name="注释 2 36 2 2" xfId="23232"/>
    <cellStyle name="注释 2 41 2 2" xfId="23233"/>
    <cellStyle name="常规 7 2 4 10 3" xfId="23234"/>
    <cellStyle name="注释 3 5 5" xfId="23235"/>
    <cellStyle name="注释 2 36 2 2 2" xfId="23236"/>
    <cellStyle name="注释 2 41 2 2 2" xfId="23237"/>
    <cellStyle name="常规 7 2 4 10 3 2" xfId="23238"/>
    <cellStyle name="注释 2 36 2 3" xfId="23239"/>
    <cellStyle name="注释 2 41 2 3" xfId="23240"/>
    <cellStyle name="常规 7 2 4 10 4" xfId="23241"/>
    <cellStyle name="注释 3 6 5" xfId="23242"/>
    <cellStyle name="注释 2 36 2 3 2" xfId="23243"/>
    <cellStyle name="注释 2 41 2 3 2" xfId="23244"/>
    <cellStyle name="常规 7 2 4 10 4 2" xfId="23245"/>
    <cellStyle name="注释 2 36 2 4" xfId="23246"/>
    <cellStyle name="注释 2 41 2 4" xfId="23247"/>
    <cellStyle name="常规 7 2 4 10 5" xfId="23248"/>
    <cellStyle name="常规 8 2 2 4 5 2" xfId="23249"/>
    <cellStyle name="注释 2 39 2 3 2" xfId="23250"/>
    <cellStyle name="注释 2 44 2 3 2" xfId="23251"/>
    <cellStyle name="常规 7 2 4 11" xfId="23252"/>
    <cellStyle name="常规 7 2 4 11 2 2" xfId="23253"/>
    <cellStyle name="常规 7 2 4 11 2 2 2" xfId="23254"/>
    <cellStyle name="常规 7 2 4 11 2 3" xfId="23255"/>
    <cellStyle name="注释 2 4 2 4 2" xfId="23256"/>
    <cellStyle name="常规 7 2 4 11 2 3 2" xfId="23257"/>
    <cellStyle name="常规 7 2 4 11 2 4" xfId="23258"/>
    <cellStyle name="注释 2 36 3 2" xfId="23259"/>
    <cellStyle name="注释 2 41 3 2" xfId="23260"/>
    <cellStyle name="常规 7 2 4 11 3" xfId="23261"/>
    <cellStyle name="常规 7 2 4 11 3 2" xfId="23262"/>
    <cellStyle name="常规 7 2 4 11 4" xfId="23263"/>
    <cellStyle name="常规 7 2 4 11 4 2" xfId="23264"/>
    <cellStyle name="常规 7 2 4 11 5" xfId="23265"/>
    <cellStyle name="常规 7 2 4 12" xfId="23266"/>
    <cellStyle name="常规 7 2 4 12 2" xfId="23267"/>
    <cellStyle name="常规 7 20 2 25 4" xfId="23268"/>
    <cellStyle name="常规 7 20 2 30 4" xfId="23269"/>
    <cellStyle name="常规 7 2 4 12 2 2 2" xfId="23270"/>
    <cellStyle name="常规 7 2 4 12 2 3" xfId="23271"/>
    <cellStyle name="注释 2 4 3 4 2" xfId="23272"/>
    <cellStyle name="常规 7 20 2 26 4" xfId="23273"/>
    <cellStyle name="常规 7 20 2 31 4" xfId="23274"/>
    <cellStyle name="常规 7 2 4 12 2 3 2" xfId="23275"/>
    <cellStyle name="常规 7 2 4 12 2 4" xfId="23276"/>
    <cellStyle name="注释 2 36 4 2" xfId="23277"/>
    <cellStyle name="注释 2 41 4 2" xfId="23278"/>
    <cellStyle name="常规 7 2 4 12 3" xfId="23279"/>
    <cellStyle name="常规 7 2 4 12 3 2" xfId="23280"/>
    <cellStyle name="常规 7 2 4 12 4" xfId="23281"/>
    <cellStyle name="常规 7 2 4 12 4 2" xfId="23282"/>
    <cellStyle name="检查单元格 2 2 2 4 2 2 2" xfId="23283"/>
    <cellStyle name="常规 7 2 4 12 5" xfId="23284"/>
    <cellStyle name="常规 7 2 4 13" xfId="23285"/>
    <cellStyle name="常规 7 2 4 13 2 2 2" xfId="23286"/>
    <cellStyle name="常规 7 2 4 13 2 3" xfId="23287"/>
    <cellStyle name="注释 2 4 4 4 2" xfId="23288"/>
    <cellStyle name="常规 7 2 4 13 2 3 2" xfId="23289"/>
    <cellStyle name="常规 7 2 4 13 2 4" xfId="23290"/>
    <cellStyle name="常规 7 2 4 13 3 2" xfId="23291"/>
    <cellStyle name="常规 7 2 4 13 4" xfId="23292"/>
    <cellStyle name="常规 7 2 4 13 4 2" xfId="23293"/>
    <cellStyle name="检查单元格 2 2 2 4 2 3 2" xfId="23294"/>
    <cellStyle name="常规 7 2 4 13 5" xfId="23295"/>
    <cellStyle name="常规 7 2 4 14" xfId="23296"/>
    <cellStyle name="常规 7 2 4 14 2" xfId="23297"/>
    <cellStyle name="常规 7 2 4 14 2 2" xfId="23298"/>
    <cellStyle name="常规 7 2 4 14 2 3" xfId="23299"/>
    <cellStyle name="常规 7 2 4 14 2 4" xfId="23300"/>
    <cellStyle name="常规 7 2 4 14 3" xfId="23301"/>
    <cellStyle name="常规 7 2 4 14 3 2" xfId="23302"/>
    <cellStyle name="常规 7 2 4 14 4" xfId="23303"/>
    <cellStyle name="常规 7 2 4 14 4 2" xfId="23304"/>
    <cellStyle name="常规 7 2 4 14 5" xfId="23305"/>
    <cellStyle name="强调文字颜色 5 3 2 3 3 2" xfId="23306"/>
    <cellStyle name="检查单元格 4 2" xfId="23307"/>
    <cellStyle name="常规 7 2 4 15" xfId="23308"/>
    <cellStyle name="常规 7 2 4 20" xfId="23309"/>
    <cellStyle name="常规 7 2 4 15 2" xfId="23310"/>
    <cellStyle name="常规 7 2 4 20 2" xfId="23311"/>
    <cellStyle name="常规 7 2 4 15 2 2" xfId="23312"/>
    <cellStyle name="常规 7 2 4 20 2 2" xfId="23313"/>
    <cellStyle name="常规 7 2 4 15 2 2 2" xfId="23314"/>
    <cellStyle name="常规 7 2 4 20 2 2 2" xfId="23315"/>
    <cellStyle name="常规 7 2 4 15 2 3" xfId="23316"/>
    <cellStyle name="常规 7 2 4 20 2 3" xfId="23317"/>
    <cellStyle name="常规 7 2 4 15 2 4" xfId="23318"/>
    <cellStyle name="常规 7 2 4 20 2 4" xfId="23319"/>
    <cellStyle name="常规 7 2 4 15 3" xfId="23320"/>
    <cellStyle name="常规 7 2 4 20 3" xfId="23321"/>
    <cellStyle name="常规 7 2 4 15 3 2" xfId="23322"/>
    <cellStyle name="常规 7 2 4 20 3 2" xfId="23323"/>
    <cellStyle name="常规 7 2 4 15 4" xfId="23324"/>
    <cellStyle name="常规 7 2 4 20 4" xfId="23325"/>
    <cellStyle name="常规 7 2 4 15 4 2" xfId="23326"/>
    <cellStyle name="常规 7 2 4 20 4 2" xfId="23327"/>
    <cellStyle name="常规 7 2 4 15 5" xfId="23328"/>
    <cellStyle name="常规 7 2 4 20 5" xfId="23329"/>
    <cellStyle name="常规 7 2 4 16 2" xfId="23330"/>
    <cellStyle name="常规 7 2 4 21 2" xfId="23331"/>
    <cellStyle name="常规 7 2 4 16 2 2" xfId="23332"/>
    <cellStyle name="常规 7 2 4 21 2 2" xfId="23333"/>
    <cellStyle name="常规 7 2 4 16 2 2 2" xfId="23334"/>
    <cellStyle name="常规 7 2 4 21 2 2 2" xfId="23335"/>
    <cellStyle name="常规 7 2 4 16 2 3" xfId="23336"/>
    <cellStyle name="常规 7 2 4 21 2 3" xfId="23337"/>
    <cellStyle name="常规 7 2 4 16 2 3 2" xfId="23338"/>
    <cellStyle name="常规 7 2 4 21 2 3 2" xfId="23339"/>
    <cellStyle name="常规 7 2 4 16 2 4" xfId="23340"/>
    <cellStyle name="常规 7 2 4 21 2 4" xfId="23341"/>
    <cellStyle name="常规 7 2 4 16 3" xfId="23342"/>
    <cellStyle name="常规 7 2 4 21 3" xfId="23343"/>
    <cellStyle name="常规 7 2 4 16 3 2" xfId="23344"/>
    <cellStyle name="常规 7 2 4 21 3 2" xfId="23345"/>
    <cellStyle name="常规 7 2 4 16 5" xfId="23346"/>
    <cellStyle name="常规 7 2 4 21 5" xfId="23347"/>
    <cellStyle name="常规 7 2 4 17" xfId="23348"/>
    <cellStyle name="常规 7 2 4 22" xfId="23349"/>
    <cellStyle name="常规 7 2 4 17 2" xfId="23350"/>
    <cellStyle name="常规 7 2 4 22 2" xfId="23351"/>
    <cellStyle name="常规 7 2 4 17 2 2" xfId="23352"/>
    <cellStyle name="常规 7 2 4 22 2 2" xfId="23353"/>
    <cellStyle name="常规 7 2 4 17 2 3" xfId="23354"/>
    <cellStyle name="常规 7 2 4 22 2 3" xfId="23355"/>
    <cellStyle name="常规 7 2 4 17 2 3 2" xfId="23356"/>
    <cellStyle name="常规 7 2 4 22 2 3 2" xfId="23357"/>
    <cellStyle name="常规 7 2 4 17 2 4" xfId="23358"/>
    <cellStyle name="常规 7 2 4 22 2 4" xfId="23359"/>
    <cellStyle name="常规 7 2 4 17 3" xfId="23360"/>
    <cellStyle name="常规 7 2 4 22 3" xfId="23361"/>
    <cellStyle name="常规 7 2 4 17 3 2" xfId="23362"/>
    <cellStyle name="常规 7 2 4 22 3 2" xfId="23363"/>
    <cellStyle name="常规 7 2 4 17 4 2" xfId="23364"/>
    <cellStyle name="常规 7 2 4 22 4 2" xfId="23365"/>
    <cellStyle name="常规 7 2 4 17 5" xfId="23366"/>
    <cellStyle name="常规 7 2 4 22 5" xfId="23367"/>
    <cellStyle name="常规 7 2 4 18" xfId="23368"/>
    <cellStyle name="常规 7 2 4 23" xfId="23369"/>
    <cellStyle name="常规 7 2 4 18 2" xfId="23370"/>
    <cellStyle name="常规 7 2 4 23 2" xfId="23371"/>
    <cellStyle name="常规 7 2 4 18 2 2" xfId="23372"/>
    <cellStyle name="常规 7 2 4 23 2 2" xfId="23373"/>
    <cellStyle name="常规 7 2 4 18 2 3" xfId="23374"/>
    <cellStyle name="常规 7 2 4 23 2 3" xfId="23375"/>
    <cellStyle name="千位分隔[0] 3 2 6" xfId="23376"/>
    <cellStyle name="常规 7 2 4 18 2 3 2" xfId="23377"/>
    <cellStyle name="常规 7 2 4 23 2 3 2" xfId="23378"/>
    <cellStyle name="常规 7 2 4 45 3" xfId="23379"/>
    <cellStyle name="常规 9 4 2 2" xfId="23380"/>
    <cellStyle name="常规 7 2 4 18 3" xfId="23381"/>
    <cellStyle name="常规 7 2 4 23 3" xfId="23382"/>
    <cellStyle name="常规 9 4 2 2 2" xfId="23383"/>
    <cellStyle name="常规 7 2 4 18 3 2" xfId="23384"/>
    <cellStyle name="常规 7 2 4 23 3 2" xfId="23385"/>
    <cellStyle name="常规 9 4 2 3" xfId="23386"/>
    <cellStyle name="常规 7 2 4 18 4" xfId="23387"/>
    <cellStyle name="常规 7 2 4 23 4" xfId="23388"/>
    <cellStyle name="常规 9 4 2 3 2" xfId="23389"/>
    <cellStyle name="常规 7 2 4 18 4 2" xfId="23390"/>
    <cellStyle name="常规 7 2 4 23 4 2" xfId="23391"/>
    <cellStyle name="常规 9 4 2 4" xfId="23392"/>
    <cellStyle name="常规 7 2 4 18 5" xfId="23393"/>
    <cellStyle name="常规 7 2 4 23 5" xfId="23394"/>
    <cellStyle name="常规 7 2 4 19 2" xfId="23395"/>
    <cellStyle name="常规 7 2 4 24 2" xfId="23396"/>
    <cellStyle name="常规 7 2 4 19 2 2" xfId="23397"/>
    <cellStyle name="常规 7 2 4 24 2 2" xfId="23398"/>
    <cellStyle name="常规 7 2 4 19 2 3" xfId="23399"/>
    <cellStyle name="常规 7 2 4 24 2 3" xfId="23400"/>
    <cellStyle name="常规 7 2 4 19 2 3 2" xfId="23401"/>
    <cellStyle name="常规 7 2 4 24 2 3 2" xfId="23402"/>
    <cellStyle name="常规 9 4 3 2" xfId="23403"/>
    <cellStyle name="常规 7 2 4 19 3" xfId="23404"/>
    <cellStyle name="常规 7 2 4 24 3" xfId="23405"/>
    <cellStyle name="常规 7 2 4 19 3 2" xfId="23406"/>
    <cellStyle name="常规 7 2 4 24 3 2" xfId="23407"/>
    <cellStyle name="常规 7 2 4 2" xfId="23408"/>
    <cellStyle name="常规 7 2 4 2 10" xfId="23409"/>
    <cellStyle name="常规 7 2 4 2 10 2" xfId="23410"/>
    <cellStyle name="常规 7 2 4 2 10 3" xfId="23411"/>
    <cellStyle name="常规 7 2 4 2 10 3 2" xfId="23412"/>
    <cellStyle name="常规 7 2 4 2 10 4" xfId="23413"/>
    <cellStyle name="常规 7 2 4 2 10 4 3" xfId="23414"/>
    <cellStyle name="常规 7 2 4 2 10 5" xfId="23415"/>
    <cellStyle name="常规 7 2 4 2 11 2" xfId="23416"/>
    <cellStyle name="常规 8 49" xfId="23417"/>
    <cellStyle name="常规 8 54" xfId="23418"/>
    <cellStyle name="常规 7 2 4 2 11 2 2" xfId="23419"/>
    <cellStyle name="常规 8 56" xfId="23420"/>
    <cellStyle name="常规 8 61" xfId="23421"/>
    <cellStyle name="计算 3 3 3 4 2" xfId="23422"/>
    <cellStyle name="常规 7 2 4 2 11 2 4" xfId="23423"/>
    <cellStyle name="常规 7 2 4 2 11 3" xfId="23424"/>
    <cellStyle name="常规 7 2 4 2 11 3 2" xfId="23425"/>
    <cellStyle name="常规 7 2 4 2 11 4" xfId="23426"/>
    <cellStyle name="常规 7 2 4 2 11 4 2" xfId="23427"/>
    <cellStyle name="解释性文本 2 3 5" xfId="23428"/>
    <cellStyle name="常规 7 2 4 2 11 4 2 2" xfId="23429"/>
    <cellStyle name="常规 7 2 4 2 11 4 3" xfId="23430"/>
    <cellStyle name="常规 7 2 4 2 11 5" xfId="23431"/>
    <cellStyle name="常规 8 2 2 2 46 2 2" xfId="23432"/>
    <cellStyle name="常规 7 2 4 2 12 2" xfId="23433"/>
    <cellStyle name="常规 7 2 4 2 12 2 2" xfId="23434"/>
    <cellStyle name="常规 7 2 4 2 12 2 3" xfId="23435"/>
    <cellStyle name="计算 3 3 4 4 2" xfId="23436"/>
    <cellStyle name="常规 7 2 4 2 12 2 4" xfId="23437"/>
    <cellStyle name="常规 7 2 4 2 12 3" xfId="23438"/>
    <cellStyle name="常规 7 2 4 2 12 3 2" xfId="23439"/>
    <cellStyle name="常规 7 20 2 26 2 2" xfId="23440"/>
    <cellStyle name="常规 7 20 2 31 2 2" xfId="23441"/>
    <cellStyle name="常规 7 2 4 2 12 5" xfId="23442"/>
    <cellStyle name="常规 7 2 4 2 13" xfId="23443"/>
    <cellStyle name="解释性文本 2 2 3 3 2" xfId="23444"/>
    <cellStyle name="常规 8 2 2 2 46 3" xfId="23445"/>
    <cellStyle name="常规 7 2 4 2 13 2" xfId="23446"/>
    <cellStyle name="常规 7 2 4 2 13 2 2" xfId="23447"/>
    <cellStyle name="常规 7 2 4 2 13 2 3" xfId="23448"/>
    <cellStyle name="常规 7 2 4 2 13 2 4" xfId="23449"/>
    <cellStyle name="常规 7 2 4 2 13 3" xfId="23450"/>
    <cellStyle name="常规 7 2 4 2 13 3 2" xfId="23451"/>
    <cellStyle name="常规 7 2 4 2 13 4" xfId="23452"/>
    <cellStyle name="强调文字颜色 2 3 3 2 2 4" xfId="23453"/>
    <cellStyle name="常规 7 2 4 2 13 4 2" xfId="23454"/>
    <cellStyle name="常规 7 2 4 2 13 4 2 2" xfId="23455"/>
    <cellStyle name="常规 7 2 4 2 13 4 3" xfId="23456"/>
    <cellStyle name="常规 7 20 2 26 3 2" xfId="23457"/>
    <cellStyle name="常规 7 20 2 31 3 2" xfId="23458"/>
    <cellStyle name="常规 7 2 4 2 13 5" xfId="23459"/>
    <cellStyle name="常规 7 2 4 2 14" xfId="23460"/>
    <cellStyle name="常规 7 2 4 2 14 2" xfId="23461"/>
    <cellStyle name="警告文本 3 2 5 3" xfId="23462"/>
    <cellStyle name="常规 7 2 4 2 14 2 2" xfId="23463"/>
    <cellStyle name="警告文本 3 2 5 4" xfId="23464"/>
    <cellStyle name="常规 7 2 4 2 14 2 3" xfId="23465"/>
    <cellStyle name="警告文本 3 2 5 5" xfId="23466"/>
    <cellStyle name="常规 7 2 4 2 14 2 4" xfId="23467"/>
    <cellStyle name="常规 7 2 4 2 14 3" xfId="23468"/>
    <cellStyle name="警告文本 3 2 6 3" xfId="23469"/>
    <cellStyle name="常规 7 2 4 2 14 3 2" xfId="23470"/>
    <cellStyle name="常规 7 2 4 2 14 4" xfId="23471"/>
    <cellStyle name="强调文字颜色 2 3 3 3 2 4" xfId="23472"/>
    <cellStyle name="常规 7 2 4 2 14 4 2" xfId="23473"/>
    <cellStyle name="常规 7 2 4 2 14 4 2 2" xfId="23474"/>
    <cellStyle name="常规 8 2 2 27 2 2 2" xfId="23475"/>
    <cellStyle name="常规 8 2 2 32 2 2 2" xfId="23476"/>
    <cellStyle name="常规 7 2 4 2 14 4 3" xfId="23477"/>
    <cellStyle name="常规 7 20 2 26 4 2" xfId="23478"/>
    <cellStyle name="常规 7 20 2 31 4 2" xfId="23479"/>
    <cellStyle name="常规 7 2 4 2 14 5" xfId="23480"/>
    <cellStyle name="常规 7 2 4 2 15" xfId="23481"/>
    <cellStyle name="常规 7 2 4 2 20" xfId="23482"/>
    <cellStyle name="警告文本 3 3 5 3" xfId="23483"/>
    <cellStyle name="常规 7 2 4 2 15 2 2" xfId="23484"/>
    <cellStyle name="常规 7 2 4 2 20 2 2" xfId="23485"/>
    <cellStyle name="警告文本 3 3 5 3 2" xfId="23486"/>
    <cellStyle name="常规 7 2 4 2 15 2 2 2" xfId="23487"/>
    <cellStyle name="常规 7 2 4 2 20 2 2 2" xfId="23488"/>
    <cellStyle name="警告文本 3 3 5 4" xfId="23489"/>
    <cellStyle name="常规 7 2 4 2 15 2 3" xfId="23490"/>
    <cellStyle name="常规 7 2 4 2 20 2 3" xfId="23491"/>
    <cellStyle name="解释性文本 3 2 2 6" xfId="23492"/>
    <cellStyle name="常规 7 2 4 2 15 2 3 2" xfId="23493"/>
    <cellStyle name="常规 7 2 4 2 20 2 3 2" xfId="23494"/>
    <cellStyle name="常规 7 2 4 2 15 2 4" xfId="23495"/>
    <cellStyle name="常规 7 2 4 2 20 2 4" xfId="23496"/>
    <cellStyle name="常规 7 2 4 2 15 3" xfId="23497"/>
    <cellStyle name="常规 7 2 4 2 20 3" xfId="23498"/>
    <cellStyle name="常规 7 2 4 2 15 4" xfId="23499"/>
    <cellStyle name="常规 7 2 4 2 20 4" xfId="23500"/>
    <cellStyle name="常规 7 2 4 2 15 5" xfId="23501"/>
    <cellStyle name="常规 7 2 4 2 20 5" xfId="23502"/>
    <cellStyle name="常规 7 2 4 2 16" xfId="23503"/>
    <cellStyle name="常规 7 2 4 2 21" xfId="23504"/>
    <cellStyle name="常规 7 2 4 2 16 2" xfId="23505"/>
    <cellStyle name="常规 7 2 4 2 21 2" xfId="23506"/>
    <cellStyle name="常规 7 2 4 2 16 2 2" xfId="23507"/>
    <cellStyle name="常规 7 2 4 2 21 2 2" xfId="23508"/>
    <cellStyle name="输入 4" xfId="23509"/>
    <cellStyle name="常规 7 2 4 2 16 2 2 2" xfId="23510"/>
    <cellStyle name="常规 7 2 4 2 21 2 2 2" xfId="23511"/>
    <cellStyle name="常规 7 2 4 2 16 2 3" xfId="23512"/>
    <cellStyle name="常规 7 2 4 2 21 2 3" xfId="23513"/>
    <cellStyle name="常规 7 2 4 2 16 2 3 2" xfId="23514"/>
    <cellStyle name="常规 7 2 4 2 21 2 3 2" xfId="23515"/>
    <cellStyle name="常规 7 2 4 2 16 2 4" xfId="23516"/>
    <cellStyle name="常规 7 2 4 2 21 2 4" xfId="23517"/>
    <cellStyle name="常规 7 2 4 2 16 3" xfId="23518"/>
    <cellStyle name="常规 7 2 4 2 21 3" xfId="23519"/>
    <cellStyle name="常规 7 2 4 2 16 3 2" xfId="23520"/>
    <cellStyle name="常规 7 2 4 2 21 3 2" xfId="23521"/>
    <cellStyle name="常规 7 2 4 2 16 4" xfId="23522"/>
    <cellStyle name="常规 7 2 4 2 21 4" xfId="23523"/>
    <cellStyle name="常规 7 2 4 2 16 4 2" xfId="23524"/>
    <cellStyle name="常规 7 2 4 2 21 4 2" xfId="23525"/>
    <cellStyle name="常规 7 2 4 2 16 4 2 2" xfId="23526"/>
    <cellStyle name="常规 7 2 4 2 21 4 2 2" xfId="23527"/>
    <cellStyle name="常规 8 2 2 27 4 2 2" xfId="23528"/>
    <cellStyle name="常规 8 2 2 32 4 2 2" xfId="23529"/>
    <cellStyle name="常规 7 2 4 2 16 4 3" xfId="23530"/>
    <cellStyle name="常规 7 2 4 2 21 4 3" xfId="23531"/>
    <cellStyle name="常规 7 2 4 2 16 5" xfId="23532"/>
    <cellStyle name="常规 7 2 4 2 21 5" xfId="23533"/>
    <cellStyle name="常规 7 2 4 2 17 2" xfId="23534"/>
    <cellStyle name="常规 7 2 4 2 22 2" xfId="23535"/>
    <cellStyle name="常规 7 2 4 2 17 2 2" xfId="23536"/>
    <cellStyle name="常规 7 2 4 2 22 2 2" xfId="23537"/>
    <cellStyle name="常规 7 2 4 2 17 2 2 2" xfId="23538"/>
    <cellStyle name="常规 7 2 4 2 22 2 2 2" xfId="23539"/>
    <cellStyle name="常规 7 2 4 2 17 2 3" xfId="23540"/>
    <cellStyle name="常规 7 2 4 2 22 2 3" xfId="23541"/>
    <cellStyle name="常规 7 2 4 2 17 2 4" xfId="23542"/>
    <cellStyle name="常规 7 2 4 2 22 2 4" xfId="23543"/>
    <cellStyle name="常规 7 2 4 2 17 3" xfId="23544"/>
    <cellStyle name="常规 7 2 4 2 22 3" xfId="23545"/>
    <cellStyle name="常规 7 2 4 2 17 4" xfId="23546"/>
    <cellStyle name="常规 7 2 4 2 22 4" xfId="23547"/>
    <cellStyle name="常规 7 2 4 2 17 5" xfId="23548"/>
    <cellStyle name="常规 7 2 4 2 22 5" xfId="23549"/>
    <cellStyle name="常规 7 2 4 2 18" xfId="23550"/>
    <cellStyle name="常规 7 2 4 2 23" xfId="23551"/>
    <cellStyle name="常规 7 2 4 2 18 2" xfId="23552"/>
    <cellStyle name="常规 7 2 4 2 23 2" xfId="23553"/>
    <cellStyle name="常规 7 2 4 2 18 2 2" xfId="23554"/>
    <cellStyle name="常规 7 2 4 2 23 2 2" xfId="23555"/>
    <cellStyle name="常规 7 2 4 2 18 2 2 2" xfId="23556"/>
    <cellStyle name="常规 7 2 4 2 23 2 2 2" xfId="23557"/>
    <cellStyle name="常规 7 2 4 2 18 2 3" xfId="23558"/>
    <cellStyle name="常规 7 2 4 2 23 2 3" xfId="23559"/>
    <cellStyle name="常规 7 2 4 2 18 2 3 2" xfId="23560"/>
    <cellStyle name="常规 7 2 4 2 23 2 3 2" xfId="23561"/>
    <cellStyle name="常规 7 2 4 2 18 2 4" xfId="23562"/>
    <cellStyle name="常规 7 2 4 2 23 2 4" xfId="23563"/>
    <cellStyle name="常规 7 2 4 2 18 3" xfId="23564"/>
    <cellStyle name="常规 7 2 4 2 23 3" xfId="23565"/>
    <cellStyle name="常规 7 2 4 2 18 4" xfId="23566"/>
    <cellStyle name="常规 7 2 4 2 23 4" xfId="23567"/>
    <cellStyle name="常规 7 2 4 2 19" xfId="23568"/>
    <cellStyle name="常规 7 2 4 2 24" xfId="23569"/>
    <cellStyle name="常规 7 2 4 2 19 2" xfId="23570"/>
    <cellStyle name="常规 7 2 4 2 24 2" xfId="23571"/>
    <cellStyle name="常规 7 2 4 2 19 2 2" xfId="23572"/>
    <cellStyle name="常规 7 2 4 2 24 2 2" xfId="23573"/>
    <cellStyle name="汇总 2 2 5 4" xfId="23574"/>
    <cellStyle name="常规 7 2 4 2 19 2 2 2" xfId="23575"/>
    <cellStyle name="常规 7 2 4 2 24 2 2 2" xfId="23576"/>
    <cellStyle name="常规 7 2 4 2 19 2 3" xfId="23577"/>
    <cellStyle name="常规 7 2 4 2 24 2 3" xfId="23578"/>
    <cellStyle name="汇总 2 2 6 4" xfId="23579"/>
    <cellStyle name="常规 7 2 4 2 19 2 3 2" xfId="23580"/>
    <cellStyle name="常规 7 2 4 2 24 2 3 2" xfId="23581"/>
    <cellStyle name="常规 7 2 4 2 19 2 4" xfId="23582"/>
    <cellStyle name="常规 7 2 4 2 24 2 4" xfId="23583"/>
    <cellStyle name="常规 7 2 4 2 19 3" xfId="23584"/>
    <cellStyle name="常规 7 2 4 2 24 3" xfId="23585"/>
    <cellStyle name="常规 7 2 4 2 19 3 2" xfId="23586"/>
    <cellStyle name="常规 7 2 4 2 24 3 2" xfId="23587"/>
    <cellStyle name="常规 7 2 4 2 19 4" xfId="23588"/>
    <cellStyle name="常规 7 2 4 2 24 4" xfId="23589"/>
    <cellStyle name="常规 7 2 4 2 19 4 2" xfId="23590"/>
    <cellStyle name="常规 7 2 4 2 24 4 2" xfId="23591"/>
    <cellStyle name="常规 7 2 4 2 19 4 2 2" xfId="23592"/>
    <cellStyle name="常规 7 2 4 2 24 4 2 2" xfId="23593"/>
    <cellStyle name="常规 7 2 4 2 19 4 3" xfId="23594"/>
    <cellStyle name="常规 7 2 4 2 24 4 3" xfId="23595"/>
    <cellStyle name="常规 7 2 4 2 19 5" xfId="23596"/>
    <cellStyle name="常规 7 2 4 2 24 5" xfId="23597"/>
    <cellStyle name="常规 7 2 4 2 2" xfId="23598"/>
    <cellStyle name="常规 7 20 7 4 3" xfId="23599"/>
    <cellStyle name="常规 7 2 4 2 2 2" xfId="23600"/>
    <cellStyle name="常规 7 2 4 2 2 2 2" xfId="23601"/>
    <cellStyle name="常规 7 2 4 2 2 2 2 2" xfId="23602"/>
    <cellStyle name="注释 3 2 5 2 2 2" xfId="23603"/>
    <cellStyle name="常规 7 2 4 2 2 2 3" xfId="23604"/>
    <cellStyle name="常规 7 2 4 2 2 2 3 2" xfId="23605"/>
    <cellStyle name="常规 7 2 4 2 2 3" xfId="23606"/>
    <cellStyle name="常规 7 2 4 2 2 3 2" xfId="23607"/>
    <cellStyle name="常规 7 2 4 2 2 4" xfId="23608"/>
    <cellStyle name="常规 7 2 4 2 2 4 2" xfId="23609"/>
    <cellStyle name="常规 7 2 4 2 2 4 2 2" xfId="23610"/>
    <cellStyle name="常规 7 2 4 2 2 4 3" xfId="23611"/>
    <cellStyle name="常规 7 2 4 2 25 2" xfId="23612"/>
    <cellStyle name="常规 7 2 4 2 30 2" xfId="23613"/>
    <cellStyle name="常规 7 2 4 2 25 2 2" xfId="23614"/>
    <cellStyle name="常规 7 2 4 2 30 2 2" xfId="23615"/>
    <cellStyle name="汇总 3 2 5 4" xfId="23616"/>
    <cellStyle name="常规 7 2 4 2 25 2 2 2" xfId="23617"/>
    <cellStyle name="常规 7 2 4 2 30 2 2 2" xfId="23618"/>
    <cellStyle name="常规 7 2 4 2 25 2 3" xfId="23619"/>
    <cellStyle name="常规 7 2 4 2 30 2 3" xfId="23620"/>
    <cellStyle name="汇总 3 2 6 4" xfId="23621"/>
    <cellStyle name="常规 7 2 4 2 25 2 3 2" xfId="23622"/>
    <cellStyle name="常规 7 2 4 2 30 2 3 2" xfId="23623"/>
    <cellStyle name="常规 7 2 4 2 25 2 4" xfId="23624"/>
    <cellStyle name="常规 7 2 4 2 30 2 4" xfId="23625"/>
    <cellStyle name="常规 7 2 4 2 25 3" xfId="23626"/>
    <cellStyle name="常规 7 2 4 2 30 3" xfId="23627"/>
    <cellStyle name="常规 7 2 4 2 25 3 2" xfId="23628"/>
    <cellStyle name="常规 7 2 4 2 30 3 2" xfId="23629"/>
    <cellStyle name="常规 7 2 4 2 25 4" xfId="23630"/>
    <cellStyle name="常规 7 2 4 2 30 4" xfId="23631"/>
    <cellStyle name="常规 7 2 4 2 25 4 2" xfId="23632"/>
    <cellStyle name="常规 7 2 4 2 30 4 2" xfId="23633"/>
    <cellStyle name="常规 7 2 4 2 25 4 2 2" xfId="23634"/>
    <cellStyle name="常规 7 2 4 2 30 4 2 2" xfId="23635"/>
    <cellStyle name="常规 7 2 4 2 25 4 3" xfId="23636"/>
    <cellStyle name="常规 7 2 4 2 30 4 3" xfId="23637"/>
    <cellStyle name="常规 7 2 4 2 25 5" xfId="23638"/>
    <cellStyle name="常规 7 2 4 2 30 5" xfId="23639"/>
    <cellStyle name="常规 7 2 4 2 26" xfId="23640"/>
    <cellStyle name="常规 7 2 4 2 31" xfId="23641"/>
    <cellStyle name="强调文字颜色 5 3 5 3 2" xfId="23642"/>
    <cellStyle name="常规 7 2 4 2 26 2" xfId="23643"/>
    <cellStyle name="常规 7 2 4 2 31 2" xfId="23644"/>
    <cellStyle name="常规 7 2 4 2 26 2 2" xfId="23645"/>
    <cellStyle name="常规 7 2 4 2 31 2 2" xfId="23646"/>
    <cellStyle name="常规 7 2 4 2 26 2 3" xfId="23647"/>
    <cellStyle name="常规 7 2 4 2 31 2 3" xfId="23648"/>
    <cellStyle name="常规 7 2 4 2 26 2 4" xfId="23649"/>
    <cellStyle name="常规 7 2 4 2 31 2 4" xfId="23650"/>
    <cellStyle name="常规 7 2 4 2 26 3" xfId="23651"/>
    <cellStyle name="常规 7 2 4 2 31 3" xfId="23652"/>
    <cellStyle name="常规 7 2 4 2 26 3 2" xfId="23653"/>
    <cellStyle name="常规 7 2 4 2 31 3 2" xfId="23654"/>
    <cellStyle name="常规 7 2 4 2 26 4" xfId="23655"/>
    <cellStyle name="常规 7 2 4 2 31 4" xfId="23656"/>
    <cellStyle name="常规 7 2 4 2 26 4 2" xfId="23657"/>
    <cellStyle name="常规 7 2 4 2 31 4 2" xfId="23658"/>
    <cellStyle name="常规 7 2 4 2 26 4 3" xfId="23659"/>
    <cellStyle name="常规 7 2 4 2 31 4 3" xfId="23660"/>
    <cellStyle name="常规 7 2 4 2 26 5" xfId="23661"/>
    <cellStyle name="常规 7 2 4 2 31 5" xfId="23662"/>
    <cellStyle name="常规 7 2 4 2 27" xfId="23663"/>
    <cellStyle name="常规 7 2 4 2 32" xfId="23664"/>
    <cellStyle name="常规 7 2 4 2 27 2" xfId="23665"/>
    <cellStyle name="常规 7 2 4 2 32 2" xfId="23666"/>
    <cellStyle name="常规 7 2 4 2 27 2 2" xfId="23667"/>
    <cellStyle name="常规 7 2 4 2 32 2 2" xfId="23668"/>
    <cellStyle name="注释 2 68 4" xfId="23669"/>
    <cellStyle name="注释 2 73 4" xfId="23670"/>
    <cellStyle name="常规 7 2 4 2 27 2 2 2" xfId="23671"/>
    <cellStyle name="常规 7 2 4 2 32 2 2 2" xfId="23672"/>
    <cellStyle name="常规 7 2 4 2 27 2 3" xfId="23673"/>
    <cellStyle name="常规 7 2 4 2 32 2 3" xfId="23674"/>
    <cellStyle name="注释 2 69 4" xfId="23675"/>
    <cellStyle name="注释 2 74 4" xfId="23676"/>
    <cellStyle name="常规 7 2 4 2 27 2 3 2" xfId="23677"/>
    <cellStyle name="常规 7 2 4 2 32 2 3 2" xfId="23678"/>
    <cellStyle name="常规 7 2 4 2 27 3 2" xfId="23679"/>
    <cellStyle name="常规 7 2 4 2 32 3 2" xfId="23680"/>
    <cellStyle name="常规 7 2 4 2 27 4" xfId="23681"/>
    <cellStyle name="常规 7 2 4 2 32 4" xfId="23682"/>
    <cellStyle name="常规 7 2 4 2 27 4 2" xfId="23683"/>
    <cellStyle name="常规 7 2 4 2 32 4 2" xfId="23684"/>
    <cellStyle name="常规 7 2 4 2 27 4 2 2" xfId="23685"/>
    <cellStyle name="常规 7 2 4 2 32 4 2 2" xfId="23686"/>
    <cellStyle name="常规 7 2 4 2 27 4 3" xfId="23687"/>
    <cellStyle name="常规 7 2 4 2 32 4 3" xfId="23688"/>
    <cellStyle name="常规 7 2 4 2 27 5" xfId="23689"/>
    <cellStyle name="常规 7 2 4 2 32 5" xfId="23690"/>
    <cellStyle name="常规 7 2 4 2 28" xfId="23691"/>
    <cellStyle name="常规 7 2 4 2 33" xfId="23692"/>
    <cellStyle name="常规 7 2 4 2 28 2" xfId="23693"/>
    <cellStyle name="常规 7 2 4 2 33 2" xfId="23694"/>
    <cellStyle name="常规 7 2 4 2 28 2 2" xfId="23695"/>
    <cellStyle name="常规 7 2 4 2 33 2 2" xfId="23696"/>
    <cellStyle name="强调文字颜色 6 2 4 2 4" xfId="23697"/>
    <cellStyle name="常规 7 2 4 2 28 2 2 2" xfId="23698"/>
    <cellStyle name="常规 7 2 4 2 33 2 2 2" xfId="23699"/>
    <cellStyle name="常规 7 2 4 2 28 2 3" xfId="23700"/>
    <cellStyle name="常规 7 2 4 2 33 2 3" xfId="23701"/>
    <cellStyle name="常规 7 2 4 2 28 2 3 2" xfId="23702"/>
    <cellStyle name="常规 7 2 4 2 33 2 3 2" xfId="23703"/>
    <cellStyle name="常规 7 2 4 2 28 2 4" xfId="23704"/>
    <cellStyle name="常规 7 2 4 2 33 2 4" xfId="23705"/>
    <cellStyle name="常规 7 2 4 2 28 3" xfId="23706"/>
    <cellStyle name="常规 7 2 4 2 33 3" xfId="23707"/>
    <cellStyle name="常规 7 2 4 2 28 3 2" xfId="23708"/>
    <cellStyle name="常规 7 2 4 2 33 3 2" xfId="23709"/>
    <cellStyle name="常规 7 2 4 2 28 4" xfId="23710"/>
    <cellStyle name="常规 7 2 4 2 33 4" xfId="23711"/>
    <cellStyle name="常规 7 2 4 2 28 4 2" xfId="23712"/>
    <cellStyle name="常规 7 2 4 2 33 4 2" xfId="23713"/>
    <cellStyle name="强调文字颜色 6 2 6 2 4" xfId="23714"/>
    <cellStyle name="常规 7 2 4 2 28 4 2 2" xfId="23715"/>
    <cellStyle name="常规 7 2 4 2 33 4 2 2" xfId="23716"/>
    <cellStyle name="常规 7 2 4 2 28 4 3" xfId="23717"/>
    <cellStyle name="常规 7 2 4 2 33 4 3" xfId="23718"/>
    <cellStyle name="常规 7 2 4 2 28 5" xfId="23719"/>
    <cellStyle name="常规 7 2 4 2 33 5" xfId="23720"/>
    <cellStyle name="强调文字颜色 6 3 4 2 4" xfId="23721"/>
    <cellStyle name="常规 7 2 4 2 29 2 2 2" xfId="23722"/>
    <cellStyle name="常规 7 2 4 2 34 2 2 2" xfId="23723"/>
    <cellStyle name="常规 7 2 4 2 29 2 3" xfId="23724"/>
    <cellStyle name="常规 7 2 4 2 34 2 3" xfId="23725"/>
    <cellStyle name="常规 7 2 4 2 29 2 3 2" xfId="23726"/>
    <cellStyle name="常规 7 2 4 2 34 2 3 2" xfId="23727"/>
    <cellStyle name="常规 7 2 4 2 29 2 4" xfId="23728"/>
    <cellStyle name="常规 7 2 4 2 34 2 4" xfId="23729"/>
    <cellStyle name="常规 7 2 4 2 29 3 2" xfId="23730"/>
    <cellStyle name="常规 7 2 4 2 34 3 2" xfId="23731"/>
    <cellStyle name="常规 7 2 4 2 29 4" xfId="23732"/>
    <cellStyle name="常规 7 2 4 2 34 4" xfId="23733"/>
    <cellStyle name="常规 7 2 4 2 29 4 2" xfId="23734"/>
    <cellStyle name="常规 7 2 4 2 34 4 2" xfId="23735"/>
    <cellStyle name="强调文字颜色 6 3 6 2 4" xfId="23736"/>
    <cellStyle name="常规 7 2 4 2 29 4 2 2" xfId="23737"/>
    <cellStyle name="常规 7 2 4 2 34 4 2 2" xfId="23738"/>
    <cellStyle name="常规 7 2 4 2 29 4 3" xfId="23739"/>
    <cellStyle name="常规 7 2 4 2 34 4 3" xfId="23740"/>
    <cellStyle name="输出 2 2 2 2 2 2 2" xfId="23741"/>
    <cellStyle name="常规 7 2 4 2 29 5" xfId="23742"/>
    <cellStyle name="常规 7 2 4 2 34 5" xfId="23743"/>
    <cellStyle name="常规 7 2 4 2 3 2" xfId="23744"/>
    <cellStyle name="汇总 2 3 7" xfId="23745"/>
    <cellStyle name="常规 7 2 4 2 3 2 2" xfId="23746"/>
    <cellStyle name="汇总 2 3 7 2" xfId="23747"/>
    <cellStyle name="常规 7 2 4 2 3 2 2 2" xfId="23748"/>
    <cellStyle name="常规 7 2 4 2 3 2 3 2" xfId="23749"/>
    <cellStyle name="常规 7 2 4 2 3 2 4" xfId="23750"/>
    <cellStyle name="常规 7 2 4 2 3 3" xfId="23751"/>
    <cellStyle name="常规 7 2 4 2 3 3 2" xfId="23752"/>
    <cellStyle name="常规 7 2 4 2 3 4" xfId="23753"/>
    <cellStyle name="常规 7 2 4 2 3 4 2" xfId="23754"/>
    <cellStyle name="常规 7 2 4 2 3 4 2 2" xfId="23755"/>
    <cellStyle name="常规 7 2 4 2 3 4 3" xfId="23756"/>
    <cellStyle name="常规 7 2 4 2 35" xfId="23757"/>
    <cellStyle name="常规 7 2 4 2 40" xfId="23758"/>
    <cellStyle name="常规 7 2 4 2 35 2" xfId="23759"/>
    <cellStyle name="常规 7 2 4 2 40 2" xfId="23760"/>
    <cellStyle name="常规 7 2 4 2 35 2 3 2" xfId="23761"/>
    <cellStyle name="常规 7 2 4 2 40 2 3 2" xfId="23762"/>
    <cellStyle name="常规 7 2 4 2 35 2 4" xfId="23763"/>
    <cellStyle name="常规 7 2 4 2 40 2 4" xfId="23764"/>
    <cellStyle name="常规 7 2 4 2 35 4" xfId="23765"/>
    <cellStyle name="常规 7 2 4 2 40 4" xfId="23766"/>
    <cellStyle name="常规 7 2 4 2 36" xfId="23767"/>
    <cellStyle name="常规 7 2 4 2 41" xfId="23768"/>
    <cellStyle name="常规 7 2 4 2 36 2" xfId="23769"/>
    <cellStyle name="常规 7 2 4 2 41 2" xfId="23770"/>
    <cellStyle name="常规 7 2 4 2 36 2 2" xfId="23771"/>
    <cellStyle name="常规 7 2 4 2 41 2 2" xfId="23772"/>
    <cellStyle name="常规 7 2 4 2 36 2 2 2" xfId="23773"/>
    <cellStyle name="常规 7 2 4 2 41 2 2 2" xfId="23774"/>
    <cellStyle name="常规 7 2 4 2 36 2 3 2" xfId="23775"/>
    <cellStyle name="常规 7 2 4 2 41 2 3 2" xfId="23776"/>
    <cellStyle name="常规 7 2 4 2 36 2 4" xfId="23777"/>
    <cellStyle name="常规 7 2 4 2 41 2 4" xfId="23778"/>
    <cellStyle name="常规 7 2 4 2 36 3" xfId="23779"/>
    <cellStyle name="常规 7 2 4 2 41 3" xfId="23780"/>
    <cellStyle name="常规 7 2 4 2 36 3 2" xfId="23781"/>
    <cellStyle name="常规 7 2 4 2 41 3 2" xfId="23782"/>
    <cellStyle name="常规 7 2 4 2 36 4" xfId="23783"/>
    <cellStyle name="常规 7 2 4 2 41 4" xfId="23784"/>
    <cellStyle name="常规 7 2 4 2 37 2" xfId="23785"/>
    <cellStyle name="常规 7 2 4 2 42 2" xfId="23786"/>
    <cellStyle name="常规 7 2 4 2 37 2 2" xfId="23787"/>
    <cellStyle name="常规 7 2 4 2 42 2 2" xfId="23788"/>
    <cellStyle name="注释 2 38" xfId="23789"/>
    <cellStyle name="注释 2 43" xfId="23790"/>
    <cellStyle name="常规 7 2 4 2 37 2 2 2" xfId="23791"/>
    <cellStyle name="常规 7 2 4 2 42 2 2 2" xfId="23792"/>
    <cellStyle name="常规 7 2 4 2 37 2 3 2" xfId="23793"/>
    <cellStyle name="常规 7 2 4 2 42 2 3 2" xfId="23794"/>
    <cellStyle name="常规 7 2 4 2 37 2 4" xfId="23795"/>
    <cellStyle name="常规 7 2 4 2 42 2 4" xfId="23796"/>
    <cellStyle name="常规 7 2 4 2 37 3" xfId="23797"/>
    <cellStyle name="常规 7 2 4 2 42 3" xfId="23798"/>
    <cellStyle name="常规 7 2 4 2 37 3 2" xfId="23799"/>
    <cellStyle name="常规 7 2 4 2 42 3 2" xfId="23800"/>
    <cellStyle name="常规 7 2 4 2 37 4" xfId="23801"/>
    <cellStyle name="常规 7 2 4 2 42 4" xfId="23802"/>
    <cellStyle name="常规 7 2 4 2 37 5" xfId="23803"/>
    <cellStyle name="常规 7 2 4 2 42 5" xfId="23804"/>
    <cellStyle name="常规 7 2 4 2 38" xfId="23805"/>
    <cellStyle name="常规 7 2 4 2 43" xfId="23806"/>
    <cellStyle name="常规 7 2 4 2 38 2" xfId="23807"/>
    <cellStyle name="常规 7 2 4 2 43 2" xfId="23808"/>
    <cellStyle name="常规 7 2 4 2 38 2 2" xfId="23809"/>
    <cellStyle name="常规 7 2 4 2 43 2 2" xfId="23810"/>
    <cellStyle name="常规 7 2 4 2 38 2 2 2" xfId="23811"/>
    <cellStyle name="常规 7 2 4 2 43 2 2 2" xfId="23812"/>
    <cellStyle name="常规 7 2 4 2 38 2 3" xfId="23813"/>
    <cellStyle name="常规 7 2 4 2 43 2 3" xfId="23814"/>
    <cellStyle name="常规 7 2 4 2 38 2 4" xfId="23815"/>
    <cellStyle name="常规 7 2 4 2 43 2 4" xfId="23816"/>
    <cellStyle name="常规 7 2 4 2 38 3" xfId="23817"/>
    <cellStyle name="常规 7 2 4 2 43 3" xfId="23818"/>
    <cellStyle name="常规 7 2 4 2 38 3 2" xfId="23819"/>
    <cellStyle name="常规 7 2 4 2 43 3 2" xfId="23820"/>
    <cellStyle name="常规 7 2 4 2 38 4" xfId="23821"/>
    <cellStyle name="常规 7 2 4 2 43 4" xfId="23822"/>
    <cellStyle name="警告文本 2 3 3 2 2" xfId="23823"/>
    <cellStyle name="常规 7 2 4 2 38 5" xfId="23824"/>
    <cellStyle name="常规 7 2 4 2 43 5" xfId="23825"/>
    <cellStyle name="常规 7 2 4 2 39" xfId="23826"/>
    <cellStyle name="常规 7 2 4 2 44" xfId="23827"/>
    <cellStyle name="常规 7 2 4 2 39 2" xfId="23828"/>
    <cellStyle name="常规 7 2 4 2 44 2" xfId="23829"/>
    <cellStyle name="常规 7 2 4 2 39 2 2" xfId="23830"/>
    <cellStyle name="常规 7 2 4 2 44 2 2" xfId="23831"/>
    <cellStyle name="常规 7 2 4 2 39 2 2 2" xfId="23832"/>
    <cellStyle name="常规 7 2 4 2 44 2 2 2" xfId="23833"/>
    <cellStyle name="常规 7 2 4 2 39 2 3" xfId="23834"/>
    <cellStyle name="常规 7 2 4 2 44 2 3" xfId="23835"/>
    <cellStyle name="常规 7 2 4 2 39 2 3 2" xfId="23836"/>
    <cellStyle name="常规 7 2 4 2 44 2 3 2" xfId="23837"/>
    <cellStyle name="常规 7 2 4 2 39 2 4" xfId="23838"/>
    <cellStyle name="常规 7 2 4 2 44 2 4" xfId="23839"/>
    <cellStyle name="常规 7 2 4 2 39 3" xfId="23840"/>
    <cellStyle name="常规 7 2 4 2 44 3" xfId="23841"/>
    <cellStyle name="常规 7 2 4 2 39 3 2" xfId="23842"/>
    <cellStyle name="常规 7 2 4 2 44 3 2" xfId="23843"/>
    <cellStyle name="常规 7 2 4 2 39 4" xfId="23844"/>
    <cellStyle name="常规 7 2 4 2 44 4" xfId="23845"/>
    <cellStyle name="常规 7 2 4 2 39 4 2" xfId="23846"/>
    <cellStyle name="常规 7 2 4 2 44 4 2" xfId="23847"/>
    <cellStyle name="常规 7 2 4 2 39 4 2 2" xfId="23848"/>
    <cellStyle name="常规 7 2 4 2 44 4 2 2" xfId="23849"/>
    <cellStyle name="常规 7 2 4 2 39 4 3" xfId="23850"/>
    <cellStyle name="常规 7 2 4 2 44 4 3" xfId="23851"/>
    <cellStyle name="常规 7 2 4 2 4 2" xfId="23852"/>
    <cellStyle name="汇总 3 3 7" xfId="23853"/>
    <cellStyle name="常规 7 2 4 2 4 2 2" xfId="23854"/>
    <cellStyle name="汇总 3 3 7 2" xfId="23855"/>
    <cellStyle name="常规 7 2 4 2 4 2 2 2" xfId="23856"/>
    <cellStyle name="注释 3 2 5 4 2 2" xfId="23857"/>
    <cellStyle name="汇总 3 3 8" xfId="23858"/>
    <cellStyle name="常规 7 2 4 2 4 2 3" xfId="23859"/>
    <cellStyle name="常规 7 2 4 2 4 2 3 2" xfId="23860"/>
    <cellStyle name="常规 7 2 4 2 4 2 4" xfId="23861"/>
    <cellStyle name="常规 7 2 4 2 4 3" xfId="23862"/>
    <cellStyle name="常规 7 2 4 2 4 3 2" xfId="23863"/>
    <cellStyle name="常规 7 2 4 2 4 4 2" xfId="23864"/>
    <cellStyle name="常规 7 2 4 2 4 4 2 2" xfId="23865"/>
    <cellStyle name="常规 7 2 4 2 4 4 3" xfId="23866"/>
    <cellStyle name="常规 7 2 4 2 4 5" xfId="23867"/>
    <cellStyle name="链接单元格 2 2 3 2 2 2" xfId="23868"/>
    <cellStyle name="输入 2 2 2 2 2 4" xfId="23869"/>
    <cellStyle name="常规 7 2 4 2 45 2" xfId="23870"/>
    <cellStyle name="常规 7 2 4 2 45 2 2" xfId="23871"/>
    <cellStyle name="常规 7 2 4 2 45 3" xfId="23872"/>
    <cellStyle name="常规 7 2 4 2 45 3 2" xfId="23873"/>
    <cellStyle name="常规 7 2 4 2 45 4" xfId="23874"/>
    <cellStyle name="输出 3 2 5 4 2" xfId="23875"/>
    <cellStyle name="常规 7 2 4 2 46" xfId="23876"/>
    <cellStyle name="常规 7 2 4 2 46 2" xfId="23877"/>
    <cellStyle name="常规 7 2 4 2 47 2" xfId="23878"/>
    <cellStyle name="常规 7 2 4 2 48" xfId="23879"/>
    <cellStyle name="常规 7 2 4 2 5 2" xfId="23880"/>
    <cellStyle name="常规 7 2 4 2 5 2 2" xfId="23881"/>
    <cellStyle name="适中 2 2 2 3 4" xfId="23882"/>
    <cellStyle name="常规 7 2 4 2 5 2 2 2" xfId="23883"/>
    <cellStyle name="适中 2 2 2 3 4 2" xfId="23884"/>
    <cellStyle name="常规 7 2 4 2 5 2 3" xfId="23885"/>
    <cellStyle name="适中 2 2 2 3 5" xfId="23886"/>
    <cellStyle name="常规 7 2 4 2 5 2 3 2" xfId="23887"/>
    <cellStyle name="常规 7 2 4 2 5 2 4" xfId="23888"/>
    <cellStyle name="常规 7 2 4 2 5 3" xfId="23889"/>
    <cellStyle name="常规 7 2 4 2 5 3 2" xfId="23890"/>
    <cellStyle name="适中 2 2 2 4 4" xfId="23891"/>
    <cellStyle name="常规 7 20 2 25 2 2 2" xfId="23892"/>
    <cellStyle name="常规 7 20 2 30 2 2 2" xfId="23893"/>
    <cellStyle name="常规 7 2 4 2 5 4" xfId="23894"/>
    <cellStyle name="常规 7 2 4 2 5 4 2" xfId="23895"/>
    <cellStyle name="适中 2 2 2 5 4" xfId="23896"/>
    <cellStyle name="常规 7 2 4 2 5 4 2 2" xfId="23897"/>
    <cellStyle name="常规 7 2 4 2 5 4 3" xfId="23898"/>
    <cellStyle name="常规 7 2 4 2 5 5" xfId="23899"/>
    <cellStyle name="链接单元格 2 2 3 2 3 2" xfId="23900"/>
    <cellStyle name="警告文本 2 4 2 2 2" xfId="23901"/>
    <cellStyle name="常规 7 2 4 2 6 2" xfId="23902"/>
    <cellStyle name="常规 7 2 4 2 6 2 2" xfId="23903"/>
    <cellStyle name="常规 7 2 4 2 6 2 2 2" xfId="23904"/>
    <cellStyle name="常规 7 2 4 2 6 2 3" xfId="23905"/>
    <cellStyle name="常规 7 2 4 2 6 2 3 2" xfId="23906"/>
    <cellStyle name="常规 7 2 4 2 6 2 4" xfId="23907"/>
    <cellStyle name="常规 7 2 4 2 6 3" xfId="23908"/>
    <cellStyle name="常规 7 2 4 2 6 3 2" xfId="23909"/>
    <cellStyle name="常规 7 20 2 25 2 3 2" xfId="23910"/>
    <cellStyle name="常规 7 20 2 30 2 3 2" xfId="23911"/>
    <cellStyle name="常规 7 2 4 2 6 4" xfId="23912"/>
    <cellStyle name="常规 7 2 4 2 6 4 2" xfId="23913"/>
    <cellStyle name="常规 7 2 4 2 6 4 2 2" xfId="23914"/>
    <cellStyle name="常规 7 2 4 2 6 4 3" xfId="23915"/>
    <cellStyle name="常规 7 2 4 2 6 5" xfId="23916"/>
    <cellStyle name="强调文字颜色 6 2 5 4" xfId="23917"/>
    <cellStyle name="常规 7 2 4 2 7 2 2" xfId="23918"/>
    <cellStyle name="强调文字颜色 6 2 5 4 2" xfId="23919"/>
    <cellStyle name="常规 7 2 4 2 7 2 2 2" xfId="23920"/>
    <cellStyle name="常规 7 2 4 2 7 2 3 2" xfId="23921"/>
    <cellStyle name="常规 7 2 4 2 7 3" xfId="23922"/>
    <cellStyle name="强调文字颜色 6 2 6 4" xfId="23923"/>
    <cellStyle name="常规 7 2 4 2 7 3 2" xfId="23924"/>
    <cellStyle name="常规 7 2 4 2 7 4" xfId="23925"/>
    <cellStyle name="强调文字颜色 6 2 7 4" xfId="23926"/>
    <cellStyle name="常规 7 2 4 2 7 4 2" xfId="23927"/>
    <cellStyle name="常规 7 2 4 2 7 4 2 2" xfId="23928"/>
    <cellStyle name="常规 7 2 4 2 7 4 3" xfId="23929"/>
    <cellStyle name="常规 7 2 4 2 7 5" xfId="23930"/>
    <cellStyle name="警告文本 2 4 2 4" xfId="23931"/>
    <cellStyle name="常规 7 2 4 2 8" xfId="23932"/>
    <cellStyle name="常规 7 2 4 2 8 2" xfId="23933"/>
    <cellStyle name="强调文字颜色 6 3 5 4" xfId="23934"/>
    <cellStyle name="常规 7 2 4 2 8 2 2" xfId="23935"/>
    <cellStyle name="强调文字颜色 6 3 5 4 2" xfId="23936"/>
    <cellStyle name="常规 7 2 4 2 8 2 2 2" xfId="23937"/>
    <cellStyle name="强调文字颜色 6 3 5 5" xfId="23938"/>
    <cellStyle name="常规 7 2 4 2 8 2 3" xfId="23939"/>
    <cellStyle name="常规 7 2 4 2 8 2 3 2" xfId="23940"/>
    <cellStyle name="常规 7 2 4 2 8 2 4" xfId="23941"/>
    <cellStyle name="常规 7 2 4 2 8 3" xfId="23942"/>
    <cellStyle name="强调文字颜色 6 3 6 4" xfId="23943"/>
    <cellStyle name="常规 7 2 4 2 8 3 2" xfId="23944"/>
    <cellStyle name="常规 7 2 4 2 8 4" xfId="23945"/>
    <cellStyle name="常规 7 2 4 2 8 5" xfId="23946"/>
    <cellStyle name="常规 8 2 2 2 8 2" xfId="23947"/>
    <cellStyle name="常规 7 2 4 2 9" xfId="23948"/>
    <cellStyle name="常规 8 2 2 2 8 2 2" xfId="23949"/>
    <cellStyle name="常规 7 2 4 2 9 2" xfId="23950"/>
    <cellStyle name="常规 7 2 4 2 9 2 2" xfId="23951"/>
    <cellStyle name="常规 7 2 4 2 9 2 2 2" xfId="23952"/>
    <cellStyle name="常规 7 2 4 2 9 2 3" xfId="23953"/>
    <cellStyle name="常规 7 2 4 2 9 2 3 2" xfId="23954"/>
    <cellStyle name="常规 7 2 4 2 9 3" xfId="23955"/>
    <cellStyle name="常规 7 2 4 2 9 3 2" xfId="23956"/>
    <cellStyle name="注释 3 63 2 2 2" xfId="23957"/>
    <cellStyle name="注释 3 58 2 2 2" xfId="23958"/>
    <cellStyle name="常规 7 2 4 2 9 4" xfId="23959"/>
    <cellStyle name="常规 7 2 4 2 9 4 2" xfId="23960"/>
    <cellStyle name="常规 7 2 4 2 9 4 2 2" xfId="23961"/>
    <cellStyle name="常规 7 2 4 2 9 4 3" xfId="23962"/>
    <cellStyle name="好 3 3 2 2 2" xfId="23963"/>
    <cellStyle name="常规 7 2 4 2 9 5" xfId="23964"/>
    <cellStyle name="常规 7 2 4 25 2 2 2" xfId="23965"/>
    <cellStyle name="常规 7 2 4 30 2 2 2" xfId="23966"/>
    <cellStyle name="常规 7 2 4 25 2 3" xfId="23967"/>
    <cellStyle name="常规 7 2 4 30 2 3" xfId="23968"/>
    <cellStyle name="常规 7 2 4 25 2 3 2" xfId="23969"/>
    <cellStyle name="常规 7 2 4 30 2 3 2" xfId="23970"/>
    <cellStyle name="常规 7 2 4 25 2 4" xfId="23971"/>
    <cellStyle name="常规 7 2 4 30 2 4" xfId="23972"/>
    <cellStyle name="常规 7 2 4 25 3 2" xfId="23973"/>
    <cellStyle name="常规 7 2 4 30 3 2" xfId="23974"/>
    <cellStyle name="汇总 3 2 3 3" xfId="23975"/>
    <cellStyle name="常规 7 2 4 26 2 2" xfId="23976"/>
    <cellStyle name="常规 7 2 4 31 2 2" xfId="23977"/>
    <cellStyle name="汇总 3 2 3 4" xfId="23978"/>
    <cellStyle name="常规 7 2 4 26 2 3" xfId="23979"/>
    <cellStyle name="常规 7 2 4 31 2 3" xfId="23980"/>
    <cellStyle name="汇总 3 2 4 3" xfId="23981"/>
    <cellStyle name="常规 7 2 4 26 3 2" xfId="23982"/>
    <cellStyle name="常规 7 2 4 31 3 2" xfId="23983"/>
    <cellStyle name="常规 7 2 4 27 2" xfId="23984"/>
    <cellStyle name="常规 7 2 4 32 2" xfId="23985"/>
    <cellStyle name="汇总 3 3 3 3" xfId="23986"/>
    <cellStyle name="常规 7 2 4 27 2 2" xfId="23987"/>
    <cellStyle name="常规 7 2 4 32 2 2" xfId="23988"/>
    <cellStyle name="汇总 3 3 3 3 2" xfId="23989"/>
    <cellStyle name="常规 7 2 4 27 2 2 2" xfId="23990"/>
    <cellStyle name="常规 7 2 4 32 2 2 2" xfId="23991"/>
    <cellStyle name="汇总 3 3 3 4" xfId="23992"/>
    <cellStyle name="常规 7 2 4 27 2 3" xfId="23993"/>
    <cellStyle name="常规 7 2 4 32 2 3" xfId="23994"/>
    <cellStyle name="汇总 3 3 3 4 2" xfId="23995"/>
    <cellStyle name="常规 7 2 4 27 2 3 2" xfId="23996"/>
    <cellStyle name="常规 7 2 4 32 2 3 2" xfId="23997"/>
    <cellStyle name="汇总 3 3 3 5" xfId="23998"/>
    <cellStyle name="常规 7 20 2 7 2" xfId="23999"/>
    <cellStyle name="常规 7 2 4 27 2 4" xfId="24000"/>
    <cellStyle name="常规 7 2 4 32 2 4" xfId="24001"/>
    <cellStyle name="常规 7 2 4 27 3" xfId="24002"/>
    <cellStyle name="常规 7 2 4 32 3" xfId="24003"/>
    <cellStyle name="汇总 3 3 4 3" xfId="24004"/>
    <cellStyle name="常规 7 2 4 27 3 2" xfId="24005"/>
    <cellStyle name="常规 7 2 4 32 3 2" xfId="24006"/>
    <cellStyle name="汇总 3 3 5 3" xfId="24007"/>
    <cellStyle name="常规 7 2 4 27 4 2" xfId="24008"/>
    <cellStyle name="常规 7 2 4 32 4 2" xfId="24009"/>
    <cellStyle name="常规 7 2 4 27 5" xfId="24010"/>
    <cellStyle name="常规 7 2 4 32 5" xfId="24011"/>
    <cellStyle name="常规 7 2 4 28" xfId="24012"/>
    <cellStyle name="常规 7 2 4 33" xfId="24013"/>
    <cellStyle name="常规 7 2 4 28 2" xfId="24014"/>
    <cellStyle name="常规 7 2 4 33 2" xfId="24015"/>
    <cellStyle name="常规 7 2 4 28 2 2" xfId="24016"/>
    <cellStyle name="常规 7 2 4 33 2 2" xfId="24017"/>
    <cellStyle name="常规 7 2 4 28 2 2 2" xfId="24018"/>
    <cellStyle name="常规 7 2 4 33 2 2 2" xfId="24019"/>
    <cellStyle name="常规 7 2 4 28 2 3" xfId="24020"/>
    <cellStyle name="常规 7 2 4 33 2 3" xfId="24021"/>
    <cellStyle name="常规 7 2 4 28 2 3 2" xfId="24022"/>
    <cellStyle name="常规 7 2 4 33 2 3 2" xfId="24023"/>
    <cellStyle name="常规 7 2 4 28 2 4" xfId="24024"/>
    <cellStyle name="常规 7 2 4 33 2 4" xfId="24025"/>
    <cellStyle name="常规 8 4 2 16 4 2 2" xfId="24026"/>
    <cellStyle name="常规 8 4 2 21 4 2 2" xfId="24027"/>
    <cellStyle name="常规 7 2 4 28 3" xfId="24028"/>
    <cellStyle name="常规 7 2 4 33 3" xfId="24029"/>
    <cellStyle name="常规 7 2 4 28 3 2" xfId="24030"/>
    <cellStyle name="常规 7 2 4 33 3 2" xfId="24031"/>
    <cellStyle name="常规 7 2 4 28 4 2" xfId="24032"/>
    <cellStyle name="常规 7 2 4 33 4 2" xfId="24033"/>
    <cellStyle name="常规 7 2 4 28 5" xfId="24034"/>
    <cellStyle name="常规 7 2 4 33 5" xfId="24035"/>
    <cellStyle name="常规 7 2 4 29" xfId="24036"/>
    <cellStyle name="常规 7 2 4 34" xfId="24037"/>
    <cellStyle name="常规 7 2 4 29 2" xfId="24038"/>
    <cellStyle name="常规 7 2 4 34 2" xfId="24039"/>
    <cellStyle name="常规 7 2 4 29 2 2" xfId="24040"/>
    <cellStyle name="常规 7 2 4 34 2 2" xfId="24041"/>
    <cellStyle name="常规 7 2 4 29 2 2 2" xfId="24042"/>
    <cellStyle name="常规 7 2 4 34 2 2 2" xfId="24043"/>
    <cellStyle name="常规 7 2 4 29 2 3" xfId="24044"/>
    <cellStyle name="常规 7 2 4 34 2 3" xfId="24045"/>
    <cellStyle name="常规 7 2 4 29 2 3 2" xfId="24046"/>
    <cellStyle name="常规 7 2 4 34 2 3 2" xfId="24047"/>
    <cellStyle name="常规 7 2 4 29 2 4" xfId="24048"/>
    <cellStyle name="常规 7 2 4 34 2 4" xfId="24049"/>
    <cellStyle name="常规 7 2 4 29 3 2" xfId="24050"/>
    <cellStyle name="常规 7 2 4 34 3 2" xfId="24051"/>
    <cellStyle name="常规 7 2 4 29 4" xfId="24052"/>
    <cellStyle name="常规 7 2 4 34 4" xfId="24053"/>
    <cellStyle name="常规 7 2 4 29 4 2" xfId="24054"/>
    <cellStyle name="常规 7 2 4 34 4 2" xfId="24055"/>
    <cellStyle name="常规 7 2 4 29 5" xfId="24056"/>
    <cellStyle name="常规 7 2 4 34 5" xfId="24057"/>
    <cellStyle name="输出 2 2 2 3 2 2" xfId="24058"/>
    <cellStyle name="常规 7 2 4 3 2" xfId="24059"/>
    <cellStyle name="输出 2 2 2 3 2 2 2" xfId="24060"/>
    <cellStyle name="常规 7 20 8 4 3" xfId="24061"/>
    <cellStyle name="常规 7 2 4 3 2 2" xfId="24062"/>
    <cellStyle name="常规 7 2 4 3 2 2 2" xfId="24063"/>
    <cellStyle name="常规 7 2 4 3 2 3" xfId="24064"/>
    <cellStyle name="常规 7 2 4 3 2 3 2" xfId="24065"/>
    <cellStyle name="常规 7 2 4 3 2 4" xfId="24066"/>
    <cellStyle name="输出 2 2 2 3 2 3" xfId="24067"/>
    <cellStyle name="常规 7 2 4 3 3" xfId="24068"/>
    <cellStyle name="输出 2 2 2 3 2 3 2" xfId="24069"/>
    <cellStyle name="常规 7 2 4 3 3 2" xfId="24070"/>
    <cellStyle name="输出 2 2 2 3 2 4" xfId="24071"/>
    <cellStyle name="强调文字颜色 2 3 2 2 2" xfId="24072"/>
    <cellStyle name="常规 7 2 4 3 4" xfId="24073"/>
    <cellStyle name="强调文字颜色 2 3 2 2 2 2" xfId="24074"/>
    <cellStyle name="常规 7 2 4 3 4 2" xfId="24075"/>
    <cellStyle name="强调文字颜色 2 3 2 2 3" xfId="24076"/>
    <cellStyle name="常规 7 2 4 3 5" xfId="24077"/>
    <cellStyle name="常规 7 2 4 35" xfId="24078"/>
    <cellStyle name="常规 7 2 4 40" xfId="24079"/>
    <cellStyle name="常规 7 2 4 35 2" xfId="24080"/>
    <cellStyle name="常规 7 2 4 40 2" xfId="24081"/>
    <cellStyle name="常规 7 2 4 35 2 2" xfId="24082"/>
    <cellStyle name="常规 7 2 4 40 2 2" xfId="24083"/>
    <cellStyle name="常规 7 2 4 35 2 2 2" xfId="24084"/>
    <cellStyle name="常规 7 2 4 40 2 2 2" xfId="24085"/>
    <cellStyle name="常规 7 2 4 35 2 3" xfId="24086"/>
    <cellStyle name="常规 7 2 4 40 2 3" xfId="24087"/>
    <cellStyle name="常规 7 2 4 35 2 3 2" xfId="24088"/>
    <cellStyle name="常规 7 2 4 40 2 3 2" xfId="24089"/>
    <cellStyle name="常规 7 2 4 36" xfId="24090"/>
    <cellStyle name="常规 7 2 4 41" xfId="24091"/>
    <cellStyle name="常规 7 2 4 36 2" xfId="24092"/>
    <cellStyle name="常规 7 2 4 41 2" xfId="24093"/>
    <cellStyle name="常规 7 2 4 36 2 2" xfId="24094"/>
    <cellStyle name="常规 7 2 4 41 2 2" xfId="24095"/>
    <cellStyle name="常规 7 2 4 36 2 3" xfId="24096"/>
    <cellStyle name="常规 7 2 4 41 2 3" xfId="24097"/>
    <cellStyle name="常规 7 2 4 36 2 3 2" xfId="24098"/>
    <cellStyle name="常规 7 2 4 41 2 3 2" xfId="24099"/>
    <cellStyle name="常规 7 2 4 36 3 2" xfId="24100"/>
    <cellStyle name="常规 7 2 4 41 3 2" xfId="24101"/>
    <cellStyle name="常规 7 2 4 36 4" xfId="24102"/>
    <cellStyle name="常规 7 2 4 41 4" xfId="24103"/>
    <cellStyle name="常规 7 2 4 36 4 2" xfId="24104"/>
    <cellStyle name="常规 7 2 4 41 4 2" xfId="24105"/>
    <cellStyle name="常规 7 2 4 36 5" xfId="24106"/>
    <cellStyle name="常规 7 2 4 41 5" xfId="24107"/>
    <cellStyle name="常规 7 2 4 37 2 2 2" xfId="24108"/>
    <cellStyle name="常规 7 2 4 42 2 2 2" xfId="24109"/>
    <cellStyle name="常规 7 2 4 37 2 3" xfId="24110"/>
    <cellStyle name="常规 7 2 4 42 2 3" xfId="24111"/>
    <cellStyle name="常规 7 2 4 37 2 3 2" xfId="24112"/>
    <cellStyle name="常规 7 2 4 42 2 3 2" xfId="24113"/>
    <cellStyle name="常规 7 2 4 37 4 2" xfId="24114"/>
    <cellStyle name="常规 7 2 4 42 4 2" xfId="24115"/>
    <cellStyle name="常规 7 2 4 38 2 2 2" xfId="24116"/>
    <cellStyle name="常规 7 2 4 43 2 2 2" xfId="24117"/>
    <cellStyle name="常规 7 2 4 38 2 3" xfId="24118"/>
    <cellStyle name="常规 7 2 4 43 2 3" xfId="24119"/>
    <cellStyle name="常规 7 2 4 38 2 3 2" xfId="24120"/>
    <cellStyle name="常规 7 2 4 43 2 3 2" xfId="24121"/>
    <cellStyle name="常规 7 2 4 38 3" xfId="24122"/>
    <cellStyle name="常规 7 2 4 43 3" xfId="24123"/>
    <cellStyle name="常规 7 2 4 38 4" xfId="24124"/>
    <cellStyle name="常规 7 2 4 43 4" xfId="24125"/>
    <cellStyle name="常规 7 2 4 38 4 2" xfId="24126"/>
    <cellStyle name="常规 7 2 4 43 4 2" xfId="24127"/>
    <cellStyle name="常规 7 2 4 39 4" xfId="24128"/>
    <cellStyle name="常规 7 2 4 44 4" xfId="24129"/>
    <cellStyle name="常规 7 2 4 39 4 2" xfId="24130"/>
    <cellStyle name="常规 7 2 4 44 4 2" xfId="24131"/>
    <cellStyle name="计算 2 2 2 5 4" xfId="24132"/>
    <cellStyle name="注释 3 15 2" xfId="24133"/>
    <cellStyle name="注释 3 20 2" xfId="24134"/>
    <cellStyle name="输出 2 2 2 3 3" xfId="24135"/>
    <cellStyle name="常规 7 2 4 4" xfId="24136"/>
    <cellStyle name="注释 3 15 2 2" xfId="24137"/>
    <cellStyle name="注释 3 20 2 2" xfId="24138"/>
    <cellStyle name="输出 2 2 2 3 3 2" xfId="24139"/>
    <cellStyle name="常规 7 2 4 4 2" xfId="24140"/>
    <cellStyle name="常规 7 2 4 4 2 2 2" xfId="24141"/>
    <cellStyle name="警告文本 2 2 5 2" xfId="24142"/>
    <cellStyle name="好 2 5 2 2 2" xfId="24143"/>
    <cellStyle name="常规 7 2 4 4 2 3" xfId="24144"/>
    <cellStyle name="警告文本 2 2 5 2 2" xfId="24145"/>
    <cellStyle name="常规 7 2 4 4 2 3 2" xfId="24146"/>
    <cellStyle name="警告文本 2 2 5 3" xfId="24147"/>
    <cellStyle name="常规 7 2 4 4 2 4" xfId="24148"/>
    <cellStyle name="注释 3 15 2 3" xfId="24149"/>
    <cellStyle name="注释 3 20 2 3" xfId="24150"/>
    <cellStyle name="常规 7 2 4 4 3" xfId="24151"/>
    <cellStyle name="强调文字颜色 2 3 2 3 2" xfId="24152"/>
    <cellStyle name="注释 3 15 2 4" xfId="24153"/>
    <cellStyle name="注释 3 20 2 4" xfId="24154"/>
    <cellStyle name="常规 7 2 4 4 4" xfId="24155"/>
    <cellStyle name="强调文字颜色 2 3 2 3 3" xfId="24156"/>
    <cellStyle name="常规 7 2 4 4 5" xfId="24157"/>
    <cellStyle name="千位分隔[0] 3 2 5" xfId="24158"/>
    <cellStyle name="常规 7 2 4 45 2" xfId="24159"/>
    <cellStyle name="千位分隔[0] 3 2 5 2" xfId="24160"/>
    <cellStyle name="常规 7 2 4 45 2 2" xfId="24161"/>
    <cellStyle name="常规 7 2 4 45 3 2" xfId="24162"/>
    <cellStyle name="常规 7 2 4 45 4" xfId="24163"/>
    <cellStyle name="常规 7 2 4 46" xfId="24164"/>
    <cellStyle name="常规 7 2 4 8" xfId="24165"/>
    <cellStyle name="常规 7 2 4 46 2" xfId="24166"/>
    <cellStyle name="常规 7 2 4 47" xfId="24167"/>
    <cellStyle name="常规 7 2 4 47 2" xfId="24168"/>
    <cellStyle name="常规 7 2 4 47 3" xfId="24169"/>
    <cellStyle name="常规 7 2 4 48" xfId="24170"/>
    <cellStyle name="常规 7 2 4 48 2" xfId="24171"/>
    <cellStyle name="常规 7 2 4 49" xfId="24172"/>
    <cellStyle name="常规 7 2 4 49 2" xfId="24173"/>
    <cellStyle name="注释 3 15 3" xfId="24174"/>
    <cellStyle name="注释 3 20 3" xfId="24175"/>
    <cellStyle name="输出 2 2 2 3 4" xfId="24176"/>
    <cellStyle name="千位分隔[0] 3 3 2" xfId="24177"/>
    <cellStyle name="常规 7 2 4 5" xfId="24178"/>
    <cellStyle name="注释 3 15 3 2" xfId="24179"/>
    <cellStyle name="注释 3 20 3 2" xfId="24180"/>
    <cellStyle name="输出 2 2 2 3 4 2" xfId="24181"/>
    <cellStyle name="千位分隔[0] 3 3 2 2" xfId="24182"/>
    <cellStyle name="常规 7 2 4 5 2" xfId="24183"/>
    <cellStyle name="千位分隔[0] 3 3 2 2 2" xfId="24184"/>
    <cellStyle name="常规 7 2 4 5 2 2" xfId="24185"/>
    <cellStyle name="常规 7 2 4 5 2 2 2" xfId="24186"/>
    <cellStyle name="警告文本 2 3 5 2" xfId="24187"/>
    <cellStyle name="常规 7 2 4 5 2 3" xfId="24188"/>
    <cellStyle name="警告文本 2 3 5 2 2" xfId="24189"/>
    <cellStyle name="常规 7 2 4 5 2 3 2" xfId="24190"/>
    <cellStyle name="千位分隔[0] 3 3 2 3" xfId="24191"/>
    <cellStyle name="常规 7 2 4 5 3" xfId="24192"/>
    <cellStyle name="常规 7 2 4 5 3 2" xfId="24193"/>
    <cellStyle name="强调文字颜色 2 3 2 4 2" xfId="24194"/>
    <cellStyle name="常规 7 2 4 5 4" xfId="24195"/>
    <cellStyle name="强调文字颜色 2 3 2 4 3" xfId="24196"/>
    <cellStyle name="常规 7 2 4 6 2 2" xfId="24197"/>
    <cellStyle name="常规 7 2 4 5 5" xfId="24198"/>
    <cellStyle name="注释 3 15 4" xfId="24199"/>
    <cellStyle name="注释 3 20 4" xfId="24200"/>
    <cellStyle name="输出 2 2 2 3 5" xfId="24201"/>
    <cellStyle name="千位分隔[0] 3 3 3" xfId="24202"/>
    <cellStyle name="常规 7 2 4 6" xfId="24203"/>
    <cellStyle name="注释 3 15 4 2" xfId="24204"/>
    <cellStyle name="注释 3 20 4 2" xfId="24205"/>
    <cellStyle name="千位分隔[0] 3 3 3 2" xfId="24206"/>
    <cellStyle name="常规 7 2 4 6 2" xfId="24207"/>
    <cellStyle name="强调文字颜色 2 3 2 4 4" xfId="24208"/>
    <cellStyle name="常规 7 2 4 6 2 3" xfId="24209"/>
    <cellStyle name="强调文字颜色 2 3 2 4 4 2" xfId="24210"/>
    <cellStyle name="常规 7 2 4 6 2 3 2" xfId="24211"/>
    <cellStyle name="常规 7 2 4 6 3" xfId="24212"/>
    <cellStyle name="常规 7 2 4 6 5" xfId="24213"/>
    <cellStyle name="强调文字颜色 2 3 2 5 3" xfId="24214"/>
    <cellStyle name="常规 7 2 4 6 3 2" xfId="24215"/>
    <cellStyle name="强调文字颜色 2 3 2 5 2" xfId="24216"/>
    <cellStyle name="常规 7 2 4 6 4" xfId="24217"/>
    <cellStyle name="注释 3 15 5" xfId="24218"/>
    <cellStyle name="注释 3 20 5" xfId="24219"/>
    <cellStyle name="千位分隔[0] 3 3 4" xfId="24220"/>
    <cellStyle name="常规 7 2 4 7" xfId="24221"/>
    <cellStyle name="计算 2 2 4 2 4" xfId="24222"/>
    <cellStyle name="常规 7 2 4 7 2" xfId="24223"/>
    <cellStyle name="强调文字颜色 2 3 3 4 3" xfId="24224"/>
    <cellStyle name="常规 7 2 4 7 2 2" xfId="24225"/>
    <cellStyle name="强调文字颜色 2 3 3 4 3 2" xfId="24226"/>
    <cellStyle name="常规 7 2 4 7 2 2 2" xfId="24227"/>
    <cellStyle name="强调文字颜色 2 3 3 4 4" xfId="24228"/>
    <cellStyle name="常规 7 2 4 7 2 3" xfId="24229"/>
    <cellStyle name="强调文字颜色 2 3 3 4 4 2" xfId="24230"/>
    <cellStyle name="常规 7 2 4 7 2 3 2" xfId="24231"/>
    <cellStyle name="强调文字颜色 2 3 3 4 5" xfId="24232"/>
    <cellStyle name="常规 7 2 4 7 2 4" xfId="24233"/>
    <cellStyle name="常规 7 2 4 8 2" xfId="24234"/>
    <cellStyle name="常规 7 2 4 8 2 2" xfId="24235"/>
    <cellStyle name="常规 7 2 4 8 2 2 2" xfId="24236"/>
    <cellStyle name="常规 7 2 4 8 2 3" xfId="24237"/>
    <cellStyle name="常规 7 2 4 8 2 3 2" xfId="24238"/>
    <cellStyle name="常规 7 2 4 8 2 4" xfId="24239"/>
    <cellStyle name="常规 7 2 4 9 2" xfId="24240"/>
    <cellStyle name="常规 7 2 4 9 2 2" xfId="24241"/>
    <cellStyle name="常规 7 2 4 9 2 2 2" xfId="24242"/>
    <cellStyle name="常规 7 2 4 9 2 3" xfId="24243"/>
    <cellStyle name="常规 7 2 4 9 2 4" xfId="24244"/>
    <cellStyle name="常规 7 2 4 9 3" xfId="24245"/>
    <cellStyle name="常规 7 2 4 9 3 2" xfId="24246"/>
    <cellStyle name="强调文字颜色 2 3 2 8 2" xfId="24247"/>
    <cellStyle name="常规 7 2 4 9 4" xfId="24248"/>
    <cellStyle name="强调文字颜色 2 3 2 5 4 2" xfId="24249"/>
    <cellStyle name="常规 7 2 4 9 5" xfId="24250"/>
    <cellStyle name="常规 7 2 45 2 2" xfId="24251"/>
    <cellStyle name="常规 7 2 50 2 2" xfId="24252"/>
    <cellStyle name="常规 7 2 45 2 2 2" xfId="24253"/>
    <cellStyle name="常规 7 2 50 2 2 2" xfId="24254"/>
    <cellStyle name="常规 7 2 45 2 3" xfId="24255"/>
    <cellStyle name="常规 7 2 50 2 3" xfId="24256"/>
    <cellStyle name="常规 7 2 45 2 3 2" xfId="24257"/>
    <cellStyle name="常规 7 2 50 2 3 2" xfId="24258"/>
    <cellStyle name="常规 7 2 45 2 4" xfId="24259"/>
    <cellStyle name="常规 7 2 50 2 4" xfId="24260"/>
    <cellStyle name="常规 7 2 45 3" xfId="24261"/>
    <cellStyle name="常规 7 2 50 3" xfId="24262"/>
    <cellStyle name="常规 7 2 45 3 2" xfId="24263"/>
    <cellStyle name="常规 7 2 50 3 2" xfId="24264"/>
    <cellStyle name="常规 7 2 45 4" xfId="24265"/>
    <cellStyle name="常规 7 2 50 4" xfId="24266"/>
    <cellStyle name="常规 7 2 45 4 2" xfId="24267"/>
    <cellStyle name="常规 7 2 50 4 2" xfId="24268"/>
    <cellStyle name="常规 7 2 45 4 2 2" xfId="24269"/>
    <cellStyle name="常规 7 2 50 4 2 2" xfId="24270"/>
    <cellStyle name="常规 7 20 2 8 2 2 2" xfId="24271"/>
    <cellStyle name="常规 7 2 45 4 3" xfId="24272"/>
    <cellStyle name="常规 7 2 50 4 3" xfId="24273"/>
    <cellStyle name="常规 8 10 2 2 2" xfId="24274"/>
    <cellStyle name="常规 7 2 45 5" xfId="24275"/>
    <cellStyle name="常规 7 2 50 5" xfId="24276"/>
    <cellStyle name="常规 8 2 2 19 4 2 2" xfId="24277"/>
    <cellStyle name="常规 8 2 2 24 4 2 2" xfId="24278"/>
    <cellStyle name="常规 7 2 46 3" xfId="24279"/>
    <cellStyle name="常规 7 2 51 3" xfId="24280"/>
    <cellStyle name="强调文字颜色 4 3 2 5 2 2" xfId="24281"/>
    <cellStyle name="常规 7 2 46 4" xfId="24282"/>
    <cellStyle name="常规 7 2 51 4" xfId="24283"/>
    <cellStyle name="常规 7 2 46 4 3" xfId="24284"/>
    <cellStyle name="常规 7 2 51 4 3" xfId="24285"/>
    <cellStyle name="强调文字颜色 4 3 2 5 2 3" xfId="24286"/>
    <cellStyle name="常规 8 10 2 3 2" xfId="24287"/>
    <cellStyle name="解释性文本 2 7 2 2" xfId="24288"/>
    <cellStyle name="常规 7 2 46 5" xfId="24289"/>
    <cellStyle name="常规 7 2 51 5" xfId="24290"/>
    <cellStyle name="常规 7 2 47 2" xfId="24291"/>
    <cellStyle name="常规 7 2 52 2" xfId="24292"/>
    <cellStyle name="常规 7 2 47 3" xfId="24293"/>
    <cellStyle name="常规 7 2 52 3" xfId="24294"/>
    <cellStyle name="强调文字颜色 4 3 2 5 3 2" xfId="24295"/>
    <cellStyle name="常规 7 2 47 4" xfId="24296"/>
    <cellStyle name="常规 7 2 52 4" xfId="24297"/>
    <cellStyle name="常规 7 2 47 4 3" xfId="24298"/>
    <cellStyle name="常规 7 2 52 4 3" xfId="24299"/>
    <cellStyle name="解释性文本 2 7 3 2" xfId="24300"/>
    <cellStyle name="常规 7 2 47 5" xfId="24301"/>
    <cellStyle name="常规 7 2 52 5" xfId="24302"/>
    <cellStyle name="常规 7 20 38 5" xfId="24303"/>
    <cellStyle name="常规 7 20 43 5" xfId="24304"/>
    <cellStyle name="常规 7 2 48 2 2" xfId="24305"/>
    <cellStyle name="常规 7 2 53 2 2" xfId="24306"/>
    <cellStyle name="常规 7 2 48 2 2 2" xfId="24307"/>
    <cellStyle name="常规 7 2 53 2 2 2" xfId="24308"/>
    <cellStyle name="常规 7 2 48 2 3" xfId="24309"/>
    <cellStyle name="常规 7 2 53 2 3" xfId="24310"/>
    <cellStyle name="常规 7 2 48 2 3 2" xfId="24311"/>
    <cellStyle name="常规 7 2 53 2 3 2" xfId="24312"/>
    <cellStyle name="输入 2 2 2 3 2 2 2" xfId="24313"/>
    <cellStyle name="常规 7 2 48 2 4" xfId="24314"/>
    <cellStyle name="常规 7 2 53 2 4" xfId="24315"/>
    <cellStyle name="常规 7 2 48 3" xfId="24316"/>
    <cellStyle name="常规 7 2 53 3" xfId="24317"/>
    <cellStyle name="常规 7 20 39 5" xfId="24318"/>
    <cellStyle name="常规 7 20 44 5" xfId="24319"/>
    <cellStyle name="常规 7 2 48 3 2" xfId="24320"/>
    <cellStyle name="常规 7 2 53 3 2" xfId="24321"/>
    <cellStyle name="强调文字颜色 4 3 2 5 4 2" xfId="24322"/>
    <cellStyle name="常规 7 2 48 4" xfId="24323"/>
    <cellStyle name="常规 7 2 53 4" xfId="24324"/>
    <cellStyle name="常规 7 2 48 4 2" xfId="24325"/>
    <cellStyle name="常规 7 2 53 4 2" xfId="24326"/>
    <cellStyle name="常规 7 2 48 4 2 2" xfId="24327"/>
    <cellStyle name="常规 7 2 53 4 2 2" xfId="24328"/>
    <cellStyle name="常规 7 2 48 4 3" xfId="24329"/>
    <cellStyle name="常规 7 2 53 4 3" xfId="24330"/>
    <cellStyle name="常规 7 2 48 5" xfId="24331"/>
    <cellStyle name="常规 7 2 53 5" xfId="24332"/>
    <cellStyle name="常规 7 2 49 2" xfId="24333"/>
    <cellStyle name="常规 7 2 54 2" xfId="24334"/>
    <cellStyle name="常规 7 2 49 2 2" xfId="24335"/>
    <cellStyle name="常规 7 2 54 2 2" xfId="24336"/>
    <cellStyle name="常规 7 2 49 2 2 2" xfId="24337"/>
    <cellStyle name="常规 7 2 54 2 2 2" xfId="24338"/>
    <cellStyle name="常规 7 2 49 2 3" xfId="24339"/>
    <cellStyle name="常规 7 2 54 2 3" xfId="24340"/>
    <cellStyle name="常规 7 2 49 2 3 2" xfId="24341"/>
    <cellStyle name="常规 7 2 54 2 3 2" xfId="24342"/>
    <cellStyle name="常规 7 2 49 2 4" xfId="24343"/>
    <cellStyle name="常规 7 2 54 2 4" xfId="24344"/>
    <cellStyle name="常规 7 2 49 3" xfId="24345"/>
    <cellStyle name="常规 7 2 54 3" xfId="24346"/>
    <cellStyle name="常规 7 2 49 3 2" xfId="24347"/>
    <cellStyle name="常规 7 2 54 3 2" xfId="24348"/>
    <cellStyle name="常规 7 2 49 4" xfId="24349"/>
    <cellStyle name="常规 7 2 54 4" xfId="24350"/>
    <cellStyle name="常规 7 2 49 4 2" xfId="24351"/>
    <cellStyle name="常规 7 2 54 4 2" xfId="24352"/>
    <cellStyle name="常规 7 2 49 4 2 2" xfId="24353"/>
    <cellStyle name="常规 7 2 54 4 2 2" xfId="24354"/>
    <cellStyle name="常规 7 2 49 4 3" xfId="24355"/>
    <cellStyle name="常规 7 2 54 4 3" xfId="24356"/>
    <cellStyle name="常规 7 2 49 5" xfId="24357"/>
    <cellStyle name="常规 7 2 54 5" xfId="24358"/>
    <cellStyle name="常规 7 2 5" xfId="24359"/>
    <cellStyle name="常规 7 2 5 2" xfId="24360"/>
    <cellStyle name="常规 7 2 5 2 2 2" xfId="24361"/>
    <cellStyle name="常规 7 2 5 2 3 2" xfId="24362"/>
    <cellStyle name="输出 2 2 2 4 2" xfId="24363"/>
    <cellStyle name="常规 7 2 5 3" xfId="24364"/>
    <cellStyle name="注释 3 16 2" xfId="24365"/>
    <cellStyle name="注释 3 21 2" xfId="24366"/>
    <cellStyle name="输出 2 2 2 4 3" xfId="24367"/>
    <cellStyle name="常规 7 2 5 4" xfId="24368"/>
    <cellStyle name="注释 3 16 2 2 2" xfId="24369"/>
    <cellStyle name="注释 3 21 2 2 2" xfId="24370"/>
    <cellStyle name="常规 7 2 5 4 2 2" xfId="24371"/>
    <cellStyle name="注释 3 16 2 3" xfId="24372"/>
    <cellStyle name="注释 3 21 2 3" xfId="24373"/>
    <cellStyle name="常规 7 2 5 4 3" xfId="24374"/>
    <cellStyle name="注释 3 16 3" xfId="24375"/>
    <cellStyle name="注释 3 21 3" xfId="24376"/>
    <cellStyle name="输出 2 2 2 4 4" xfId="24377"/>
    <cellStyle name="千位分隔[0] 3 4 2" xfId="24378"/>
    <cellStyle name="常规 7 2 5 5" xfId="24379"/>
    <cellStyle name="注释 3 16 4" xfId="24380"/>
    <cellStyle name="注释 3 21 4" xfId="24381"/>
    <cellStyle name="输出 2 2 2 4 5" xfId="24382"/>
    <cellStyle name="千位分隔[0] 3 4 3" xfId="24383"/>
    <cellStyle name="常规 7 2 5 6" xfId="24384"/>
    <cellStyle name="常规 7 2 55" xfId="24385"/>
    <cellStyle name="常规 7 2 60" xfId="24386"/>
    <cellStyle name="常规 7 2 55 2" xfId="24387"/>
    <cellStyle name="常规 7 2 60 2" xfId="24388"/>
    <cellStyle name="常规 7 2 55 2 2" xfId="24389"/>
    <cellStyle name="常规 7 2 60 2 2" xfId="24390"/>
    <cellStyle name="常规 76" xfId="24391"/>
    <cellStyle name="常规 81" xfId="24392"/>
    <cellStyle name="常规 7 2 55 2 2 2" xfId="24393"/>
    <cellStyle name="常规 7 2 55 2 3" xfId="24394"/>
    <cellStyle name="常规 7 2 55 2 3 2" xfId="24395"/>
    <cellStyle name="常规 7 2 55 2 4" xfId="24396"/>
    <cellStyle name="常规 7 2 55 3" xfId="24397"/>
    <cellStyle name="常规 7 2 60 3" xfId="24398"/>
    <cellStyle name="常规 7 2 55 3 2" xfId="24399"/>
    <cellStyle name="常规 7 2 60 3 2" xfId="24400"/>
    <cellStyle name="常规 7 2 55 4" xfId="24401"/>
    <cellStyle name="常规 7 2 60 4" xfId="24402"/>
    <cellStyle name="常规 7 2 55 4 3" xfId="24403"/>
    <cellStyle name="常规 7 2 55 5" xfId="24404"/>
    <cellStyle name="常规 7 2 56 2" xfId="24405"/>
    <cellStyle name="常规 7 2 61 2" xfId="24406"/>
    <cellStyle name="常规 7 2 56 2 2" xfId="24407"/>
    <cellStyle name="常规 7 2 56 2 2 2" xfId="24408"/>
    <cellStyle name="常规 7 2 56 2 3 2" xfId="24409"/>
    <cellStyle name="常规 7 2 56 2 4" xfId="24410"/>
    <cellStyle name="常规 7 2 56 3" xfId="24411"/>
    <cellStyle name="常规 7 2 56 3 2" xfId="24412"/>
    <cellStyle name="常规 7 2 56 4" xfId="24413"/>
    <cellStyle name="常规 7 2 56 4 2" xfId="24414"/>
    <cellStyle name="常规 7 2 56 4 2 2" xfId="24415"/>
    <cellStyle name="常规 7 2 56 4 3" xfId="24416"/>
    <cellStyle name="常规 7 2 56 5" xfId="24417"/>
    <cellStyle name="常规 7 2 57 2" xfId="24418"/>
    <cellStyle name="常规 7 2 62 2" xfId="24419"/>
    <cellStyle name="常规 7 2 57 2 2" xfId="24420"/>
    <cellStyle name="常规 7 2 57 2 3" xfId="24421"/>
    <cellStyle name="常规 7 2 57 2 4" xfId="24422"/>
    <cellStyle name="常规 7 2 57 3" xfId="24423"/>
    <cellStyle name="常规 7 2 57 3 2" xfId="24424"/>
    <cellStyle name="常规 7 2 57 4" xfId="24425"/>
    <cellStyle name="常规 7 2 57 4 2" xfId="24426"/>
    <cellStyle name="常规 7 2 57 4 2 2" xfId="24427"/>
    <cellStyle name="常规 7 2 57 4 3" xfId="24428"/>
    <cellStyle name="常规 7 2 57 5" xfId="24429"/>
    <cellStyle name="常规 7 2 58" xfId="24430"/>
    <cellStyle name="常规 7 2 63" xfId="24431"/>
    <cellStyle name="适中 3 2 2 2 4" xfId="24432"/>
    <cellStyle name="常规 7 2 58 2" xfId="24433"/>
    <cellStyle name="常规 7 2 63 2" xfId="24434"/>
    <cellStyle name="适中 3 2 2 2 4 2" xfId="24435"/>
    <cellStyle name="常规 7 2 58 2 2" xfId="24436"/>
    <cellStyle name="常规 7 2 58 2 3" xfId="24437"/>
    <cellStyle name="注释 3 29 5" xfId="24438"/>
    <cellStyle name="注释 3 34 5" xfId="24439"/>
    <cellStyle name="常规 7 2 58 2 3 2" xfId="24440"/>
    <cellStyle name="常规 7 2 58 2 4" xfId="24441"/>
    <cellStyle name="适中 3 2 2 2 5" xfId="24442"/>
    <cellStyle name="常规 7 2 58 3" xfId="24443"/>
    <cellStyle name="常规 7 2 58 3 2" xfId="24444"/>
    <cellStyle name="常规 7 2 58 4" xfId="24445"/>
    <cellStyle name="常规 7 2 58 5" xfId="24446"/>
    <cellStyle name="常规 7 2 59" xfId="24447"/>
    <cellStyle name="常规 7 2 64" xfId="24448"/>
    <cellStyle name="适中 3 2 2 3 4" xfId="24449"/>
    <cellStyle name="常规 7 2 59 2" xfId="24450"/>
    <cellStyle name="常规 7 2 64 2" xfId="24451"/>
    <cellStyle name="适中 3 2 2 3 4 2" xfId="24452"/>
    <cellStyle name="常规 7 2 59 2 2" xfId="24453"/>
    <cellStyle name="常规 7 2 59 2 3" xfId="24454"/>
    <cellStyle name="汇总 2" xfId="24455"/>
    <cellStyle name="常规 7 2 59 2 4" xfId="24456"/>
    <cellStyle name="汇总 3" xfId="24457"/>
    <cellStyle name="适中 3 2 2 3 5" xfId="24458"/>
    <cellStyle name="常规 7 2 59 3" xfId="24459"/>
    <cellStyle name="常规 7 2 59 3 2" xfId="24460"/>
    <cellStyle name="常规 7 2 59 4" xfId="24461"/>
    <cellStyle name="常规 7 2 59 4 2" xfId="24462"/>
    <cellStyle name="常规 7 2 59 4 3" xfId="24463"/>
    <cellStyle name="常规 7 2 6" xfId="24464"/>
    <cellStyle name="常规 7 2 6 2" xfId="24465"/>
    <cellStyle name="输出 2 2 2 5 2" xfId="24466"/>
    <cellStyle name="常规 7 2 6 3" xfId="24467"/>
    <cellStyle name="注释 3 17 2" xfId="24468"/>
    <cellStyle name="注释 3 22 2" xfId="24469"/>
    <cellStyle name="输出 2 2 2 5 3" xfId="24470"/>
    <cellStyle name="常规 7 2 6 4" xfId="24471"/>
    <cellStyle name="注释 3 17 3" xfId="24472"/>
    <cellStyle name="注释 3 22 3" xfId="24473"/>
    <cellStyle name="输出 2 2 2 5 4" xfId="24474"/>
    <cellStyle name="千位分隔[0] 3 5 2" xfId="24475"/>
    <cellStyle name="常规 7 2 6 5" xfId="24476"/>
    <cellStyle name="常规 7 2 65" xfId="24477"/>
    <cellStyle name="常规 7 2 7" xfId="24478"/>
    <cellStyle name="常规 7 2 7 2" xfId="24479"/>
    <cellStyle name="常规 7 2 7 2 2" xfId="24480"/>
    <cellStyle name="常规 8 4 2 8" xfId="24481"/>
    <cellStyle name="常规 7 2 7 2 2 2" xfId="24482"/>
    <cellStyle name="输出 2 2 2 6 2" xfId="24483"/>
    <cellStyle name="常规 8 2 49 2 2" xfId="24484"/>
    <cellStyle name="常规 8 2 54 2 2" xfId="24485"/>
    <cellStyle name="常规 7 2 7 3" xfId="24486"/>
    <cellStyle name="常规 7 2 7 3 2" xfId="24487"/>
    <cellStyle name="注释 3 18 2" xfId="24488"/>
    <cellStyle name="注释 3 23 2" xfId="24489"/>
    <cellStyle name="常规 7 2 7 4" xfId="24490"/>
    <cellStyle name="注释 3 18 2 2" xfId="24491"/>
    <cellStyle name="注释 3 23 2 2" xfId="24492"/>
    <cellStyle name="常规 7 2 7 4 2" xfId="24493"/>
    <cellStyle name="注释 3 18 2 2 2" xfId="24494"/>
    <cellStyle name="注释 3 23 2 2 2" xfId="24495"/>
    <cellStyle name="常规 7 2 7 4 2 2" xfId="24496"/>
    <cellStyle name="好 4 2 3 2 4" xfId="24497"/>
    <cellStyle name="注释 3 18 3" xfId="24498"/>
    <cellStyle name="注释 3 23 3" xfId="24499"/>
    <cellStyle name="千位分隔[0] 3 6 2" xfId="24500"/>
    <cellStyle name="常规 7 2 7 5" xfId="24501"/>
    <cellStyle name="常规 7 2 8 2" xfId="24502"/>
    <cellStyle name="常规 7 2 8 2 2" xfId="24503"/>
    <cellStyle name="常规 7 2 8 2 3 2" xfId="24504"/>
    <cellStyle name="输出 2 2 2 7 2" xfId="24505"/>
    <cellStyle name="常规 7 2 8 3" xfId="24506"/>
    <cellStyle name="常规 7 2 8 3 2" xfId="24507"/>
    <cellStyle name="注释 3 19 2" xfId="24508"/>
    <cellStyle name="注释 3 24 2" xfId="24509"/>
    <cellStyle name="强调文字颜色 6 2 2 4 2 2 2" xfId="24510"/>
    <cellStyle name="常规 7 2 8 4" xfId="24511"/>
    <cellStyle name="注释 3 19 2 2" xfId="24512"/>
    <cellStyle name="注释 3 24 2 2" xfId="24513"/>
    <cellStyle name="常规 7 2 8 4 2" xfId="24514"/>
    <cellStyle name="注释 3 19 3" xfId="24515"/>
    <cellStyle name="注释 3 24 3" xfId="24516"/>
    <cellStyle name="常规 7 2 8 5" xfId="24517"/>
    <cellStyle name="输出 3 4 2 2 2" xfId="24518"/>
    <cellStyle name="常规 7 2 9" xfId="24519"/>
    <cellStyle name="常规 7 2 9 2" xfId="24520"/>
    <cellStyle name="常规 7 2 9 2 2" xfId="24521"/>
    <cellStyle name="常规 7 2 9 3" xfId="24522"/>
    <cellStyle name="常规 7 2 9 3 2" xfId="24523"/>
    <cellStyle name="注释 3 25 2" xfId="24524"/>
    <cellStyle name="注释 3 30 2" xfId="24525"/>
    <cellStyle name="强调文字颜色 6 2 2 4 2 3 2" xfId="24526"/>
    <cellStyle name="常规 7 2 9 4" xfId="24527"/>
    <cellStyle name="注释 3 25 2 2" xfId="24528"/>
    <cellStyle name="注释 3 30 2 2" xfId="24529"/>
    <cellStyle name="常规 7 2 9 4 2" xfId="24530"/>
    <cellStyle name="注释 3 25 3" xfId="24531"/>
    <cellStyle name="注释 3 30 3" xfId="24532"/>
    <cellStyle name="常规 7 2 9 5" xfId="24533"/>
    <cellStyle name="强调文字颜色 6 2 2 2 3" xfId="24534"/>
    <cellStyle name="常规 7 20 10 2" xfId="24535"/>
    <cellStyle name="强调文字颜色 6 2 2 2 3 2" xfId="24536"/>
    <cellStyle name="常规 7 20 10 2 2" xfId="24537"/>
    <cellStyle name="强调文字颜色 6 2 2 2 3 2 2" xfId="24538"/>
    <cellStyle name="常规 7 20 10 2 2 2" xfId="24539"/>
    <cellStyle name="强调文字颜色 6 2 2 2 3 3" xfId="24540"/>
    <cellStyle name="常规 7 20 10 2 3" xfId="24541"/>
    <cellStyle name="强调文字颜色 6 2 2 2 3 3 2" xfId="24542"/>
    <cellStyle name="常规 7 20 10 2 3 2" xfId="24543"/>
    <cellStyle name="强调文字颜色 6 2 2 2 3 4" xfId="24544"/>
    <cellStyle name="常规 7 20 10 2 4" xfId="24545"/>
    <cellStyle name="强调文字颜色 6 2 2 2 4" xfId="24546"/>
    <cellStyle name="常规 7 20 10 3" xfId="24547"/>
    <cellStyle name="强调文字颜色 6 2 2 2 4 2" xfId="24548"/>
    <cellStyle name="常规 7 20 10 3 2" xfId="24549"/>
    <cellStyle name="强调文字颜色 6 2 2 2 5" xfId="24550"/>
    <cellStyle name="好 3 2 2 4 2 2 2" xfId="24551"/>
    <cellStyle name="常规 7 20 10 4" xfId="24552"/>
    <cellStyle name="强调文字颜色 6 2 2 2 6" xfId="24553"/>
    <cellStyle name="强调文字颜色 3 2 2 2 5 2 2" xfId="24554"/>
    <cellStyle name="常规 7 20 10 5" xfId="24555"/>
    <cellStyle name="常规 7 20 11" xfId="24556"/>
    <cellStyle name="强调文字颜色 6 2 2 3 3" xfId="24557"/>
    <cellStyle name="常规 7 20 11 2" xfId="24558"/>
    <cellStyle name="强调文字颜色 6 2 2 3 3 2" xfId="24559"/>
    <cellStyle name="常规 7 20 11 2 2" xfId="24560"/>
    <cellStyle name="常规 7 20 11 2 3" xfId="24561"/>
    <cellStyle name="常规 7 20 11 2 4" xfId="24562"/>
    <cellStyle name="强调文字颜色 6 2 2 3 4" xfId="24563"/>
    <cellStyle name="常规 7 20 11 3" xfId="24564"/>
    <cellStyle name="强调文字颜色 6 2 2 3 4 2" xfId="24565"/>
    <cellStyle name="常规 7 20 11 3 2" xfId="24566"/>
    <cellStyle name="强调文字颜色 6 2 2 3 5" xfId="24567"/>
    <cellStyle name="好 3 2 2 4 2 3 2" xfId="24568"/>
    <cellStyle name="常规 7 20 11 4" xfId="24569"/>
    <cellStyle name="常规 7 20 11 4 2" xfId="24570"/>
    <cellStyle name="常规 7 20 11 4 2 2" xfId="24571"/>
    <cellStyle name="常规 7 20 11 4 3" xfId="24572"/>
    <cellStyle name="强调文字颜色 3 2 2 2 5 3 2" xfId="24573"/>
    <cellStyle name="常规 7 20 11 5" xfId="24574"/>
    <cellStyle name="常规 7 20 12" xfId="24575"/>
    <cellStyle name="强调文字颜色 6 2 2 4 3" xfId="24576"/>
    <cellStyle name="常规 7 20 12 2" xfId="24577"/>
    <cellStyle name="强调文字颜色 6 2 2 4 3 2" xfId="24578"/>
    <cellStyle name="注释 3 69" xfId="24579"/>
    <cellStyle name="注释 3 74" xfId="24580"/>
    <cellStyle name="常规 7 20 12 2 2" xfId="24581"/>
    <cellStyle name="注释 3 69 2" xfId="24582"/>
    <cellStyle name="注释 3 74 2" xfId="24583"/>
    <cellStyle name="常规 7 20 12 2 2 2" xfId="24584"/>
    <cellStyle name="注释 3 75" xfId="24585"/>
    <cellStyle name="注释 3 80" xfId="24586"/>
    <cellStyle name="常规 7 20 12 2 3" xfId="24587"/>
    <cellStyle name="注释 3 75 2" xfId="24588"/>
    <cellStyle name="常规 7 20 12 2 3 2" xfId="24589"/>
    <cellStyle name="注释 3 76" xfId="24590"/>
    <cellStyle name="常规 7 20 12 2 4" xfId="24591"/>
    <cellStyle name="强调文字颜色 6 2 2 4 4 2" xfId="24592"/>
    <cellStyle name="常规 7 20 12 3 2" xfId="24593"/>
    <cellStyle name="强调文字颜色 6 2 2 4 5" xfId="24594"/>
    <cellStyle name="常规 7 20 12 4" xfId="24595"/>
    <cellStyle name="常规 7 20 12 4 2" xfId="24596"/>
    <cellStyle name="常规 7 20 12 4 2 2" xfId="24597"/>
    <cellStyle name="常规 7 20 12 4 3" xfId="24598"/>
    <cellStyle name="常规 7 20 12 5" xfId="24599"/>
    <cellStyle name="常规 7 20 13" xfId="24600"/>
    <cellStyle name="好 4 3 4 3 2" xfId="24601"/>
    <cellStyle name="强调文字颜色 6 2 2 5 3" xfId="24602"/>
    <cellStyle name="常规 7 20 13 2" xfId="24603"/>
    <cellStyle name="强调文字颜色 6 2 2 5 3 2" xfId="24604"/>
    <cellStyle name="常规 7 20 13 2 2" xfId="24605"/>
    <cellStyle name="常规 7 20 13 2 3" xfId="24606"/>
    <cellStyle name="常规 7 20 13 2 4" xfId="24607"/>
    <cellStyle name="强调文字颜色 6 2 2 5 4 2" xfId="24608"/>
    <cellStyle name="常规 7 20 13 3 2" xfId="24609"/>
    <cellStyle name="强调文字颜色 6 2 2 5 5" xfId="24610"/>
    <cellStyle name="常规 7 20 13 4" xfId="24611"/>
    <cellStyle name="常规 7 20 13 4 2" xfId="24612"/>
    <cellStyle name="常规 7 55" xfId="24613"/>
    <cellStyle name="常规 7 60" xfId="24614"/>
    <cellStyle name="常规 7 20 13 4 2 2" xfId="24615"/>
    <cellStyle name="常规 7 20 13 4 3" xfId="24616"/>
    <cellStyle name="常规 7 20 13 5" xfId="24617"/>
    <cellStyle name="常规 7 20 14" xfId="24618"/>
    <cellStyle name="强调文字颜色 6 2 2 6 3" xfId="24619"/>
    <cellStyle name="常规 7 20 14 2" xfId="24620"/>
    <cellStyle name="强调文字颜色 6 2 2 6 3 2" xfId="24621"/>
    <cellStyle name="常规 7 20 14 2 2" xfId="24622"/>
    <cellStyle name="常规 7 20 14 2 2 2" xfId="24623"/>
    <cellStyle name="常规 7 20 14 2 3" xfId="24624"/>
    <cellStyle name="常规 7 20 14 2 4" xfId="24625"/>
    <cellStyle name="强调文字颜色 6 2 2 6 4" xfId="24626"/>
    <cellStyle name="常规 7 20 14 3" xfId="24627"/>
    <cellStyle name="常规 7 20 14 3 2" xfId="24628"/>
    <cellStyle name="汇总 2 2 2 2 2 2" xfId="24629"/>
    <cellStyle name="常规 7 20 14 4" xfId="24630"/>
    <cellStyle name="汇总 2 2 2 2 2 2 2" xfId="24631"/>
    <cellStyle name="常规 7 20 14 4 2" xfId="24632"/>
    <cellStyle name="常规 7 20 14 4 2 2" xfId="24633"/>
    <cellStyle name="常规 7 20 14 4 3" xfId="24634"/>
    <cellStyle name="常规 7 20 15" xfId="24635"/>
    <cellStyle name="常规 7 20 20" xfId="24636"/>
    <cellStyle name="常规 7 20 15 2" xfId="24637"/>
    <cellStyle name="常规 7 20 20 2" xfId="24638"/>
    <cellStyle name="常规 7 20 15 2 2" xfId="24639"/>
    <cellStyle name="常规 7 20 20 2 2" xfId="24640"/>
    <cellStyle name="常规 7 20 15 2 2 2" xfId="24641"/>
    <cellStyle name="常规 7 20 20 2 2 2" xfId="24642"/>
    <cellStyle name="计算 2" xfId="24643"/>
    <cellStyle name="常规 7 20 15 2 3 2" xfId="24644"/>
    <cellStyle name="常规 7 20 20 2 3 2" xfId="24645"/>
    <cellStyle name="常规 7 20 15 2 4" xfId="24646"/>
    <cellStyle name="常规 7 20 20 2 4" xfId="24647"/>
    <cellStyle name="常规 7 20 15 3" xfId="24648"/>
    <cellStyle name="常规 7 20 20 3" xfId="24649"/>
    <cellStyle name="常规 7 20 15 3 2" xfId="24650"/>
    <cellStyle name="常规 7 20 20 3 2" xfId="24651"/>
    <cellStyle name="汇总 2 2 2 2 3 2" xfId="24652"/>
    <cellStyle name="常规 7 20 15 4" xfId="24653"/>
    <cellStyle name="常规 7 20 20 4" xfId="24654"/>
    <cellStyle name="常规 7 20 15 4 2" xfId="24655"/>
    <cellStyle name="常规 7 20 20 4 2" xfId="24656"/>
    <cellStyle name="常规 7 20 15 4 2 2" xfId="24657"/>
    <cellStyle name="常规 7 20 20 4 2 2" xfId="24658"/>
    <cellStyle name="常规 7 20 15 4 3" xfId="24659"/>
    <cellStyle name="常规 7 20 20 4 3" xfId="24660"/>
    <cellStyle name="常规 7 20 16" xfId="24661"/>
    <cellStyle name="常规 7 20 21" xfId="24662"/>
    <cellStyle name="常规 7 20 16 2" xfId="24663"/>
    <cellStyle name="常规 7 20 21 2" xfId="24664"/>
    <cellStyle name="常规 7 20 16 2 2" xfId="24665"/>
    <cellStyle name="常规 7 20 21 2 2" xfId="24666"/>
    <cellStyle name="常规 7 20 16 2 2 2" xfId="24667"/>
    <cellStyle name="常规 7 20 21 2 2 2" xfId="24668"/>
    <cellStyle name="常规 7 20 16 2 3" xfId="24669"/>
    <cellStyle name="常规 7 20 21 2 3" xfId="24670"/>
    <cellStyle name="常规 7 20 16 2 3 2" xfId="24671"/>
    <cellStyle name="常规 7 20 21 2 3 2" xfId="24672"/>
    <cellStyle name="常规 7 20 16 3" xfId="24673"/>
    <cellStyle name="常规 7 20 21 3" xfId="24674"/>
    <cellStyle name="常规 7 20 16 3 2" xfId="24675"/>
    <cellStyle name="常规 7 20 21 3 2" xfId="24676"/>
    <cellStyle name="汇总 2 2 2 2 4 2" xfId="24677"/>
    <cellStyle name="常规 7 20 16 4" xfId="24678"/>
    <cellStyle name="常规 7 20 21 4" xfId="24679"/>
    <cellStyle name="常规 8 2 2 2 17" xfId="24680"/>
    <cellStyle name="常规 8 2 2 2 22" xfId="24681"/>
    <cellStyle name="常规 7 20 16 4 2" xfId="24682"/>
    <cellStyle name="常规 7 20 21 4 2" xfId="24683"/>
    <cellStyle name="常规 8 2 2 2 17 2" xfId="24684"/>
    <cellStyle name="常规 8 2 2 2 22 2" xfId="24685"/>
    <cellStyle name="常规 7 20 16 4 2 2" xfId="24686"/>
    <cellStyle name="常规 7 20 21 4 2 2" xfId="24687"/>
    <cellStyle name="常规 8 2 2 2 18" xfId="24688"/>
    <cellStyle name="常规 8 2 2 2 23" xfId="24689"/>
    <cellStyle name="常规 7 20 16 4 3" xfId="24690"/>
    <cellStyle name="常规 7 20 21 4 3" xfId="24691"/>
    <cellStyle name="常规 7 20 16 5" xfId="24692"/>
    <cellStyle name="常规 7 20 21 5" xfId="24693"/>
    <cellStyle name="常规 7 20 17" xfId="24694"/>
    <cellStyle name="常规 7 20 22" xfId="24695"/>
    <cellStyle name="常规 7 20 17 2" xfId="24696"/>
    <cellStyle name="常规 7 20 22 2" xfId="24697"/>
    <cellStyle name="常规 7 20 17 2 2" xfId="24698"/>
    <cellStyle name="常规 7 20 22 2 2" xfId="24699"/>
    <cellStyle name="常规 7 20 17 2 3" xfId="24700"/>
    <cellStyle name="常规 7 20 22 2 3" xfId="24701"/>
    <cellStyle name="常规 7 20 17 2 3 2" xfId="24702"/>
    <cellStyle name="常规 7 20 22 2 3 2" xfId="24703"/>
    <cellStyle name="常规 7 20 17 2 4" xfId="24704"/>
    <cellStyle name="常规 7 20 22 2 4" xfId="24705"/>
    <cellStyle name="适中 2 3 2 2 2 2" xfId="24706"/>
    <cellStyle name="常规 8 4 13 2 2" xfId="24707"/>
    <cellStyle name="常规 7 20 17 3" xfId="24708"/>
    <cellStyle name="常规 7 20 22 3" xfId="24709"/>
    <cellStyle name="常规 7 20 17 3 2" xfId="24710"/>
    <cellStyle name="常规 7 20 22 3 2" xfId="24711"/>
    <cellStyle name="常规 7 20 17 4" xfId="24712"/>
    <cellStyle name="常规 7 20 22 4" xfId="24713"/>
    <cellStyle name="常规 7 20 17 4 2" xfId="24714"/>
    <cellStyle name="常规 7 20 22 4 2" xfId="24715"/>
    <cellStyle name="常规 7 20 17 5" xfId="24716"/>
    <cellStyle name="常规 7 20 22 5" xfId="24717"/>
    <cellStyle name="常规 7 20 18" xfId="24718"/>
    <cellStyle name="常规 7 20 23" xfId="24719"/>
    <cellStyle name="常规 7 20 18 2" xfId="24720"/>
    <cellStyle name="常规 7 20 23 2" xfId="24721"/>
    <cellStyle name="常规 7 20 18 2 2" xfId="24722"/>
    <cellStyle name="常规 7 20 23 2 2" xfId="24723"/>
    <cellStyle name="常规 7 20 18 2 2 2" xfId="24724"/>
    <cellStyle name="常规 7 20 23 2 2 2" xfId="24725"/>
    <cellStyle name="常规 7 20 18 2 3" xfId="24726"/>
    <cellStyle name="常规 7 20 23 2 3" xfId="24727"/>
    <cellStyle name="常规 7 20 18 2 3 2" xfId="24728"/>
    <cellStyle name="常规 7 20 23 2 3 2" xfId="24729"/>
    <cellStyle name="常规 7 20 18 2 4" xfId="24730"/>
    <cellStyle name="常规 7 20 23 2 4" xfId="24731"/>
    <cellStyle name="适中 2 3 2 2 3 2" xfId="24732"/>
    <cellStyle name="常规 7 20 18 3" xfId="24733"/>
    <cellStyle name="常规 7 20 23 3" xfId="24734"/>
    <cellStyle name="常规 7 20 18 3 2" xfId="24735"/>
    <cellStyle name="常规 7 20 23 3 2" xfId="24736"/>
    <cellStyle name="常规 7 20 18 4" xfId="24737"/>
    <cellStyle name="常规 7 20 23 4" xfId="24738"/>
    <cellStyle name="常规 7 20 18 4 2" xfId="24739"/>
    <cellStyle name="常规 7 20 23 4 2" xfId="24740"/>
    <cellStyle name="常规 7 20 18 4 2 2" xfId="24741"/>
    <cellStyle name="常规 7 20 23 4 2 2" xfId="24742"/>
    <cellStyle name="常规 7 20 18 5" xfId="24743"/>
    <cellStyle name="常规 7 20 23 5" xfId="24744"/>
    <cellStyle name="常规 7 20 19" xfId="24745"/>
    <cellStyle name="常规 7 20 24" xfId="24746"/>
    <cellStyle name="常规 7 20 19 2" xfId="24747"/>
    <cellStyle name="常规 7 20 24 2" xfId="24748"/>
    <cellStyle name="常规 7 20 19 2 2" xfId="24749"/>
    <cellStyle name="常规 7 20 24 2 2" xfId="24750"/>
    <cellStyle name="常规 7 20 19 2 2 2" xfId="24751"/>
    <cellStyle name="常规 7 20 24 2 2 2" xfId="24752"/>
    <cellStyle name="常规 7 20 19 2 3" xfId="24753"/>
    <cellStyle name="常规 7 20 24 2 3" xfId="24754"/>
    <cellStyle name="常规 7 20 19 2 3 2" xfId="24755"/>
    <cellStyle name="常规 7 20 24 2 3 2" xfId="24756"/>
    <cellStyle name="常规 7 20 19 2 4" xfId="24757"/>
    <cellStyle name="常规 7 20 24 2 4" xfId="24758"/>
    <cellStyle name="常规 7 20 19 3" xfId="24759"/>
    <cellStyle name="常规 7 20 24 3" xfId="24760"/>
    <cellStyle name="常规 7 20 19 3 2" xfId="24761"/>
    <cellStyle name="常规 7 20 24 3 2" xfId="24762"/>
    <cellStyle name="常规 7 20 19 4" xfId="24763"/>
    <cellStyle name="常规 7 20 24 4" xfId="24764"/>
    <cellStyle name="常规 7 20 19 4 2" xfId="24765"/>
    <cellStyle name="常规 7 20 24 4 2" xfId="24766"/>
    <cellStyle name="常规 7 20 19 4 2 2" xfId="24767"/>
    <cellStyle name="常规 7 20 24 4 2 2" xfId="24768"/>
    <cellStyle name="常规 7 20 19 5" xfId="24769"/>
    <cellStyle name="常规 7 20 24 5" xfId="24770"/>
    <cellStyle name="常规 7 20 2 10" xfId="24771"/>
    <cellStyle name="链接单元格 2 2 3" xfId="24772"/>
    <cellStyle name="常规 7 20 2 10 2" xfId="24773"/>
    <cellStyle name="链接单元格 2 2 3 2" xfId="24774"/>
    <cellStyle name="常规 7 20 2 10 2 2" xfId="24775"/>
    <cellStyle name="链接单元格 2 2 3 3" xfId="24776"/>
    <cellStyle name="常规 7 20 2 10 2 3" xfId="24777"/>
    <cellStyle name="链接单元格 2 2 3 3 2" xfId="24778"/>
    <cellStyle name="常规 7 20 2 10 2 3 2" xfId="24779"/>
    <cellStyle name="常规 8 2 2 26 2" xfId="24780"/>
    <cellStyle name="常规 8 2 2 31 2" xfId="24781"/>
    <cellStyle name="链接单元格 2 2 3 4" xfId="24782"/>
    <cellStyle name="常规 7 20 2 10 2 4" xfId="24783"/>
    <cellStyle name="强调文字颜色 3 3 2 2 6 2" xfId="24784"/>
    <cellStyle name="链接单元格 2 2 4" xfId="24785"/>
    <cellStyle name="常规 7 20 2 10 3" xfId="24786"/>
    <cellStyle name="链接单元格 2 2 4 2" xfId="24787"/>
    <cellStyle name="常规 7 20 2 10 3 2" xfId="24788"/>
    <cellStyle name="常规 7 20 2 11" xfId="24789"/>
    <cellStyle name="链接单元格 2 3 3" xfId="24790"/>
    <cellStyle name="常规 7 20 2 11 2" xfId="24791"/>
    <cellStyle name="链接单元格 2 3 3 2" xfId="24792"/>
    <cellStyle name="常规 7 20 2 11 2 2" xfId="24793"/>
    <cellStyle name="链接单元格 2 3 3 2 2" xfId="24794"/>
    <cellStyle name="常规 7 20 2 11 2 2 2" xfId="24795"/>
    <cellStyle name="链接单元格 2 3 3 3" xfId="24796"/>
    <cellStyle name="常规 7 20 2 11 2 3" xfId="24797"/>
    <cellStyle name="链接单元格 2 3 3 3 2" xfId="24798"/>
    <cellStyle name="常规 7 20 2 11 2 3 2" xfId="24799"/>
    <cellStyle name="强调文字颜色 2 2 8 2" xfId="24800"/>
    <cellStyle name="链接单元格 2 3 3 4" xfId="24801"/>
    <cellStyle name="常规 7 20 2 11 2 4" xfId="24802"/>
    <cellStyle name="强调文字颜色 3 3 2 2 7 2" xfId="24803"/>
    <cellStyle name="链接单元格 2 3 4" xfId="24804"/>
    <cellStyle name="常规 7 20 2 11 3" xfId="24805"/>
    <cellStyle name="常规 8 2 2 7 2 3 2" xfId="24806"/>
    <cellStyle name="常规 7 20 2 12" xfId="24807"/>
    <cellStyle name="链接单元格 2 4 3" xfId="24808"/>
    <cellStyle name="常规 7 20 2 12 2" xfId="24809"/>
    <cellStyle name="链接单元格 2 4 3 2" xfId="24810"/>
    <cellStyle name="常规 7 20 2 12 2 2" xfId="24811"/>
    <cellStyle name="常规 7 20 2 12 2 2 2" xfId="24812"/>
    <cellStyle name="常规 7 20 2 13" xfId="24813"/>
    <cellStyle name="链接单元格 2 5 3" xfId="24814"/>
    <cellStyle name="常规 7 20 2 13 2" xfId="24815"/>
    <cellStyle name="链接单元格 2 5 3 2" xfId="24816"/>
    <cellStyle name="常规 7 20 2 13 2 2" xfId="24817"/>
    <cellStyle name="常规 7 20 2 13 2 2 2" xfId="24818"/>
    <cellStyle name="强调文字颜色 5 2 3 3 2" xfId="24819"/>
    <cellStyle name="输入 3 2 2 7 2" xfId="24820"/>
    <cellStyle name="常规 7 20 2 13 2 3" xfId="24821"/>
    <cellStyle name="强调文字颜色 5 2 3 3 2 2" xfId="24822"/>
    <cellStyle name="常规 7 20 2 13 2 3 2" xfId="24823"/>
    <cellStyle name="强调文字颜色 5 2 3 3 3" xfId="24824"/>
    <cellStyle name="常规 7 20 2 13 2 4" xfId="24825"/>
    <cellStyle name="注释 2 3 5 2 2" xfId="24826"/>
    <cellStyle name="常规 7 20 2 14" xfId="24827"/>
    <cellStyle name="常规 7 20 2 14 2 3 2" xfId="24828"/>
    <cellStyle name="常规 7 20 2 14 2 4" xfId="24829"/>
    <cellStyle name="常规 7 20 2 14 4 2" xfId="24830"/>
    <cellStyle name="常规 7 20 2 14 5" xfId="24831"/>
    <cellStyle name="注释 2 3 5 2 3" xfId="24832"/>
    <cellStyle name="常规 7 20 2 15" xfId="24833"/>
    <cellStyle name="常规 7 20 2 20" xfId="24834"/>
    <cellStyle name="常规 7 20 2 15 2 2 2" xfId="24835"/>
    <cellStyle name="常规 7 20 2 20 2 2 2" xfId="24836"/>
    <cellStyle name="强调文字颜色 5 2 5 3 2" xfId="24837"/>
    <cellStyle name="常规 7 20 2 15 2 3" xfId="24838"/>
    <cellStyle name="常规 7 20 2 20 2 3" xfId="24839"/>
    <cellStyle name="常规 7 20 2 15 2 3 2" xfId="24840"/>
    <cellStyle name="常规 7 20 2 20 2 3 2" xfId="24841"/>
    <cellStyle name="常规 7 20 2 15 2 4" xfId="24842"/>
    <cellStyle name="常规 7 20 2 20 2 4" xfId="24843"/>
    <cellStyle name="常规 7 20 2 15 3 2" xfId="24844"/>
    <cellStyle name="常规 7 20 2 20 3 2" xfId="24845"/>
    <cellStyle name="常规 7 20 2 15 4 2" xfId="24846"/>
    <cellStyle name="常规 7 20 2 20 4 2" xfId="24847"/>
    <cellStyle name="常规 7 20 2 15 5" xfId="24848"/>
    <cellStyle name="常规 7 20 2 20 5" xfId="24849"/>
    <cellStyle name="常规 8 4 2 9 2 3 2" xfId="24850"/>
    <cellStyle name="注释 2 3 5 2 4" xfId="24851"/>
    <cellStyle name="常规 7 20 2 16" xfId="24852"/>
    <cellStyle name="常规 7 20 2 21" xfId="24853"/>
    <cellStyle name="常规 7 20 2 16 2" xfId="24854"/>
    <cellStyle name="常规 7 20 2 21 2" xfId="24855"/>
    <cellStyle name="常规 7 20 2 16 2 2" xfId="24856"/>
    <cellStyle name="常规 7 20 2 21 2 2" xfId="24857"/>
    <cellStyle name="千位分隔 3 3 4" xfId="24858"/>
    <cellStyle name="常规 7 20 2 16 2 2 2" xfId="24859"/>
    <cellStyle name="常规 7 20 2 21 2 2 2" xfId="24860"/>
    <cellStyle name="强调文字颜色 5 2 6 3 2" xfId="24861"/>
    <cellStyle name="常规 7 20 2 16 2 3" xfId="24862"/>
    <cellStyle name="常规 7 20 2 21 2 3" xfId="24863"/>
    <cellStyle name="常规 7 20 2 16 2 3 2" xfId="24864"/>
    <cellStyle name="常规 7 20 2 21 2 3 2" xfId="24865"/>
    <cellStyle name="常规 7 20 2 16 2 4" xfId="24866"/>
    <cellStyle name="常规 7 20 2 21 2 4" xfId="24867"/>
    <cellStyle name="常规 7 20 2 17" xfId="24868"/>
    <cellStyle name="常规 7 20 2 22" xfId="24869"/>
    <cellStyle name="常规 7 20 2 17 2" xfId="24870"/>
    <cellStyle name="常规 7 20 2 22 2" xfId="24871"/>
    <cellStyle name="常规 7 20 2 17 2 2" xfId="24872"/>
    <cellStyle name="常规 7 20 2 22 2 2" xfId="24873"/>
    <cellStyle name="常规 7 20 2 17 2 2 2" xfId="24874"/>
    <cellStyle name="常规 7 20 2 22 2 2 2" xfId="24875"/>
    <cellStyle name="强调文字颜色 5 2 7 3 2" xfId="24876"/>
    <cellStyle name="常规 7 20 2 17 2 3" xfId="24877"/>
    <cellStyle name="常规 7 20 2 22 2 3" xfId="24878"/>
    <cellStyle name="常规 7 20 2 17 2 3 2" xfId="24879"/>
    <cellStyle name="常规 7 20 2 22 2 3 2" xfId="24880"/>
    <cellStyle name="常规 7 20 2 17 3" xfId="24881"/>
    <cellStyle name="常规 7 20 2 22 3" xfId="24882"/>
    <cellStyle name="常规 8 35" xfId="24883"/>
    <cellStyle name="常规 8 40" xfId="24884"/>
    <cellStyle name="常规 7 20 2 17 3 2" xfId="24885"/>
    <cellStyle name="常规 7 20 2 22 3 2" xfId="24886"/>
    <cellStyle name="强调文字颜色 3 3 5 2 4" xfId="24887"/>
    <cellStyle name="常规 7 20 2 18 2" xfId="24888"/>
    <cellStyle name="常规 7 20 2 23 2" xfId="24889"/>
    <cellStyle name="好 2 10" xfId="24890"/>
    <cellStyle name="常规 7 20 2 18 2 2" xfId="24891"/>
    <cellStyle name="常规 7 20 2 23 2 2" xfId="24892"/>
    <cellStyle name="常规 7 20 2 18 2 3" xfId="24893"/>
    <cellStyle name="常规 7 20 2 23 2 3" xfId="24894"/>
    <cellStyle name="常规 7 20 2 18 2 4" xfId="24895"/>
    <cellStyle name="常规 7 20 2 23 2 4" xfId="24896"/>
    <cellStyle name="常规 7 20 2 18 3" xfId="24897"/>
    <cellStyle name="常规 7 20 2 23 3" xfId="24898"/>
    <cellStyle name="常规 7 20 2 18 3 2" xfId="24899"/>
    <cellStyle name="常规 7 20 2 23 3 2" xfId="24900"/>
    <cellStyle name="常规 7 20 2 19" xfId="24901"/>
    <cellStyle name="常规 7 20 2 24" xfId="24902"/>
    <cellStyle name="注释 2 49 2 4" xfId="24903"/>
    <cellStyle name="注释 2 54 2 4" xfId="24904"/>
    <cellStyle name="常规 7 20 2 19 2" xfId="24905"/>
    <cellStyle name="常规 7 20 2 24 2" xfId="24906"/>
    <cellStyle name="警告文本 2 3 2 2 4" xfId="24907"/>
    <cellStyle name="常规 7 20 2 19 2 3 2" xfId="24908"/>
    <cellStyle name="常规 7 20 2 24 2 3 2" xfId="24909"/>
    <cellStyle name="常规 7 20 2 19 2 4" xfId="24910"/>
    <cellStyle name="常规 7 20 2 24 2 4" xfId="24911"/>
    <cellStyle name="常规 7 20 2 19 3" xfId="24912"/>
    <cellStyle name="常规 7 20 2 24 3" xfId="24913"/>
    <cellStyle name="常规 7 20 2 19 5" xfId="24914"/>
    <cellStyle name="常规 7 20 2 24 5" xfId="24915"/>
    <cellStyle name="常规 7 20 2 2 2 3" xfId="24916"/>
    <cellStyle name="适中 2 6 5" xfId="24917"/>
    <cellStyle name="常规 7 20 2 2 2 3 2" xfId="24918"/>
    <cellStyle name="常规 7 20 2 2 4" xfId="24919"/>
    <cellStyle name="常规 7 69 2 2" xfId="24920"/>
    <cellStyle name="常规 7 74 2 2" xfId="24921"/>
    <cellStyle name="常规 7 20 2 2 5" xfId="24922"/>
    <cellStyle name="常规 7 20 2 25 2" xfId="24923"/>
    <cellStyle name="常规 7 20 2 30 2" xfId="24924"/>
    <cellStyle name="常规 7 20 2 25 2 3" xfId="24925"/>
    <cellStyle name="常规 7 20 2 30 2 3" xfId="24926"/>
    <cellStyle name="常规 7 20 2 25 2 4" xfId="24927"/>
    <cellStyle name="常规 7 20 2 30 2 4" xfId="24928"/>
    <cellStyle name="常规 7 20 2 25 3" xfId="24929"/>
    <cellStyle name="常规 7 20 2 30 3" xfId="24930"/>
    <cellStyle name="常规 7 20 2 25 3 2" xfId="24931"/>
    <cellStyle name="常规 7 20 2 30 3 2" xfId="24932"/>
    <cellStyle name="常规 7 20 2 25 4 2" xfId="24933"/>
    <cellStyle name="常规 7 20 2 30 4 2" xfId="24934"/>
    <cellStyle name="常规 7 20 2 25 5" xfId="24935"/>
    <cellStyle name="常规 7 20 2 30 5" xfId="24936"/>
    <cellStyle name="常规 7 20 2 26" xfId="24937"/>
    <cellStyle name="常规 7 20 2 31" xfId="24938"/>
    <cellStyle name="常规 7 20 2 26 2" xfId="24939"/>
    <cellStyle name="常规 7 20 2 31 2" xfId="24940"/>
    <cellStyle name="常规 7 20 2 26 2 2 2" xfId="24941"/>
    <cellStyle name="常规 7 20 2 31 2 2 2" xfId="24942"/>
    <cellStyle name="常规 7 20 2 26 2 3" xfId="24943"/>
    <cellStyle name="常规 7 20 2 31 2 3" xfId="24944"/>
    <cellStyle name="常规 7 20 2 26 2 3 2" xfId="24945"/>
    <cellStyle name="常规 7 20 2 31 2 3 2" xfId="24946"/>
    <cellStyle name="常规 7 20 2 26 2 4" xfId="24947"/>
    <cellStyle name="常规 7 20 2 31 2 4" xfId="24948"/>
    <cellStyle name="常规 7 20 2 26 3" xfId="24949"/>
    <cellStyle name="常规 7 20 2 31 3" xfId="24950"/>
    <cellStyle name="常规 7 20 2 26 5" xfId="24951"/>
    <cellStyle name="常规 7 20 2 31 5" xfId="24952"/>
    <cellStyle name="常规 7 20 2 27" xfId="24953"/>
    <cellStyle name="常规 7 20 2 32" xfId="24954"/>
    <cellStyle name="常规 7 20 2 27 2" xfId="24955"/>
    <cellStyle name="常规 7 20 2 32 2" xfId="24956"/>
    <cellStyle name="常规 7 20 2 27 2 2" xfId="24957"/>
    <cellStyle name="常规 7 20 2 32 2 2" xfId="24958"/>
    <cellStyle name="常规 7 20 2 27 2 2 2" xfId="24959"/>
    <cellStyle name="常规 7 20 2 32 2 2 2" xfId="24960"/>
    <cellStyle name="常规 7 20 2 27 3" xfId="24961"/>
    <cellStyle name="常规 7 20 2 32 3" xfId="24962"/>
    <cellStyle name="常规 7 20 2 27 3 2" xfId="24963"/>
    <cellStyle name="常规 7 20 2 32 3 2" xfId="24964"/>
    <cellStyle name="常规 7 20 2 27 4" xfId="24965"/>
    <cellStyle name="常规 7 20 2 32 4" xfId="24966"/>
    <cellStyle name="常规 7 20 2 27 4 2" xfId="24967"/>
    <cellStyle name="常规 7 20 2 32 4 2" xfId="24968"/>
    <cellStyle name="常规 7 20 2 27 5" xfId="24969"/>
    <cellStyle name="常规 7 20 2 32 5" xfId="24970"/>
    <cellStyle name="常规 7 20 2 28" xfId="24971"/>
    <cellStyle name="常规 7 20 2 33" xfId="24972"/>
    <cellStyle name="常规 7 20 2 28 2" xfId="24973"/>
    <cellStyle name="常规 7 20 2 33 2" xfId="24974"/>
    <cellStyle name="计算 3 3 5" xfId="24975"/>
    <cellStyle name="常规 7 20 2 28 2 2 2" xfId="24976"/>
    <cellStyle name="常规 7 20 2 33 2 2 2" xfId="24977"/>
    <cellStyle name="常规 7 20 2 28 2 3" xfId="24978"/>
    <cellStyle name="常规 7 20 2 33 2 3" xfId="24979"/>
    <cellStyle name="计算 3 4 5" xfId="24980"/>
    <cellStyle name="常规 7 20 2 28 2 3 2" xfId="24981"/>
    <cellStyle name="常规 7 20 2 33 2 3 2" xfId="24982"/>
    <cellStyle name="常规 7 20 2 28 2 4" xfId="24983"/>
    <cellStyle name="常规 7 20 2 33 2 4" xfId="24984"/>
    <cellStyle name="常规 7 20 2 28 3" xfId="24985"/>
    <cellStyle name="常规 7 20 2 33 3" xfId="24986"/>
    <cellStyle name="常规 7 20 2 28 3 2" xfId="24987"/>
    <cellStyle name="常规 7 20 2 33 3 2" xfId="24988"/>
    <cellStyle name="常规 7 20 2 28 4" xfId="24989"/>
    <cellStyle name="常规 7 20 2 33 4" xfId="24990"/>
    <cellStyle name="常规 7 20 2 28 4 2" xfId="24991"/>
    <cellStyle name="常规 7 20 2 33 4 2" xfId="24992"/>
    <cellStyle name="常规 7 20 2 28 5" xfId="24993"/>
    <cellStyle name="常规 7 20 2 33 5" xfId="24994"/>
    <cellStyle name="常规 7 20 2 29" xfId="24995"/>
    <cellStyle name="常规 7 20 2 34" xfId="24996"/>
    <cellStyle name="常规 7 20 2 29 2" xfId="24997"/>
    <cellStyle name="常规 7 20 2 34 2" xfId="24998"/>
    <cellStyle name="常规 7 20 2 29 2 2" xfId="24999"/>
    <cellStyle name="常规 7 20 2 34 2 2" xfId="25000"/>
    <cellStyle name="常规 7 20 2 29 2 2 2" xfId="25001"/>
    <cellStyle name="常规 7 20 2 34 2 2 2" xfId="25002"/>
    <cellStyle name="强调文字颜色 6 3 3 2 2 2" xfId="25003"/>
    <cellStyle name="常规 7 20 2 29 2 3" xfId="25004"/>
    <cellStyle name="常规 7 20 2 34 2 3" xfId="25005"/>
    <cellStyle name="强调文字颜色 6 3 3 2 2 2 2" xfId="25006"/>
    <cellStyle name="常规 8 4 2 2 5" xfId="25007"/>
    <cellStyle name="常规 7 20 2 29 2 3 2" xfId="25008"/>
    <cellStyle name="常规 7 20 2 34 2 3 2" xfId="25009"/>
    <cellStyle name="强调文字颜色 6 3 3 2 2 3" xfId="25010"/>
    <cellStyle name="常规 7 20 2 29 2 4" xfId="25011"/>
    <cellStyle name="常规 7 20 2 34 2 4" xfId="25012"/>
    <cellStyle name="常规 7 20 2 29 3" xfId="25013"/>
    <cellStyle name="常规 7 20 2 34 3" xfId="25014"/>
    <cellStyle name="常规 7 20 2 29 3 2" xfId="25015"/>
    <cellStyle name="常规 7 20 2 34 3 2" xfId="25016"/>
    <cellStyle name="常规 7 20 2 29 4" xfId="25017"/>
    <cellStyle name="常规 7 20 2 34 4" xfId="25018"/>
    <cellStyle name="常规 7 20 2 29 4 2" xfId="25019"/>
    <cellStyle name="常规 7 20 2 34 4 2" xfId="25020"/>
    <cellStyle name="常规 7 20 2 29 5" xfId="25021"/>
    <cellStyle name="常规 7 20 2 34 5" xfId="25022"/>
    <cellStyle name="常规 7 20 2 3 2 2 2" xfId="25023"/>
    <cellStyle name="常规 7 20 2 3 2 3" xfId="25024"/>
    <cellStyle name="常规 7 20 2 3 2 3 2" xfId="25025"/>
    <cellStyle name="常规 7 20 2 3 3" xfId="25026"/>
    <cellStyle name="常规 7 20 2 3 4" xfId="25027"/>
    <cellStyle name="常规 7 69 3 2" xfId="25028"/>
    <cellStyle name="常规 7 74 3 2" xfId="25029"/>
    <cellStyle name="常规 7 20 2 3 5" xfId="25030"/>
    <cellStyle name="常规 7 20 2 35 2" xfId="25031"/>
    <cellStyle name="常规 7 20 2 40 2" xfId="25032"/>
    <cellStyle name="常规 7 20 2 35 2 2" xfId="25033"/>
    <cellStyle name="常规 7 20 2 40 2 2" xfId="25034"/>
    <cellStyle name="常规 7 20 2 35 2 2 2" xfId="25035"/>
    <cellStyle name="常规 7 20 2 40 2 2 2" xfId="25036"/>
    <cellStyle name="强调文字颜色 6 3 3 3 2 2" xfId="25037"/>
    <cellStyle name="常规 7 20 2 35 2 3" xfId="25038"/>
    <cellStyle name="常规 7 20 2 40 2 3" xfId="25039"/>
    <cellStyle name="强调文字颜色 6 3 3 3 2 2 2" xfId="25040"/>
    <cellStyle name="常规 7 20 2 35 2 3 2" xfId="25041"/>
    <cellStyle name="常规 7 20 2 40 2 3 2" xfId="25042"/>
    <cellStyle name="强调文字颜色 6 3 3 3 2 3" xfId="25043"/>
    <cellStyle name="常规 7 20 2 35 2 4" xfId="25044"/>
    <cellStyle name="常规 7 20 2 40 2 4" xfId="25045"/>
    <cellStyle name="常规 7 20 2 35 3" xfId="25046"/>
    <cellStyle name="常规 7 20 2 40 3" xfId="25047"/>
    <cellStyle name="常规 7 20 2 35 3 2" xfId="25048"/>
    <cellStyle name="常规 7 20 2 40 3 2" xfId="25049"/>
    <cellStyle name="常规 7 20 2 35 4" xfId="25050"/>
    <cellStyle name="常规 7 20 2 40 4" xfId="25051"/>
    <cellStyle name="常规 7 20 2 35 4 2" xfId="25052"/>
    <cellStyle name="常规 7 20 2 40 4 2" xfId="25053"/>
    <cellStyle name="常规 7 20 2 36" xfId="25054"/>
    <cellStyle name="常规 7 20 2 41" xfId="25055"/>
    <cellStyle name="常规 7 20 2 36 2" xfId="25056"/>
    <cellStyle name="常规 7 20 2 41 2" xfId="25057"/>
    <cellStyle name="常规 7 20 2 36 2 2" xfId="25058"/>
    <cellStyle name="常规 7 20 2 41 2 2" xfId="25059"/>
    <cellStyle name="强调文字颜色 1 2 5 5" xfId="25060"/>
    <cellStyle name="常规 7 20 2 36 2 2 2" xfId="25061"/>
    <cellStyle name="常规 7 20 2 41 2 2 2" xfId="25062"/>
    <cellStyle name="强调文字颜色 6 3 3 4 2 2" xfId="25063"/>
    <cellStyle name="常规 7 20 2 36 2 3" xfId="25064"/>
    <cellStyle name="常规 7 20 2 41 2 3" xfId="25065"/>
    <cellStyle name="强调文字颜色 6 3 3 4 2 2 2" xfId="25066"/>
    <cellStyle name="强调文字颜色 1 2 6 5" xfId="25067"/>
    <cellStyle name="常规 7 20 2 36 2 3 2" xfId="25068"/>
    <cellStyle name="常规 7 20 2 41 2 3 2" xfId="25069"/>
    <cellStyle name="强调文字颜色 6 3 3 4 2 3" xfId="25070"/>
    <cellStyle name="常规 7 20 2 36 2 4" xfId="25071"/>
    <cellStyle name="常规 7 20 2 41 2 4" xfId="25072"/>
    <cellStyle name="常规 7 20 2 36 3" xfId="25073"/>
    <cellStyle name="常规 7 20 2 41 3" xfId="25074"/>
    <cellStyle name="常规 7 20 2 36 3 2" xfId="25075"/>
    <cellStyle name="常规 7 20 2 41 3 2" xfId="25076"/>
    <cellStyle name="常规 7 20 2 36 4" xfId="25077"/>
    <cellStyle name="常规 7 20 2 41 4" xfId="25078"/>
    <cellStyle name="常规 7 20 2 36 4 2" xfId="25079"/>
    <cellStyle name="常规 7 20 2 41 4 2" xfId="25080"/>
    <cellStyle name="常规 7 20 2 36 5" xfId="25081"/>
    <cellStyle name="常规 7 20 2 41 5" xfId="25082"/>
    <cellStyle name="常规 7 20 2 37" xfId="25083"/>
    <cellStyle name="常规 7 20 2 42" xfId="25084"/>
    <cellStyle name="常规 7 20 2 37 2" xfId="25085"/>
    <cellStyle name="常规 7 20 2 42 2" xfId="25086"/>
    <cellStyle name="常规 7 20 2 37 2 2" xfId="25087"/>
    <cellStyle name="常规 7 20 2 42 2 2" xfId="25088"/>
    <cellStyle name="常规 7 20 2 37 3" xfId="25089"/>
    <cellStyle name="常规 7 20 2 42 3" xfId="25090"/>
    <cellStyle name="常规 7 20 2 37 3 2" xfId="25091"/>
    <cellStyle name="常规 7 20 2 42 3 2" xfId="25092"/>
    <cellStyle name="常规 7 20 2 37 4" xfId="25093"/>
    <cellStyle name="常规 7 20 2 42 4" xfId="25094"/>
    <cellStyle name="常规 7 20 2 37 4 2" xfId="25095"/>
    <cellStyle name="常规 7 20 2 42 4 2" xfId="25096"/>
    <cellStyle name="常规 7 20 2 37 5" xfId="25097"/>
    <cellStyle name="常规 7 20 2 42 5" xfId="25098"/>
    <cellStyle name="常规 7 20 2 38" xfId="25099"/>
    <cellStyle name="常规 7 20 2 43" xfId="25100"/>
    <cellStyle name="注释 3 2 2 7" xfId="25101"/>
    <cellStyle name="常规 7 20 2 38 2" xfId="25102"/>
    <cellStyle name="常规 7 20 2 43 2" xfId="25103"/>
    <cellStyle name="注释 3 2 2 7 2" xfId="25104"/>
    <cellStyle name="常规 7 20 2 38 2 2" xfId="25105"/>
    <cellStyle name="常规 7 20 2 43 2 2" xfId="25106"/>
    <cellStyle name="注释 3 2 2 7 2 2" xfId="25107"/>
    <cellStyle name="强调文字颜色 3 2 5 5" xfId="25108"/>
    <cellStyle name="常规 7 20 2 38 2 2 2" xfId="25109"/>
    <cellStyle name="常规 7 20 2 43 2 2 2" xfId="25110"/>
    <cellStyle name="常规 7 20 2 38 2 4" xfId="25111"/>
    <cellStyle name="常规 7 20 2 43 2 4" xfId="25112"/>
    <cellStyle name="注释 3 2 2 8" xfId="25113"/>
    <cellStyle name="常规 7 20 2 38 3" xfId="25114"/>
    <cellStyle name="常规 7 20 2 43 3" xfId="25115"/>
    <cellStyle name="常规 7 20 2 38 3 2" xfId="25116"/>
    <cellStyle name="常规 7 20 2 43 3 2" xfId="25117"/>
    <cellStyle name="常规 7 20 2 38 4" xfId="25118"/>
    <cellStyle name="常规 7 20 2 43 4" xfId="25119"/>
    <cellStyle name="常规 7 20 2 38 4 2" xfId="25120"/>
    <cellStyle name="常规 7 20 2 43 4 2" xfId="25121"/>
    <cellStyle name="常规 7 20 2 38 5" xfId="25122"/>
    <cellStyle name="常规 7 20 2 43 5" xfId="25123"/>
    <cellStyle name="常规 7 20 2 39 2 4" xfId="25124"/>
    <cellStyle name="常规 7 20 2 44 2 4" xfId="25125"/>
    <cellStyle name="常规 7 20 2 4 2 2" xfId="25126"/>
    <cellStyle name="常规 7 20 2 4 2 2 2" xfId="25127"/>
    <cellStyle name="常规 7 20 2 4 2 3" xfId="25128"/>
    <cellStyle name="常规 7 20 2 4 2 3 2" xfId="25129"/>
    <cellStyle name="常规 7 20 2 4 3" xfId="25130"/>
    <cellStyle name="常规 7 20 2 4 4" xfId="25131"/>
    <cellStyle name="常规 7 20 2 4 4 2" xfId="25132"/>
    <cellStyle name="常规 7 69 4 2" xfId="25133"/>
    <cellStyle name="常规 7 74 4 2" xfId="25134"/>
    <cellStyle name="常规 7 20 2 4 5" xfId="25135"/>
    <cellStyle name="输入 2 5 3 2" xfId="25136"/>
    <cellStyle name="常规 7 20 2 5" xfId="25137"/>
    <cellStyle name="常规 7 20 2 5 2" xfId="25138"/>
    <cellStyle name="常规 7 20 2 5 2 2" xfId="25139"/>
    <cellStyle name="常规 7 20 2 5 2 2 2" xfId="25140"/>
    <cellStyle name="常规 7 20 2 5 2 3 2" xfId="25141"/>
    <cellStyle name="常规 7 20 2 5 3" xfId="25142"/>
    <cellStyle name="常规 7 20 2 5 4" xfId="25143"/>
    <cellStyle name="常规 7 20 2 5 4 2" xfId="25144"/>
    <cellStyle name="常规 7 20 2 5 5" xfId="25145"/>
    <cellStyle name="常规 7 20 2 6" xfId="25146"/>
    <cellStyle name="汇总 3 3 2 5" xfId="25147"/>
    <cellStyle name="常规 7 20 2 6 2" xfId="25148"/>
    <cellStyle name="常规 7 20 2 6 2 2" xfId="25149"/>
    <cellStyle name="常规 7 20 2 6 2 2 2" xfId="25150"/>
    <cellStyle name="常规 7 20 2 6 2 3" xfId="25151"/>
    <cellStyle name="常规 7 20 2 6 2 3 2" xfId="25152"/>
    <cellStyle name="汇总 3 2 2 4 2 2 2" xfId="25153"/>
    <cellStyle name="常规 7 20 2 6 2 4" xfId="25154"/>
    <cellStyle name="常规 7 20 2 6 3" xfId="25155"/>
    <cellStyle name="常规 7 20 2 6 3 2" xfId="25156"/>
    <cellStyle name="常规 7 20 2 6 4" xfId="25157"/>
    <cellStyle name="常规 7 20 2 6 4 2" xfId="25158"/>
    <cellStyle name="常规 7 20 2 6 5" xfId="25159"/>
    <cellStyle name="常规 7 20 2 7 2 2" xfId="25160"/>
    <cellStyle name="常规 7 20 2 7 2 2 2" xfId="25161"/>
    <cellStyle name="常规 7 20 2 7 2 3" xfId="25162"/>
    <cellStyle name="常规 7 20 2 7 2 3 2" xfId="25163"/>
    <cellStyle name="常规 7 20 2 7 2 4" xfId="25164"/>
    <cellStyle name="常规 7 20 2 7 3" xfId="25165"/>
    <cellStyle name="常规 7 20 2 7 3 2" xfId="25166"/>
    <cellStyle name="常规 7 20 2 7 4" xfId="25167"/>
    <cellStyle name="常规 7 20 2 7 4 2" xfId="25168"/>
    <cellStyle name="常规 7 20 2 7 5" xfId="25169"/>
    <cellStyle name="常规 7 20 2 8" xfId="25170"/>
    <cellStyle name="汇总 3 3 4 5" xfId="25171"/>
    <cellStyle name="常规 7 20 2 8 2" xfId="25172"/>
    <cellStyle name="常规 7 20 2 8 2 2" xfId="25173"/>
    <cellStyle name="常规 7 20 2 8 2 3" xfId="25174"/>
    <cellStyle name="常规 7 20 2 8 2 3 2" xfId="25175"/>
    <cellStyle name="常规 7 20 2 8 2 4" xfId="25176"/>
    <cellStyle name="常规 7 20 2 8 3" xfId="25177"/>
    <cellStyle name="常规 7 20 2 8 3 2" xfId="25178"/>
    <cellStyle name="常规 7 20 2 8 4" xfId="25179"/>
    <cellStyle name="常规 7 20 2 8 4 2" xfId="25180"/>
    <cellStyle name="常规 7 20 2 8 5" xfId="25181"/>
    <cellStyle name="常规 7 20 2 9" xfId="25182"/>
    <cellStyle name="常规 7 20 2 9 2" xfId="25183"/>
    <cellStyle name="强调文字颜色 1 2 4 4" xfId="25184"/>
    <cellStyle name="常规 7 20 2 9 2 2" xfId="25185"/>
    <cellStyle name="强调文字颜色 1 2 4 5" xfId="25186"/>
    <cellStyle name="常规 7 20 2 9 2 3" xfId="25187"/>
    <cellStyle name="常规 7 20 2 9 2 4" xfId="25188"/>
    <cellStyle name="常规 7 20 2 9 3" xfId="25189"/>
    <cellStyle name="强调文字颜色 1 2 5 4" xfId="25190"/>
    <cellStyle name="常规 7 20 2 9 3 2" xfId="25191"/>
    <cellStyle name="强调文字颜色 1 2 6 4" xfId="25192"/>
    <cellStyle name="常规 7 20 2 9 4 2" xfId="25193"/>
    <cellStyle name="常规 7 20 2 9 5" xfId="25194"/>
    <cellStyle name="常规 7 20 25 2" xfId="25195"/>
    <cellStyle name="常规 7 20 30 2" xfId="25196"/>
    <cellStyle name="常规 7 20 25 2 2" xfId="25197"/>
    <cellStyle name="常规 7 20 30 2 2" xfId="25198"/>
    <cellStyle name="常规 7 20 25 2 2 2" xfId="25199"/>
    <cellStyle name="常规 7 20 30 2 2 2" xfId="25200"/>
    <cellStyle name="常规 7 20 25 2 3" xfId="25201"/>
    <cellStyle name="常规 7 20 30 2 3" xfId="25202"/>
    <cellStyle name="常规 7 20 25 2 3 2" xfId="25203"/>
    <cellStyle name="常规 7 20 30 2 3 2" xfId="25204"/>
    <cellStyle name="常规 7 20 25 2 4" xfId="25205"/>
    <cellStyle name="常规 7 20 30 2 4" xfId="25206"/>
    <cellStyle name="常规 7 20 25 4 2 2" xfId="25207"/>
    <cellStyle name="常规 7 20 30 4 2 2" xfId="25208"/>
    <cellStyle name="常规 7 20 25 5" xfId="25209"/>
    <cellStyle name="常规 7 20 30 5" xfId="25210"/>
    <cellStyle name="常规 7 20 26" xfId="25211"/>
    <cellStyle name="常规 7 20 31" xfId="25212"/>
    <cellStyle name="常规 7 20 26 2" xfId="25213"/>
    <cellStyle name="常规 7 20 31 2" xfId="25214"/>
    <cellStyle name="常规 7 20 26 2 2" xfId="25215"/>
    <cellStyle name="常规 7 20 31 2 2" xfId="25216"/>
    <cellStyle name="注释 3 15" xfId="25217"/>
    <cellStyle name="注释 3 20" xfId="25218"/>
    <cellStyle name="常规 7 20 26 2 2 2" xfId="25219"/>
    <cellStyle name="常规 7 20 31 2 2 2" xfId="25220"/>
    <cellStyle name="常规 7 20 26 2 3" xfId="25221"/>
    <cellStyle name="常规 7 20 31 2 3" xfId="25222"/>
    <cellStyle name="常规 7 20 26 2 3 2" xfId="25223"/>
    <cellStyle name="常规 7 20 31 2 3 2" xfId="25224"/>
    <cellStyle name="常规 7 20 26 4 2" xfId="25225"/>
    <cellStyle name="常规 7 20 31 4 2" xfId="25226"/>
    <cellStyle name="常规 7 20 26 4 2 2" xfId="25227"/>
    <cellStyle name="常规 7 20 31 4 2 2" xfId="25228"/>
    <cellStyle name="常规 7 20 27" xfId="25229"/>
    <cellStyle name="常规 7 20 32" xfId="25230"/>
    <cellStyle name="常规 7 20 27 2" xfId="25231"/>
    <cellStyle name="常规 7 20 32 2" xfId="25232"/>
    <cellStyle name="常规 7 20 27 2 2" xfId="25233"/>
    <cellStyle name="常规 7 20 32 2 2" xfId="25234"/>
    <cellStyle name="常规 7 20 27 2 2 2" xfId="25235"/>
    <cellStyle name="常规 7 20 32 2 2 2" xfId="25236"/>
    <cellStyle name="常规 7 20 27 2 3" xfId="25237"/>
    <cellStyle name="常规 7 20 32 2 3" xfId="25238"/>
    <cellStyle name="常规 7 20 27 2 3 2" xfId="25239"/>
    <cellStyle name="常规 7 20 32 2 3 2" xfId="25240"/>
    <cellStyle name="常规 7 20 27 2 4" xfId="25241"/>
    <cellStyle name="常规 7 20 32 2 4" xfId="25242"/>
    <cellStyle name="常规 7 20 27 3" xfId="25243"/>
    <cellStyle name="常规 7 20 32 3" xfId="25244"/>
    <cellStyle name="常规 7 20 27 3 2" xfId="25245"/>
    <cellStyle name="常规 7 20 32 3 2" xfId="25246"/>
    <cellStyle name="常规 7 20 27 4" xfId="25247"/>
    <cellStyle name="常规 7 20 32 4" xfId="25248"/>
    <cellStyle name="常规 7 20 27 4 2" xfId="25249"/>
    <cellStyle name="常规 7 20 32 4 2" xfId="25250"/>
    <cellStyle name="常规 7 20 27 4 3" xfId="25251"/>
    <cellStyle name="常规 7 20 32 4 3" xfId="25252"/>
    <cellStyle name="强调文字颜色 4 2 2 4" xfId="25253"/>
    <cellStyle name="常规 7 20 28 2" xfId="25254"/>
    <cellStyle name="常规 7 20 33 2" xfId="25255"/>
    <cellStyle name="强调文字颜色 4 2 2 5" xfId="25256"/>
    <cellStyle name="常规 7 20 28 3" xfId="25257"/>
    <cellStyle name="常规 7 20 33 3" xfId="25258"/>
    <cellStyle name="强调文字颜色 4 2 2 5 2" xfId="25259"/>
    <cellStyle name="常规 7 20 28 3 2" xfId="25260"/>
    <cellStyle name="常规 7 20 33 3 2" xfId="25261"/>
    <cellStyle name="强调文字颜色 4 2 2 6" xfId="25262"/>
    <cellStyle name="常规 7 20 28 4" xfId="25263"/>
    <cellStyle name="常规 7 20 33 4" xfId="25264"/>
    <cellStyle name="强调文字颜色 4 2 2 6 2" xfId="25265"/>
    <cellStyle name="常规 7 20 28 4 2" xfId="25266"/>
    <cellStyle name="常规 7 20 33 4 2" xfId="25267"/>
    <cellStyle name="强调文字颜色 4 2 2 6 2 2" xfId="25268"/>
    <cellStyle name="常规 7 20 28 4 2 2" xfId="25269"/>
    <cellStyle name="常规 7 20 33 4 2 2" xfId="25270"/>
    <cellStyle name="强调文字颜色 4 2 2 6 3" xfId="25271"/>
    <cellStyle name="常规 7 20 28 4 3" xfId="25272"/>
    <cellStyle name="常规 7 20 33 4 3" xfId="25273"/>
    <cellStyle name="强调文字颜色 4 2 2 7" xfId="25274"/>
    <cellStyle name="常规 7 20 28 5" xfId="25275"/>
    <cellStyle name="常规 7 20 33 5" xfId="25276"/>
    <cellStyle name="常规 7 20 29" xfId="25277"/>
    <cellStyle name="常规 7 20 34" xfId="25278"/>
    <cellStyle name="强调文字颜色 4 2 3 4" xfId="25279"/>
    <cellStyle name="输入 2 2 2 8" xfId="25280"/>
    <cellStyle name="常规 7 20 29 2" xfId="25281"/>
    <cellStyle name="常规 7 20 34 2" xfId="25282"/>
    <cellStyle name="解释性文本 3 3 3 2 4" xfId="25283"/>
    <cellStyle name="强调文字颜色 4 2 3 5" xfId="25284"/>
    <cellStyle name="常规 7 20 29 3" xfId="25285"/>
    <cellStyle name="常规 7 20 34 3" xfId="25286"/>
    <cellStyle name="强调文字颜色 4 2 3 5 2" xfId="25287"/>
    <cellStyle name="常规 9 17" xfId="25288"/>
    <cellStyle name="常规 9 22" xfId="25289"/>
    <cellStyle name="常规 7 20 29 3 2" xfId="25290"/>
    <cellStyle name="常规 7 20 34 3 2" xfId="25291"/>
    <cellStyle name="强调文字颜色 4 2 3 6" xfId="25292"/>
    <cellStyle name="常规 7 20 29 4" xfId="25293"/>
    <cellStyle name="常规 7 20 34 4" xfId="25294"/>
    <cellStyle name="强调文字颜色 4 2 3 6 2" xfId="25295"/>
    <cellStyle name="常规 7 20 29 4 2" xfId="25296"/>
    <cellStyle name="常规 7 20 34 4 2" xfId="25297"/>
    <cellStyle name="常规 7 20 29 4 2 2" xfId="25298"/>
    <cellStyle name="常规 7 20 34 4 2 2" xfId="25299"/>
    <cellStyle name="常规 7 20 29 4 3" xfId="25300"/>
    <cellStyle name="常规 7 20 34 4 3" xfId="25301"/>
    <cellStyle name="强调文字颜色 4 2 3 7" xfId="25302"/>
    <cellStyle name="常规 7 20 29 5" xfId="25303"/>
    <cellStyle name="常规 7 20 34 5" xfId="25304"/>
    <cellStyle name="常规 7 20 3 2 3" xfId="25305"/>
    <cellStyle name="常规 7 20 3 2 3 2" xfId="25306"/>
    <cellStyle name="常规 7 20 3 4" xfId="25307"/>
    <cellStyle name="常规 7 20 3 4 2" xfId="25308"/>
    <cellStyle name="常规 7 20 3 4 2 2" xfId="25309"/>
    <cellStyle name="常规 7 20 3 4 3" xfId="25310"/>
    <cellStyle name="输入 2 5 4 2" xfId="25311"/>
    <cellStyle name="常规 7 20 3 5" xfId="25312"/>
    <cellStyle name="常规 7 20 35" xfId="25313"/>
    <cellStyle name="常规 7 20 40" xfId="25314"/>
    <cellStyle name="强调文字颜色 4 2 4 4" xfId="25315"/>
    <cellStyle name="常规 7 20 35 2" xfId="25316"/>
    <cellStyle name="常规 7 20 40 2" xfId="25317"/>
    <cellStyle name="强调文字颜色 4 2 4 5" xfId="25318"/>
    <cellStyle name="常规 7 20 35 3" xfId="25319"/>
    <cellStyle name="常规 7 20 40 3" xfId="25320"/>
    <cellStyle name="常规 7 20 35 3 2" xfId="25321"/>
    <cellStyle name="常规 7 20 40 3 2" xfId="25322"/>
    <cellStyle name="常规 7 20 35 4" xfId="25323"/>
    <cellStyle name="常规 7 20 40 4" xfId="25324"/>
    <cellStyle name="常规 7 20 35 4 2" xfId="25325"/>
    <cellStyle name="常规 7 20 40 4 2" xfId="25326"/>
    <cellStyle name="常规 7 20 35 4 2 2" xfId="25327"/>
    <cellStyle name="常规 7 20 40 4 2 2" xfId="25328"/>
    <cellStyle name="注释 2 2 3 2 3 3" xfId="25329"/>
    <cellStyle name="常规 7 20 35 4 3" xfId="25330"/>
    <cellStyle name="常规 7 20 40 4 3" xfId="25331"/>
    <cellStyle name="常规 7 20 35 5" xfId="25332"/>
    <cellStyle name="常规 7 20 40 5" xfId="25333"/>
    <cellStyle name="常规 8 2 25 3" xfId="25334"/>
    <cellStyle name="常规 8 2 30 3" xfId="25335"/>
    <cellStyle name="常规 7 20 36 4 2" xfId="25336"/>
    <cellStyle name="常规 7 20 41 4 2" xfId="25337"/>
    <cellStyle name="常规 7 20 36 4 2 2" xfId="25338"/>
    <cellStyle name="常规 7 20 41 4 2 2" xfId="25339"/>
    <cellStyle name="注释 2 2 4 2 3 3" xfId="25340"/>
    <cellStyle name="常规 7 20 36 4 3" xfId="25341"/>
    <cellStyle name="常规 7 20 41 4 3" xfId="25342"/>
    <cellStyle name="常规 7 20 36 5" xfId="25343"/>
    <cellStyle name="常规 7 20 41 5" xfId="25344"/>
    <cellStyle name="强调文字颜色 4 2 6 4" xfId="25345"/>
    <cellStyle name="常规 7 20 37 2" xfId="25346"/>
    <cellStyle name="常规 7 20 42 2" xfId="25347"/>
    <cellStyle name="常规 7 20 37 3 2" xfId="25348"/>
    <cellStyle name="常规 7 20 42 3 2" xfId="25349"/>
    <cellStyle name="常规 7 20 37 4 2" xfId="25350"/>
    <cellStyle name="常规 7 20 42 4 2" xfId="25351"/>
    <cellStyle name="常规 7 20 37 4 2 2" xfId="25352"/>
    <cellStyle name="常规 7 20 42 4 2 2" xfId="25353"/>
    <cellStyle name="注释 2 2 5 2 3 3" xfId="25354"/>
    <cellStyle name="常规 7 20 37 4 3" xfId="25355"/>
    <cellStyle name="常规 7 20 42 4 3" xfId="25356"/>
    <cellStyle name="常规 7 20 37 5" xfId="25357"/>
    <cellStyle name="常规 7 20 42 5" xfId="25358"/>
    <cellStyle name="常规 7 20 38" xfId="25359"/>
    <cellStyle name="常规 7 20 43" xfId="25360"/>
    <cellStyle name="强调文字颜色 4 2 7 4" xfId="25361"/>
    <cellStyle name="常规 7 20 38 2" xfId="25362"/>
    <cellStyle name="常规 7 20 43 2" xfId="25363"/>
    <cellStyle name="常规 7 20 38 3" xfId="25364"/>
    <cellStyle name="常规 7 20 43 3" xfId="25365"/>
    <cellStyle name="常规 7 20 38 3 2" xfId="25366"/>
    <cellStyle name="常规 7 20 43 3 2" xfId="25367"/>
    <cellStyle name="常规 7 20 38 4" xfId="25368"/>
    <cellStyle name="常规 7 20 43 4" xfId="25369"/>
    <cellStyle name="常规 7 20 38 4 2" xfId="25370"/>
    <cellStyle name="常规 7 20 43 4 2" xfId="25371"/>
    <cellStyle name="常规 7 20 38 4 2 2" xfId="25372"/>
    <cellStyle name="常规 7 20 43 4 2 2" xfId="25373"/>
    <cellStyle name="常规 7 20 38 4 3" xfId="25374"/>
    <cellStyle name="常规 7 20 43 4 3" xfId="25375"/>
    <cellStyle name="常规 7 20 39" xfId="25376"/>
    <cellStyle name="常规 7 20 44" xfId="25377"/>
    <cellStyle name="常规 7 20 39 2" xfId="25378"/>
    <cellStyle name="常规 7 20 44 2" xfId="25379"/>
    <cellStyle name="常规 7 20 39 2 2" xfId="25380"/>
    <cellStyle name="常规 7 20 44 2 2" xfId="25381"/>
    <cellStyle name="常规 7 20 39 2 2 2" xfId="25382"/>
    <cellStyle name="常规 7 20 44 2 2 2" xfId="25383"/>
    <cellStyle name="常规 7 20 39 2 3" xfId="25384"/>
    <cellStyle name="常规 7 20 44 2 3" xfId="25385"/>
    <cellStyle name="常规 7 20 39 2 3 2" xfId="25386"/>
    <cellStyle name="常规 7 20 44 2 3 2" xfId="25387"/>
    <cellStyle name="链接单元格 2 2" xfId="25388"/>
    <cellStyle name="常规 7 20 39 2 4" xfId="25389"/>
    <cellStyle name="常规 7 20 44 2 4" xfId="25390"/>
    <cellStyle name="常规 7 20 39 3" xfId="25391"/>
    <cellStyle name="常规 7 20 44 3" xfId="25392"/>
    <cellStyle name="常规 7 20 39 3 2" xfId="25393"/>
    <cellStyle name="常规 7 20 44 3 2" xfId="25394"/>
    <cellStyle name="常规 7 20 39 4" xfId="25395"/>
    <cellStyle name="常规 7 20 44 4" xfId="25396"/>
    <cellStyle name="常规 7 20 39 4 2" xfId="25397"/>
    <cellStyle name="常规 7 20 44 4 2" xfId="25398"/>
    <cellStyle name="常规 7 20 39 4 2 2" xfId="25399"/>
    <cellStyle name="常规 7 20 44 4 2 2" xfId="25400"/>
    <cellStyle name="常规 7 20 4 2 2" xfId="25401"/>
    <cellStyle name="常规 7 20 4 2 2 2" xfId="25402"/>
    <cellStyle name="常规 7 20 4 2 3" xfId="25403"/>
    <cellStyle name="常规 7 20 4 2 3 2" xfId="25404"/>
    <cellStyle name="常规 7 20 4 3" xfId="25405"/>
    <cellStyle name="常规 7 20 4 3 2" xfId="25406"/>
    <cellStyle name="常规 7 20 4 4" xfId="25407"/>
    <cellStyle name="常规 7 20 4 4 2" xfId="25408"/>
    <cellStyle name="常规 7 20 4 4 2 2" xfId="25409"/>
    <cellStyle name="常规 7 20 4 4 3" xfId="25410"/>
    <cellStyle name="常规 7 20 4 5" xfId="25411"/>
    <cellStyle name="常规 7 20 45" xfId="25412"/>
    <cellStyle name="常规 7 20 45 2" xfId="25413"/>
    <cellStyle name="常规 7 20 45 2 2" xfId="25414"/>
    <cellStyle name="常规 7 20 45 3" xfId="25415"/>
    <cellStyle name="常规 7 20 45 3 2" xfId="25416"/>
    <cellStyle name="常规 7 20 45 4" xfId="25417"/>
    <cellStyle name="常规 7 20 46" xfId="25418"/>
    <cellStyle name="常规 7 20 46 2" xfId="25419"/>
    <cellStyle name="常规 7 20 47" xfId="25420"/>
    <cellStyle name="常规 7 20 47 2" xfId="25421"/>
    <cellStyle name="常规 7 20 5" xfId="25422"/>
    <cellStyle name="常规 7 20 5 2 2" xfId="25423"/>
    <cellStyle name="常规 7 20 5 2 2 2" xfId="25424"/>
    <cellStyle name="常规 7 20 5 2 3" xfId="25425"/>
    <cellStyle name="常规 7 20 5 2 3 2" xfId="25426"/>
    <cellStyle name="常规 7 20 5 3 2" xfId="25427"/>
    <cellStyle name="常规 7 20 5 4" xfId="25428"/>
    <cellStyle name="常规 7 20 5 4 3" xfId="25429"/>
    <cellStyle name="常规 7 20 5 5" xfId="25430"/>
    <cellStyle name="常规 7 20 6" xfId="25431"/>
    <cellStyle name="常规 7 20 6 2 2" xfId="25432"/>
    <cellStyle name="常规 7 20 6 2 2 2" xfId="25433"/>
    <cellStyle name="常规 7 20 6 2 3" xfId="25434"/>
    <cellStyle name="常规 7 20 6 2 3 2" xfId="25435"/>
    <cellStyle name="常规 7 20 6 3" xfId="25436"/>
    <cellStyle name="注释 3 10 2 4" xfId="25437"/>
    <cellStyle name="常规 7 20 6 3 2" xfId="25438"/>
    <cellStyle name="常规 7 20 6 4" xfId="25439"/>
    <cellStyle name="常规 7 20 6 5" xfId="25440"/>
    <cellStyle name="常规 7 20 7 2 2 2" xfId="25441"/>
    <cellStyle name="常规 7 20 7 2 3" xfId="25442"/>
    <cellStyle name="常规 7 20 7 2 3 2" xfId="25443"/>
    <cellStyle name="常规 7 20 7 2 4" xfId="25444"/>
    <cellStyle name="千位分隔 5" xfId="25445"/>
    <cellStyle name="常规 7 20 7 3" xfId="25446"/>
    <cellStyle name="千位分隔 5 2" xfId="25447"/>
    <cellStyle name="注释 3 11 2 4" xfId="25448"/>
    <cellStyle name="常规 7 20 7 3 2" xfId="25449"/>
    <cellStyle name="千位分隔 6" xfId="25450"/>
    <cellStyle name="常规 7 20 7 4" xfId="25451"/>
    <cellStyle name="常规 7 20 7 4 2" xfId="25452"/>
    <cellStyle name="常规 7 20 7 4 2 2" xfId="25453"/>
    <cellStyle name="千位分隔 7" xfId="25454"/>
    <cellStyle name="常规 7 20 7 5" xfId="25455"/>
    <cellStyle name="常规 7 20 8 2 2" xfId="25456"/>
    <cellStyle name="常规 7 20 8 2 2 2" xfId="25457"/>
    <cellStyle name="常规 7 20 8 2 3" xfId="25458"/>
    <cellStyle name="常规 7 20 8 2 3 2" xfId="25459"/>
    <cellStyle name="常规 7 20 8 2 4" xfId="25460"/>
    <cellStyle name="常规 7 20 8 3" xfId="25461"/>
    <cellStyle name="注释 3 12 2 4" xfId="25462"/>
    <cellStyle name="常规 7 20 8 3 2" xfId="25463"/>
    <cellStyle name="常规 7 20 8 4" xfId="25464"/>
    <cellStyle name="常规 7 20 8 4 2" xfId="25465"/>
    <cellStyle name="常规 7 20 8 4 2 2" xfId="25466"/>
    <cellStyle name="常规 7 20 8 5" xfId="25467"/>
    <cellStyle name="常规 7 20 9" xfId="25468"/>
    <cellStyle name="常规 7 20 9 3" xfId="25469"/>
    <cellStyle name="常规 7 20 9 4" xfId="25470"/>
    <cellStyle name="常规 7 20 9 5" xfId="25471"/>
    <cellStyle name="常规 7 21 4 2" xfId="25472"/>
    <cellStyle name="常规 7 21 5" xfId="25473"/>
    <cellStyle name="常规 7 22 2 3 2" xfId="25474"/>
    <cellStyle name="常规 7 22 2 4" xfId="25475"/>
    <cellStyle name="常规 7 22 4 2" xfId="25476"/>
    <cellStyle name="常规 7 22 5" xfId="25477"/>
    <cellStyle name="常规 7 23 2 3 2" xfId="25478"/>
    <cellStyle name="常规 7 23 4 2" xfId="25479"/>
    <cellStyle name="常规 7 23 5" xfId="25480"/>
    <cellStyle name="常规 7 25" xfId="25481"/>
    <cellStyle name="常规 7 30" xfId="25482"/>
    <cellStyle name="常规 7 26" xfId="25483"/>
    <cellStyle name="常规 7 31" xfId="25484"/>
    <cellStyle name="常规 75" xfId="25485"/>
    <cellStyle name="常规 7 26 5" xfId="25486"/>
    <cellStyle name="常规 7 31 5" xfId="25487"/>
    <cellStyle name="常规 7 27" xfId="25488"/>
    <cellStyle name="常规 7 32" xfId="25489"/>
    <cellStyle name="常规 7 27 2 2 2" xfId="25490"/>
    <cellStyle name="常规 7 32 2 2 2" xfId="25491"/>
    <cellStyle name="强调文字颜色 1 3 3 3 2 3 2" xfId="25492"/>
    <cellStyle name="常规 7 27 4 2" xfId="25493"/>
    <cellStyle name="常规 7 32 4 2" xfId="25494"/>
    <cellStyle name="强调文字颜色 1 3 3 3 2 4" xfId="25495"/>
    <cellStyle name="常规 7 27 5" xfId="25496"/>
    <cellStyle name="常规 7 32 5" xfId="25497"/>
    <cellStyle name="常规 7 28" xfId="25498"/>
    <cellStyle name="常规 7 33" xfId="25499"/>
    <cellStyle name="常规 7 28 2 2" xfId="25500"/>
    <cellStyle name="常规 7 33 2 2" xfId="25501"/>
    <cellStyle name="常规 7 28 2 2 2" xfId="25502"/>
    <cellStyle name="常规 7 33 2 2 2" xfId="25503"/>
    <cellStyle name="常规 7 28 3 2" xfId="25504"/>
    <cellStyle name="常规 7 33 3 2" xfId="25505"/>
    <cellStyle name="常规 7 28 4" xfId="25506"/>
    <cellStyle name="常规 7 33 4" xfId="25507"/>
    <cellStyle name="常规 7 28 4 2" xfId="25508"/>
    <cellStyle name="常规 7 33 4 2" xfId="25509"/>
    <cellStyle name="常规 7 28 5" xfId="25510"/>
    <cellStyle name="常规 7 33 5" xfId="25511"/>
    <cellStyle name="常规 7 29" xfId="25512"/>
    <cellStyle name="常规 7 34" xfId="25513"/>
    <cellStyle name="常规 7 29 2 2" xfId="25514"/>
    <cellStyle name="常规 7 34 2 2" xfId="25515"/>
    <cellStyle name="常规 7 29 2 2 2" xfId="25516"/>
    <cellStyle name="常规 7 34 2 2 2" xfId="25517"/>
    <cellStyle name="常规 7 29 3 2" xfId="25518"/>
    <cellStyle name="常规 7 34 3 2" xfId="25519"/>
    <cellStyle name="常规 8 2 2 2 39 2 2" xfId="25520"/>
    <cellStyle name="常规 8 2 2 2 44 2 2" xfId="25521"/>
    <cellStyle name="常规 7 29 4" xfId="25522"/>
    <cellStyle name="常规 7 34 4" xfId="25523"/>
    <cellStyle name="常规 7 29 4 2" xfId="25524"/>
    <cellStyle name="常规 7 34 4 2" xfId="25525"/>
    <cellStyle name="常规 7 29 5" xfId="25526"/>
    <cellStyle name="常规 7 34 5" xfId="25527"/>
    <cellStyle name="常规 7 3" xfId="25528"/>
    <cellStyle name="常规 7 3 2 2 2 2" xfId="25529"/>
    <cellStyle name="常规 7 3 2 3 2" xfId="25530"/>
    <cellStyle name="注释 3 63 2" xfId="25531"/>
    <cellStyle name="注释 3 58 2" xfId="25532"/>
    <cellStyle name="常规 7 3 2 4" xfId="25533"/>
    <cellStyle name="注释 3 63 2 2" xfId="25534"/>
    <cellStyle name="注释 3 58 2 2" xfId="25535"/>
    <cellStyle name="常规 7 3 2 4 2" xfId="25536"/>
    <cellStyle name="注释 3 63 3" xfId="25537"/>
    <cellStyle name="注释 3 58 3" xfId="25538"/>
    <cellStyle name="常规 7 3 2 5" xfId="25539"/>
    <cellStyle name="注释 3 63 3 2" xfId="25540"/>
    <cellStyle name="注释 3 58 3 2" xfId="25541"/>
    <cellStyle name="常规 7 3 2 5 2" xfId="25542"/>
    <cellStyle name="注释 3 63 4" xfId="25543"/>
    <cellStyle name="注释 3 58 4" xfId="25544"/>
    <cellStyle name="常规 7 3 2 6" xfId="25545"/>
    <cellStyle name="输出 2 2 3 2 2 2" xfId="25546"/>
    <cellStyle name="常规 7 3 3 3 2" xfId="25547"/>
    <cellStyle name="注释 3 64 2" xfId="25548"/>
    <cellStyle name="注释 3 59 2" xfId="25549"/>
    <cellStyle name="输出 2 2 3 2 3" xfId="25550"/>
    <cellStyle name="常规 7 3 3 4" xfId="25551"/>
    <cellStyle name="常规 7 3 4 3 2" xfId="25552"/>
    <cellStyle name="常规 7 3 4 4" xfId="25553"/>
    <cellStyle name="常规 7 35" xfId="25554"/>
    <cellStyle name="常规 7 40" xfId="25555"/>
    <cellStyle name="常规 7 35 2 2 2" xfId="25556"/>
    <cellStyle name="常规 7 40 2 2 2" xfId="25557"/>
    <cellStyle name="常规 7 35 3" xfId="25558"/>
    <cellStyle name="常规 7 40 3" xfId="25559"/>
    <cellStyle name="常规 7 35 4" xfId="25560"/>
    <cellStyle name="常规 7 40 4" xfId="25561"/>
    <cellStyle name="常规 7 35 5" xfId="25562"/>
    <cellStyle name="常规 7 40 5" xfId="25563"/>
    <cellStyle name="常规 7 36 2 2" xfId="25564"/>
    <cellStyle name="常规 7 41 2 2" xfId="25565"/>
    <cellStyle name="常规 7 36 2 2 2" xfId="25566"/>
    <cellStyle name="常规 7 41 2 2 2" xfId="25567"/>
    <cellStyle name="常规 7 36 3" xfId="25568"/>
    <cellStyle name="常规 7 41 3" xfId="25569"/>
    <cellStyle name="常规 7 36 3 2" xfId="25570"/>
    <cellStyle name="常规 7 41 3 2" xfId="25571"/>
    <cellStyle name="常规 7 36 4 2" xfId="25572"/>
    <cellStyle name="常规 7 41 4 2" xfId="25573"/>
    <cellStyle name="常规 7 36 5" xfId="25574"/>
    <cellStyle name="常规 7 41 5" xfId="25575"/>
    <cellStyle name="强调文字颜色 2 2 3 4 5" xfId="25576"/>
    <cellStyle name="常规 7 39 4 2" xfId="25577"/>
    <cellStyle name="常规 7 44 4 2" xfId="25578"/>
    <cellStyle name="常规 7 39 5" xfId="25579"/>
    <cellStyle name="常规 7 44 5" xfId="25580"/>
    <cellStyle name="常规 7 4" xfId="25581"/>
    <cellStyle name="常规 7 4 2" xfId="25582"/>
    <cellStyle name="好 3 7" xfId="25583"/>
    <cellStyle name="常规 7 4 2 4 2" xfId="25584"/>
    <cellStyle name="常规 7 4 2 5" xfId="25585"/>
    <cellStyle name="好 4 7" xfId="25586"/>
    <cellStyle name="常规 7 4 2 5 2" xfId="25587"/>
    <cellStyle name="常规 7 4 2 6" xfId="25588"/>
    <cellStyle name="常规 7 4 3" xfId="25589"/>
    <cellStyle name="常规 7 4 3 2" xfId="25590"/>
    <cellStyle name="常规 7 4 4" xfId="25591"/>
    <cellStyle name="常规 7 4 4 2" xfId="25592"/>
    <cellStyle name="常规 7 4 5" xfId="25593"/>
    <cellStyle name="常规 7 4 5 2" xfId="25594"/>
    <cellStyle name="常规 7 4 6" xfId="25595"/>
    <cellStyle name="常规 7 4 6 2" xfId="25596"/>
    <cellStyle name="常规 8 18 3 2" xfId="25597"/>
    <cellStyle name="常规 8 23 3 2" xfId="25598"/>
    <cellStyle name="常规 7 4 7" xfId="25599"/>
    <cellStyle name="常规 7 45 4" xfId="25600"/>
    <cellStyle name="常规 7 50 4" xfId="25601"/>
    <cellStyle name="常规 7 45 5" xfId="25602"/>
    <cellStyle name="常规 7 50 5" xfId="25603"/>
    <cellStyle name="常规 7 46 3 2" xfId="25604"/>
    <cellStyle name="常规 7 51 3 2" xfId="25605"/>
    <cellStyle name="常规 7 46 4" xfId="25606"/>
    <cellStyle name="常规 7 51 4" xfId="25607"/>
    <cellStyle name="常规 7 46 4 2" xfId="25608"/>
    <cellStyle name="常规 7 51 4 2" xfId="25609"/>
    <cellStyle name="常规 7 46 5" xfId="25610"/>
    <cellStyle name="常规 7 51 5" xfId="25611"/>
    <cellStyle name="常规 7 47 3" xfId="25612"/>
    <cellStyle name="常规 7 52 3" xfId="25613"/>
    <cellStyle name="常规 7 47 3 2" xfId="25614"/>
    <cellStyle name="常规 7 52 3 2" xfId="25615"/>
    <cellStyle name="常规 7 47 4 2" xfId="25616"/>
    <cellStyle name="常规 7 52 4 2" xfId="25617"/>
    <cellStyle name="常规 7 47 5" xfId="25618"/>
    <cellStyle name="常规 7 52 5" xfId="25619"/>
    <cellStyle name="链接单元格 3 2 4 2 2 2" xfId="25620"/>
    <cellStyle name="常规 7 48 3" xfId="25621"/>
    <cellStyle name="常规 7 53 3" xfId="25622"/>
    <cellStyle name="常规 7 48 3 2" xfId="25623"/>
    <cellStyle name="常规 7 53 3 2" xfId="25624"/>
    <cellStyle name="常规 7 48 4" xfId="25625"/>
    <cellStyle name="常规 7 53 4" xfId="25626"/>
    <cellStyle name="常规 7 48 4 2" xfId="25627"/>
    <cellStyle name="常规 7 53 4 2" xfId="25628"/>
    <cellStyle name="常规 7 48 5" xfId="25629"/>
    <cellStyle name="常规 7 53 5" xfId="25630"/>
    <cellStyle name="常规 7 49 2 2" xfId="25631"/>
    <cellStyle name="常规 7 54 2 2" xfId="25632"/>
    <cellStyle name="常规 7 49 2 2 2" xfId="25633"/>
    <cellStyle name="常规 7 54 2 2 2" xfId="25634"/>
    <cellStyle name="常规 7 49 2 3" xfId="25635"/>
    <cellStyle name="常规 7 54 2 3" xfId="25636"/>
    <cellStyle name="常规 7 49 2 3 2" xfId="25637"/>
    <cellStyle name="常规 7 54 2 3 2" xfId="25638"/>
    <cellStyle name="好 4 3 4 2" xfId="25639"/>
    <cellStyle name="常规 7 49 2 4" xfId="25640"/>
    <cellStyle name="常规 7 54 2 4" xfId="25641"/>
    <cellStyle name="链接单元格 3 2 4 2 3 2" xfId="25642"/>
    <cellStyle name="常规 7 49 3" xfId="25643"/>
    <cellStyle name="常规 7 54 3" xfId="25644"/>
    <cellStyle name="常规 7 49 3 2" xfId="25645"/>
    <cellStyle name="常规 7 54 3 2" xfId="25646"/>
    <cellStyle name="常规 7 49 4" xfId="25647"/>
    <cellStyle name="常规 7 54 4" xfId="25648"/>
    <cellStyle name="常规 7 49 4 2" xfId="25649"/>
    <cellStyle name="常规 7 54 4 2" xfId="25650"/>
    <cellStyle name="常规 7 5" xfId="25651"/>
    <cellStyle name="常规 7 5 2" xfId="25652"/>
    <cellStyle name="警告文本 3 3 3 2 4" xfId="25653"/>
    <cellStyle name="常规 7 5 2 2 2" xfId="25654"/>
    <cellStyle name="警告文本 3 2 2 5 2" xfId="25655"/>
    <cellStyle name="常规 7 5 2 3" xfId="25656"/>
    <cellStyle name="警告文本 3 2 2 5 2 2" xfId="25657"/>
    <cellStyle name="常规 7 5 2 3 2" xfId="25658"/>
    <cellStyle name="警告文本 3 2 2 5 3" xfId="25659"/>
    <cellStyle name="常规 7 5 2 4" xfId="25660"/>
    <cellStyle name="常规 7 5 3" xfId="25661"/>
    <cellStyle name="常规 7 5 3 2" xfId="25662"/>
    <cellStyle name="常规 7 5 4" xfId="25663"/>
    <cellStyle name="常规 7 5 4 2" xfId="25664"/>
    <cellStyle name="常规 7 5 5" xfId="25665"/>
    <cellStyle name="常规 7 5 5 2" xfId="25666"/>
    <cellStyle name="常规 7 5 6" xfId="25667"/>
    <cellStyle name="常规 7 5 6 2" xfId="25668"/>
    <cellStyle name="常规 8 18 4 2" xfId="25669"/>
    <cellStyle name="常规 8 23 4 2" xfId="25670"/>
    <cellStyle name="常规 7 5 7" xfId="25671"/>
    <cellStyle name="强调文字颜色 4 2 2 2 4" xfId="25672"/>
    <cellStyle name="常规 7 55 2 2 2" xfId="25673"/>
    <cellStyle name="常规 7 60 2 2 2" xfId="25674"/>
    <cellStyle name="常规 7 55 2 3" xfId="25675"/>
    <cellStyle name="常规 7 60 2 3" xfId="25676"/>
    <cellStyle name="好 4 4 4 2" xfId="25677"/>
    <cellStyle name="常规 7 55 2 4" xfId="25678"/>
    <cellStyle name="常规 7 60 2 4" xfId="25679"/>
    <cellStyle name="常规 7 55 3" xfId="25680"/>
    <cellStyle name="常规 7 60 3" xfId="25681"/>
    <cellStyle name="常规 7 55 4" xfId="25682"/>
    <cellStyle name="常规 7 60 4" xfId="25683"/>
    <cellStyle name="常规 7 56" xfId="25684"/>
    <cellStyle name="常规 7 61" xfId="25685"/>
    <cellStyle name="常规 7 57" xfId="25686"/>
    <cellStyle name="常规 7 62" xfId="25687"/>
    <cellStyle name="常规 7 57 2 2 2" xfId="25688"/>
    <cellStyle name="常规 7 62 2 2 2" xfId="25689"/>
    <cellStyle name="常规 7 57 2 3" xfId="25690"/>
    <cellStyle name="常规 7 62 2 3" xfId="25691"/>
    <cellStyle name="常规 7 57 2 3 2" xfId="25692"/>
    <cellStyle name="常规 7 62 2 3 2" xfId="25693"/>
    <cellStyle name="好 4 6 4 2" xfId="25694"/>
    <cellStyle name="常规 7 57 2 4" xfId="25695"/>
    <cellStyle name="常规 7 62 2 4" xfId="25696"/>
    <cellStyle name="常规 7 57 4 2" xfId="25697"/>
    <cellStyle name="常规 7 62 4 2" xfId="25698"/>
    <cellStyle name="输出 2 3 3 2 3 2" xfId="25699"/>
    <cellStyle name="常规 7 58" xfId="25700"/>
    <cellStyle name="常规 7 63" xfId="25701"/>
    <cellStyle name="常规 7 59 2 3" xfId="25702"/>
    <cellStyle name="常规 7 64 2 3" xfId="25703"/>
    <cellStyle name="常规 7 59 2 4" xfId="25704"/>
    <cellStyle name="常规 7 64 2 4" xfId="25705"/>
    <cellStyle name="汇总 2 7 3 2" xfId="25706"/>
    <cellStyle name="常规 7 59 3" xfId="25707"/>
    <cellStyle name="常规 7 64 3" xfId="25708"/>
    <cellStyle name="常规 7 59 3 2" xfId="25709"/>
    <cellStyle name="常规 7 64 3 2" xfId="25710"/>
    <cellStyle name="常规 7 59 4" xfId="25711"/>
    <cellStyle name="常规 7 64 4" xfId="25712"/>
    <cellStyle name="常规 7 59 4 2" xfId="25713"/>
    <cellStyle name="常规 7 64 4 2" xfId="25714"/>
    <cellStyle name="常规 7 59 5" xfId="25715"/>
    <cellStyle name="常规 7 64 5" xfId="25716"/>
    <cellStyle name="常规 7 6" xfId="25717"/>
    <cellStyle name="常规 7 6 2" xfId="25718"/>
    <cellStyle name="好 4 4 2" xfId="25719"/>
    <cellStyle name="常规 7 6 2 2 2" xfId="25720"/>
    <cellStyle name="好 4 5" xfId="25721"/>
    <cellStyle name="常规 7 6 2 3" xfId="25722"/>
    <cellStyle name="好 4 5 2" xfId="25723"/>
    <cellStyle name="常规 7 6 2 3 2" xfId="25724"/>
    <cellStyle name="好 4 6" xfId="25725"/>
    <cellStyle name="常规 7 6 2 4" xfId="25726"/>
    <cellStyle name="常规 7 6 3" xfId="25727"/>
    <cellStyle name="常规 7 6 3 2" xfId="25728"/>
    <cellStyle name="常规 7 6 4" xfId="25729"/>
    <cellStyle name="常规 7 6 4 2" xfId="25730"/>
    <cellStyle name="常规 7 6 5" xfId="25731"/>
    <cellStyle name="常规 7 6 5 2" xfId="25732"/>
    <cellStyle name="常规 7 6 6" xfId="25733"/>
    <cellStyle name="常规 7 6 6 2" xfId="25734"/>
    <cellStyle name="常规 7 6 7" xfId="25735"/>
    <cellStyle name="常规 7 65" xfId="25736"/>
    <cellStyle name="常规 7 70" xfId="25737"/>
    <cellStyle name="常规 7 65 3" xfId="25738"/>
    <cellStyle name="常规 7 70 3" xfId="25739"/>
    <cellStyle name="常规 7 65 4" xfId="25740"/>
    <cellStyle name="常规 7 70 4" xfId="25741"/>
    <cellStyle name="常规 7 65 5" xfId="25742"/>
    <cellStyle name="常规 7 70 5" xfId="25743"/>
    <cellStyle name="常规 7 66" xfId="25744"/>
    <cellStyle name="常规 7 71" xfId="25745"/>
    <cellStyle name="常规 7 66 3" xfId="25746"/>
    <cellStyle name="常规 7 71 3" xfId="25747"/>
    <cellStyle name="常规 7 66 4" xfId="25748"/>
    <cellStyle name="常规 7 71 4" xfId="25749"/>
    <cellStyle name="强调文字颜色 4 3 2 2 3 2 4" xfId="25750"/>
    <cellStyle name="常规 7 66 4 2" xfId="25751"/>
    <cellStyle name="常规 7 71 4 2" xfId="25752"/>
    <cellStyle name="常规 7 66 5" xfId="25753"/>
    <cellStyle name="常规 7 71 5" xfId="25754"/>
    <cellStyle name="常规 7 67 2 2" xfId="25755"/>
    <cellStyle name="常规 7 72 2 2" xfId="25756"/>
    <cellStyle name="常规 7 67 2 3" xfId="25757"/>
    <cellStyle name="常规 7 72 2 3" xfId="25758"/>
    <cellStyle name="常规 7 67 2 3 2" xfId="25759"/>
    <cellStyle name="常规 7 72 2 3 2" xfId="25760"/>
    <cellStyle name="常规 7 67 2 4" xfId="25761"/>
    <cellStyle name="常规 7 72 2 4" xfId="25762"/>
    <cellStyle name="常规 7 67 3" xfId="25763"/>
    <cellStyle name="常规 7 72 3" xfId="25764"/>
    <cellStyle name="常规 7 67 3 2" xfId="25765"/>
    <cellStyle name="常规 7 72 3 2" xfId="25766"/>
    <cellStyle name="常规 7 67 4" xfId="25767"/>
    <cellStyle name="常规 7 72 4" xfId="25768"/>
    <cellStyle name="强调文字颜色 4 3 2 2 4 2 4" xfId="25769"/>
    <cellStyle name="常规 7 67 4 2" xfId="25770"/>
    <cellStyle name="常规 7 72 4 2" xfId="25771"/>
    <cellStyle name="常规 7 67 5" xfId="25772"/>
    <cellStyle name="常规 7 72 5" xfId="25773"/>
    <cellStyle name="常规 7 68" xfId="25774"/>
    <cellStyle name="常规 7 73" xfId="25775"/>
    <cellStyle name="常规 7 68 2 2" xfId="25776"/>
    <cellStyle name="常规 7 73 2 2" xfId="25777"/>
    <cellStyle name="常规 7 68 2 2 2" xfId="25778"/>
    <cellStyle name="常规 7 73 2 2 2" xfId="25779"/>
    <cellStyle name="常规 7 68 2 3" xfId="25780"/>
    <cellStyle name="常规 7 73 2 3" xfId="25781"/>
    <cellStyle name="常规 7 68 2 3 2" xfId="25782"/>
    <cellStyle name="常规 7 73 2 3 2" xfId="25783"/>
    <cellStyle name="常规 7 68 3" xfId="25784"/>
    <cellStyle name="常规 7 73 3" xfId="25785"/>
    <cellStyle name="常规 7 68 3 2" xfId="25786"/>
    <cellStyle name="常规 7 73 3 2" xfId="25787"/>
    <cellStyle name="输出 3 2 5 2 2 2" xfId="25788"/>
    <cellStyle name="常规 7 68 4" xfId="25789"/>
    <cellStyle name="常规 7 73 4" xfId="25790"/>
    <cellStyle name="常规 7 68 4 2" xfId="25791"/>
    <cellStyle name="常规 7 73 4 2" xfId="25792"/>
    <cellStyle name="常规 7 68 5" xfId="25793"/>
    <cellStyle name="常规 7 73 5" xfId="25794"/>
    <cellStyle name="常规 7 69" xfId="25795"/>
    <cellStyle name="常规 7 74" xfId="25796"/>
    <cellStyle name="常规 7 69 2 2 2" xfId="25797"/>
    <cellStyle name="常规 7 74 2 2 2" xfId="25798"/>
    <cellStyle name="常规 7 69 3" xfId="25799"/>
    <cellStyle name="常规 7 74 3" xfId="25800"/>
    <cellStyle name="输出 3 2 5 2 3 2" xfId="25801"/>
    <cellStyle name="常规 7 69 4" xfId="25802"/>
    <cellStyle name="常规 7 74 4" xfId="25803"/>
    <cellStyle name="注释 2 2 2 2 2 3 2 2" xfId="25804"/>
    <cellStyle name="常规 7 69 5" xfId="25805"/>
    <cellStyle name="常规 7 74 5" xfId="25806"/>
    <cellStyle name="常规 7 7" xfId="25807"/>
    <cellStyle name="常规 7 7 2" xfId="25808"/>
    <cellStyle name="常规 7 7 2 2" xfId="25809"/>
    <cellStyle name="常规 7 7 2 2 2" xfId="25810"/>
    <cellStyle name="常规 7 7 2 3" xfId="25811"/>
    <cellStyle name="常规 7 7 2 3 2" xfId="25812"/>
    <cellStyle name="常规 7 7 2 4" xfId="25813"/>
    <cellStyle name="常规 7 7 3" xfId="25814"/>
    <cellStyle name="常规 7 7 3 2" xfId="25815"/>
    <cellStyle name="常规 7 7 4" xfId="25816"/>
    <cellStyle name="常规 7 7 4 2" xfId="25817"/>
    <cellStyle name="常规 7 7 5" xfId="25818"/>
    <cellStyle name="常规 7 75" xfId="25819"/>
    <cellStyle name="常规 7 80" xfId="25820"/>
    <cellStyle name="常规 7 75 2 2 2" xfId="25821"/>
    <cellStyle name="常规 7 76" xfId="25822"/>
    <cellStyle name="常规 7 76 2 2" xfId="25823"/>
    <cellStyle name="常规 7 76 3 2" xfId="25824"/>
    <cellStyle name="常规 7 76 4" xfId="25825"/>
    <cellStyle name="常规 7 77" xfId="25826"/>
    <cellStyle name="常规 7 77 2 2" xfId="25827"/>
    <cellStyle name="常规 7 78" xfId="25828"/>
    <cellStyle name="常规 7 78 2" xfId="25829"/>
    <cellStyle name="常规 7 79" xfId="25830"/>
    <cellStyle name="常规 7 79 2" xfId="25831"/>
    <cellStyle name="常规 7 8 2 3 2" xfId="25832"/>
    <cellStyle name="常规 7 8 2 4" xfId="25833"/>
    <cellStyle name="常规 7 8 5" xfId="25834"/>
    <cellStyle name="常规 7 9" xfId="25835"/>
    <cellStyle name="常规 7 9 2" xfId="25836"/>
    <cellStyle name="千位分隔 2 3 2 3" xfId="25837"/>
    <cellStyle name="解释性文本 2 3 3 5" xfId="25838"/>
    <cellStyle name="常规 7 9 2 2" xfId="25839"/>
    <cellStyle name="常规 7 9 2 2 2" xfId="25840"/>
    <cellStyle name="常规 7 9 2 3" xfId="25841"/>
    <cellStyle name="常规 7 9 2 3 2" xfId="25842"/>
    <cellStyle name="常规 7 9 2 4" xfId="25843"/>
    <cellStyle name="常规 7 9 3" xfId="25844"/>
    <cellStyle name="解释性文本 2 3 4 5" xfId="25845"/>
    <cellStyle name="常规 7 9 3 2" xfId="25846"/>
    <cellStyle name="常规 8 4 2 25 2 3 2" xfId="25847"/>
    <cellStyle name="常规 8 4 2 30 2 3 2" xfId="25848"/>
    <cellStyle name="常规 7 9 4" xfId="25849"/>
    <cellStyle name="常规 7 9 4 2" xfId="25850"/>
    <cellStyle name="常规 7 9 5" xfId="25851"/>
    <cellStyle name="常规 77" xfId="25852"/>
    <cellStyle name="常规 8" xfId="25853"/>
    <cellStyle name="常规 8 10 2" xfId="25854"/>
    <cellStyle name="常规 8 10 2 2" xfId="25855"/>
    <cellStyle name="解释性文本 2 7 2" xfId="25856"/>
    <cellStyle name="常规 8 10 2 3" xfId="25857"/>
    <cellStyle name="解释性文本 2 7 3" xfId="25858"/>
    <cellStyle name="常规 8 10 2 4" xfId="25859"/>
    <cellStyle name="常规 8 10 3" xfId="25860"/>
    <cellStyle name="常规 8 10 4" xfId="25861"/>
    <cellStyle name="常规 8 10 4 2" xfId="25862"/>
    <cellStyle name="常规 8 10 4 2 2" xfId="25863"/>
    <cellStyle name="检查单元格 3 2 6 2 2" xfId="25864"/>
    <cellStyle name="解释性文本 2 9 2" xfId="25865"/>
    <cellStyle name="常规 8 10 4 3" xfId="25866"/>
    <cellStyle name="常规 8 11" xfId="25867"/>
    <cellStyle name="计算 3 3 3 3 2" xfId="25868"/>
    <cellStyle name="强调文字颜色 1 2 2 2 4 2" xfId="25869"/>
    <cellStyle name="常规 8 12 2 3 2" xfId="25870"/>
    <cellStyle name="强调文字颜色 1 2 2 2 5" xfId="25871"/>
    <cellStyle name="常规 8 12 2 4" xfId="25872"/>
    <cellStyle name="强调文字颜色 1 2 2 4 4" xfId="25873"/>
    <cellStyle name="常规 8 12 4 3" xfId="25874"/>
    <cellStyle name="常规 8 13" xfId="25875"/>
    <cellStyle name="强调文字颜色 1 2 3 2 4 2" xfId="25876"/>
    <cellStyle name="常规 8 13 2 3 2" xfId="25877"/>
    <cellStyle name="强调文字颜色 1 2 3 2 5" xfId="25878"/>
    <cellStyle name="常规 8 13 2 4" xfId="25879"/>
    <cellStyle name="千位分隔[0] 2 2 4 2" xfId="25880"/>
    <cellStyle name="常规 8 13 4" xfId="25881"/>
    <cellStyle name="常规 8 4 39" xfId="25882"/>
    <cellStyle name="常规 8 4 44" xfId="25883"/>
    <cellStyle name="强调文字颜色 1 2 3 4 4" xfId="25884"/>
    <cellStyle name="常规 8 13 4 3" xfId="25885"/>
    <cellStyle name="常规 8 4 39 3" xfId="25886"/>
    <cellStyle name="常规 8 4 44 3" xfId="25887"/>
    <cellStyle name="千位分隔[0] 2 2 4 3" xfId="25888"/>
    <cellStyle name="常规 8 13 5" xfId="25889"/>
    <cellStyle name="常规 8 4 45" xfId="25890"/>
    <cellStyle name="常规 8 14" xfId="25891"/>
    <cellStyle name="常规 8 14 3" xfId="25892"/>
    <cellStyle name="千位分隔[0] 2 2 5 2" xfId="25893"/>
    <cellStyle name="常规 8 14 4" xfId="25894"/>
    <cellStyle name="常规 8 14 5" xfId="25895"/>
    <cellStyle name="常规 8 15" xfId="25896"/>
    <cellStyle name="常规 8 20" xfId="25897"/>
    <cellStyle name="常规 8 15 3" xfId="25898"/>
    <cellStyle name="常规 8 20 3" xfId="25899"/>
    <cellStyle name="常规 8 15 4" xfId="25900"/>
    <cellStyle name="常规 8 20 4" xfId="25901"/>
    <cellStyle name="常规 8 15 4 3" xfId="25902"/>
    <cellStyle name="常规 8 20 4 3" xfId="25903"/>
    <cellStyle name="常规 8 15 5" xfId="25904"/>
    <cellStyle name="常规 8 20 5" xfId="25905"/>
    <cellStyle name="常规 8 16" xfId="25906"/>
    <cellStyle name="常规 8 21" xfId="25907"/>
    <cellStyle name="常规 8 16 2" xfId="25908"/>
    <cellStyle name="常规 8 21 2" xfId="25909"/>
    <cellStyle name="常规 8 16 3" xfId="25910"/>
    <cellStyle name="常规 8 21 3" xfId="25911"/>
    <cellStyle name="常规 8 16 4" xfId="25912"/>
    <cellStyle name="常规 8 21 4" xfId="25913"/>
    <cellStyle name="常规 8 16 4 2" xfId="25914"/>
    <cellStyle name="常规 8 21 4 2" xfId="25915"/>
    <cellStyle name="常规 8 16 4 3" xfId="25916"/>
    <cellStyle name="常规 8 21 4 3" xfId="25917"/>
    <cellStyle name="常规 8 16 5" xfId="25918"/>
    <cellStyle name="常规 8 21 5" xfId="25919"/>
    <cellStyle name="输入 2 2 2 4 2" xfId="25920"/>
    <cellStyle name="常规 8 4 2 13 2 2 2" xfId="25921"/>
    <cellStyle name="常规 8 17" xfId="25922"/>
    <cellStyle name="常规 8 22" xfId="25923"/>
    <cellStyle name="输入 2 2 2 4 2 2" xfId="25924"/>
    <cellStyle name="常规 8 17 2" xfId="25925"/>
    <cellStyle name="常规 8 22 2" xfId="25926"/>
    <cellStyle name="输入 2 2 2 4 2 2 2" xfId="25927"/>
    <cellStyle name="常规 8 17 2 2" xfId="25928"/>
    <cellStyle name="常规 8 22 2 2" xfId="25929"/>
    <cellStyle name="常规 9 36" xfId="25930"/>
    <cellStyle name="常规 9 41" xfId="25931"/>
    <cellStyle name="常规 8 17 2 2 2" xfId="25932"/>
    <cellStyle name="常规 8 22 2 2 2" xfId="25933"/>
    <cellStyle name="常规 8 17 2 3" xfId="25934"/>
    <cellStyle name="常规 8 22 2 3" xfId="25935"/>
    <cellStyle name="常规 8 17 2 3 2" xfId="25936"/>
    <cellStyle name="常规 8 22 2 3 2" xfId="25937"/>
    <cellStyle name="常规 8 17 2 4" xfId="25938"/>
    <cellStyle name="常规 8 22 2 4" xfId="25939"/>
    <cellStyle name="输入 2 2 2 4 2 3" xfId="25940"/>
    <cellStyle name="常规 8 17 3" xfId="25941"/>
    <cellStyle name="常规 8 22 3" xfId="25942"/>
    <cellStyle name="输入 2 2 2 4 2 3 2" xfId="25943"/>
    <cellStyle name="常规 8 17 3 2" xfId="25944"/>
    <cellStyle name="常规 8 22 3 2" xfId="25945"/>
    <cellStyle name="输入 2 2 2 4 2 4" xfId="25946"/>
    <cellStyle name="常规 8 17 4" xfId="25947"/>
    <cellStyle name="常规 8 22 4" xfId="25948"/>
    <cellStyle name="常规 8 17 4 2" xfId="25949"/>
    <cellStyle name="常规 8 22 4 2" xfId="25950"/>
    <cellStyle name="常规 8 17 4 2 2" xfId="25951"/>
    <cellStyle name="常规 8 22 4 2 2" xfId="25952"/>
    <cellStyle name="常规 8 17 4 3" xfId="25953"/>
    <cellStyle name="常规 8 22 4 3" xfId="25954"/>
    <cellStyle name="常规 8 17 5" xfId="25955"/>
    <cellStyle name="常规 8 22 5" xfId="25956"/>
    <cellStyle name="输入 2 2 2 4 3" xfId="25957"/>
    <cellStyle name="常规 8 18" xfId="25958"/>
    <cellStyle name="常规 8 23" xfId="25959"/>
    <cellStyle name="输入 2 2 2 4 3 2" xfId="25960"/>
    <cellStyle name="常规 8 18 2" xfId="25961"/>
    <cellStyle name="常规 8 23 2" xfId="25962"/>
    <cellStyle name="常规 8 18 2 3 2" xfId="25963"/>
    <cellStyle name="常规 8 23 2 3 2" xfId="25964"/>
    <cellStyle name="输出 3 4 2 3 2" xfId="25965"/>
    <cellStyle name="常规 8 18 2 4" xfId="25966"/>
    <cellStyle name="常规 8 23 2 4" xfId="25967"/>
    <cellStyle name="常规 8 18 3" xfId="25968"/>
    <cellStyle name="常规 8 23 3" xfId="25969"/>
    <cellStyle name="常规 8 18 4" xfId="25970"/>
    <cellStyle name="常规 8 23 4" xfId="25971"/>
    <cellStyle name="常规 8 18 4 2 2" xfId="25972"/>
    <cellStyle name="常规 8 23 4 2 2" xfId="25973"/>
    <cellStyle name="常规 8 18 4 3" xfId="25974"/>
    <cellStyle name="常规 8 23 4 3" xfId="25975"/>
    <cellStyle name="常规 8 18 5" xfId="25976"/>
    <cellStyle name="常规 8 23 5" xfId="25977"/>
    <cellStyle name="输入 2 2 2 4 4" xfId="25978"/>
    <cellStyle name="常规 8 19" xfId="25979"/>
    <cellStyle name="常规 8 24" xfId="25980"/>
    <cellStyle name="常规 8 19 4" xfId="25981"/>
    <cellStyle name="常规 8 24 4" xfId="25982"/>
    <cellStyle name="常规 8 5 7" xfId="25983"/>
    <cellStyle name="常规 8 19 4 2" xfId="25984"/>
    <cellStyle name="常规 8 24 4 2" xfId="25985"/>
    <cellStyle name="常规 8 19 5" xfId="25986"/>
    <cellStyle name="常规 8 24 5" xfId="25987"/>
    <cellStyle name="常规 8 2" xfId="25988"/>
    <cellStyle name="常规 8 2 10" xfId="25989"/>
    <cellStyle name="常规 8 2 11" xfId="25990"/>
    <cellStyle name="常规 8 2 11 2" xfId="25991"/>
    <cellStyle name="常规 8 2 11 2 2" xfId="25992"/>
    <cellStyle name="常规 8 2 11 3" xfId="25993"/>
    <cellStyle name="常规 8 2 12" xfId="25994"/>
    <cellStyle name="常规 8 2 12 2" xfId="25995"/>
    <cellStyle name="常规 8 2 12 2 2" xfId="25996"/>
    <cellStyle name="输入 2 2 4 2 2" xfId="25997"/>
    <cellStyle name="常规 8 2 12 3" xfId="25998"/>
    <cellStyle name="常规 8 2 13" xfId="25999"/>
    <cellStyle name="计算 2 3 2 5" xfId="26000"/>
    <cellStyle name="常规 8 2 13 2" xfId="26001"/>
    <cellStyle name="常规 8 2 13 2 2" xfId="26002"/>
    <cellStyle name="输入 2 2 4 3 2" xfId="26003"/>
    <cellStyle name="常规 8 2 13 3" xfId="26004"/>
    <cellStyle name="常规 8 2 19" xfId="26005"/>
    <cellStyle name="常规 8 2 24" xfId="26006"/>
    <cellStyle name="强调文字颜色 1 2 3 3 4 2" xfId="26007"/>
    <cellStyle name="常规 8 2 19 2" xfId="26008"/>
    <cellStyle name="常规 8 2 24 2" xfId="26009"/>
    <cellStyle name="常规 8 2 19 2 2" xfId="26010"/>
    <cellStyle name="常规 8 2 24 2 2" xfId="26011"/>
    <cellStyle name="常规 8 2 2" xfId="26012"/>
    <cellStyle name="常规 8 2 2 10 2 2 2" xfId="26013"/>
    <cellStyle name="常规 8 2 2 10 2 3" xfId="26014"/>
    <cellStyle name="常规 8 2 2 10 2 4" xfId="26015"/>
    <cellStyle name="常规 8 2 2 10 4" xfId="26016"/>
    <cellStyle name="输入 2 3 7 2" xfId="26017"/>
    <cellStyle name="常规 8 2 2 10 5" xfId="26018"/>
    <cellStyle name="常规 8 2 2 11 2 2 2" xfId="26019"/>
    <cellStyle name="常规 8 2 2 11 2 3" xfId="26020"/>
    <cellStyle name="常规 8 2 2 11 2 4" xfId="26021"/>
    <cellStyle name="常规 8 2 2 11 3 2" xfId="26022"/>
    <cellStyle name="常规 8 2 2 11 4" xfId="26023"/>
    <cellStyle name="常规 8 2 2 11 5" xfId="26024"/>
    <cellStyle name="常规 8 2 2 12 2 2" xfId="26025"/>
    <cellStyle name="常规 8 2 2 12 2 2 2" xfId="26026"/>
    <cellStyle name="常规 8 2 2 12 2 3" xfId="26027"/>
    <cellStyle name="常规 8 2 2 12 3" xfId="26028"/>
    <cellStyle name="常规 8 2 2 12 3 2" xfId="26029"/>
    <cellStyle name="常规 8 2 2 12 4" xfId="26030"/>
    <cellStyle name="常规 8 2 2 12 4 2" xfId="26031"/>
    <cellStyle name="常规 8 2 2 12 4 2 2" xfId="26032"/>
    <cellStyle name="常规 8 2 2 12 5" xfId="26033"/>
    <cellStyle name="常规 8 2 2 13" xfId="26034"/>
    <cellStyle name="常规 8 2 2 13 2" xfId="26035"/>
    <cellStyle name="常规 8 2 2 13 2 3" xfId="26036"/>
    <cellStyle name="常规 8 2 2 13 2 3 2" xfId="26037"/>
    <cellStyle name="常规 8 2 2 13 3" xfId="26038"/>
    <cellStyle name="常规 8 2 2 13 4" xfId="26039"/>
    <cellStyle name="常规 8 2 2 13 4 2" xfId="26040"/>
    <cellStyle name="常规 8 2 2 13 4 2 2" xfId="26041"/>
    <cellStyle name="常规 8 2 2 13 5" xfId="26042"/>
    <cellStyle name="常规 8 2 2 14" xfId="26043"/>
    <cellStyle name="常规 8 2 2 14 2" xfId="26044"/>
    <cellStyle name="强调文字颜色 2 2 2 2 5 4" xfId="26045"/>
    <cellStyle name="常规 8 2 2 14 2 3" xfId="26046"/>
    <cellStyle name="常规 8 2 2 14 2 3 2" xfId="26047"/>
    <cellStyle name="常规 8 2 2 14 2 4" xfId="26048"/>
    <cellStyle name="常规 8 2 2 14 3" xfId="26049"/>
    <cellStyle name="常规 8 2 2 14 4" xfId="26050"/>
    <cellStyle name="常规 8 2 2 14 4 2" xfId="26051"/>
    <cellStyle name="常规 8 2 2 14 4 2 2" xfId="26052"/>
    <cellStyle name="常规 8 2 2 14 5" xfId="26053"/>
    <cellStyle name="常规 8 2 2 15" xfId="26054"/>
    <cellStyle name="常规 8 2 2 20" xfId="26055"/>
    <cellStyle name="常规 8 2 2 15 2" xfId="26056"/>
    <cellStyle name="常规 8 2 2 20 2" xfId="26057"/>
    <cellStyle name="常规 8 2 2 15 2 2" xfId="26058"/>
    <cellStyle name="常规 8 2 2 20 2 2" xfId="26059"/>
    <cellStyle name="常规 8 2 2 15 2 2 2" xfId="26060"/>
    <cellStyle name="常规 8 2 2 20 2 2 2" xfId="26061"/>
    <cellStyle name="常规 8 2 2 15 2 3" xfId="26062"/>
    <cellStyle name="常规 8 2 2 20 2 3" xfId="26063"/>
    <cellStyle name="常规 8 2 2 15 2 3 2" xfId="26064"/>
    <cellStyle name="常规 8 2 2 20 2 3 2" xfId="26065"/>
    <cellStyle name="常规 8 2 2 15 2 4" xfId="26066"/>
    <cellStyle name="常规 8 2 2 20 2 4" xfId="26067"/>
    <cellStyle name="常规 8 2 2 15 3" xfId="26068"/>
    <cellStyle name="常规 8 2 2 20 3" xfId="26069"/>
    <cellStyle name="常规 8 2 2 15 3 2" xfId="26070"/>
    <cellStyle name="常规 8 2 2 20 3 2" xfId="26071"/>
    <cellStyle name="常规 8 2 2 15 4" xfId="26072"/>
    <cellStyle name="常规 8 2 2 20 4" xfId="26073"/>
    <cellStyle name="常规 8 2 2 15 4 2" xfId="26074"/>
    <cellStyle name="常规 8 2 2 20 4 2" xfId="26075"/>
    <cellStyle name="常规 8 2 2 15 4 2 2" xfId="26076"/>
    <cellStyle name="常规 8 2 2 20 4 2 2" xfId="26077"/>
    <cellStyle name="常规 8 2 2 15 5" xfId="26078"/>
    <cellStyle name="常规 8 2 2 20 5" xfId="26079"/>
    <cellStyle name="常规 8 2 2 16" xfId="26080"/>
    <cellStyle name="常规 8 2 2 21" xfId="26081"/>
    <cellStyle name="常规 8 2 2 16 2" xfId="26082"/>
    <cellStyle name="常规 8 2 2 21 2" xfId="26083"/>
    <cellStyle name="常规 8 2 2 16 2 2" xfId="26084"/>
    <cellStyle name="常规 8 2 2 21 2 2" xfId="26085"/>
    <cellStyle name="常规 8 2 2 16 2 2 2" xfId="26086"/>
    <cellStyle name="常规 8 2 2 21 2 2 2" xfId="26087"/>
    <cellStyle name="计算 2 2 2 2 2 2" xfId="26088"/>
    <cellStyle name="常规 8 2 2 16 2 3" xfId="26089"/>
    <cellStyle name="常规 8 2 2 21 2 3" xfId="26090"/>
    <cellStyle name="计算 2 2 2 2 2 2 2" xfId="26091"/>
    <cellStyle name="常规 8 2 2 16 2 3 2" xfId="26092"/>
    <cellStyle name="常规 8 2 2 21 2 3 2" xfId="26093"/>
    <cellStyle name="计算 2 2 2 2 2 3" xfId="26094"/>
    <cellStyle name="常规 8 2 2 16 2 4" xfId="26095"/>
    <cellStyle name="常规 8 2 2 21 2 4" xfId="26096"/>
    <cellStyle name="常规 8 2 2 16 3" xfId="26097"/>
    <cellStyle name="常规 8 2 2 21 3" xfId="26098"/>
    <cellStyle name="常规 8 2 2 16 3 2" xfId="26099"/>
    <cellStyle name="常规 8 2 2 21 3 2" xfId="26100"/>
    <cellStyle name="常规 8 2 2 16 4" xfId="26101"/>
    <cellStyle name="常规 8 2 2 21 4" xfId="26102"/>
    <cellStyle name="常规 8 2 2 16 5" xfId="26103"/>
    <cellStyle name="常规 8 2 2 21 5" xfId="26104"/>
    <cellStyle name="常规 8 2 2 17" xfId="26105"/>
    <cellStyle name="常规 8 2 2 22" xfId="26106"/>
    <cellStyle name="常规 8 2 2 17 2" xfId="26107"/>
    <cellStyle name="常规 8 2 2 22 2" xfId="26108"/>
    <cellStyle name="常规 8 2 2 17 2 2" xfId="26109"/>
    <cellStyle name="常规 8 2 2 22 2 2" xfId="26110"/>
    <cellStyle name="常规 8 2 2 17 2 2 2" xfId="26111"/>
    <cellStyle name="常规 8 2 2 22 2 2 2" xfId="26112"/>
    <cellStyle name="计算 2 2 2 3 2 2" xfId="26113"/>
    <cellStyle name="常规 8 2 2 17 2 3" xfId="26114"/>
    <cellStyle name="常规 8 2 2 22 2 3" xfId="26115"/>
    <cellStyle name="计算 2 2 2 3 2 2 2" xfId="26116"/>
    <cellStyle name="常规 8 2 2 17 2 3 2" xfId="26117"/>
    <cellStyle name="常规 8 2 2 22 2 3 2" xfId="26118"/>
    <cellStyle name="常规 8 2 2 17 3" xfId="26119"/>
    <cellStyle name="常规 8 2 2 22 3" xfId="26120"/>
    <cellStyle name="常规 8 2 2 17 3 2" xfId="26121"/>
    <cellStyle name="常规 8 2 2 22 3 2" xfId="26122"/>
    <cellStyle name="常规 8 2 2 17 4" xfId="26123"/>
    <cellStyle name="常规 8 2 2 22 4" xfId="26124"/>
    <cellStyle name="常规 8 2 2 17 4 2" xfId="26125"/>
    <cellStyle name="常规 8 2 2 22 4 2" xfId="26126"/>
    <cellStyle name="常规 8 2 2 17 4 2 2" xfId="26127"/>
    <cellStyle name="常规 8 2 2 22 4 2 2" xfId="26128"/>
    <cellStyle name="常规 8 2 2 17 5" xfId="26129"/>
    <cellStyle name="常规 8 2 2 22 5" xfId="26130"/>
    <cellStyle name="常规 8 2 2 18" xfId="26131"/>
    <cellStyle name="常规 8 2 2 23" xfId="26132"/>
    <cellStyle name="常规 8 2 2 18 2" xfId="26133"/>
    <cellStyle name="常规 8 2 2 23 2" xfId="26134"/>
    <cellStyle name="常规 8 2 2 18 2 2" xfId="26135"/>
    <cellStyle name="常规 8 2 2 23 2 2" xfId="26136"/>
    <cellStyle name="好 2 2 2 4 4" xfId="26137"/>
    <cellStyle name="常规 8 2 2 18 2 2 2" xfId="26138"/>
    <cellStyle name="常规 8 2 2 23 2 2 2" xfId="26139"/>
    <cellStyle name="计算 2 2 2 4 2 2" xfId="26140"/>
    <cellStyle name="常规 8 2 2 18 2 3" xfId="26141"/>
    <cellStyle name="常规 8 2 2 23 2 3" xfId="26142"/>
    <cellStyle name="计算 2 2 2 4 2 2 2" xfId="26143"/>
    <cellStyle name="好 2 2 2 5 4" xfId="26144"/>
    <cellStyle name="常规 8 2 2 18 2 3 2" xfId="26145"/>
    <cellStyle name="常规 8 2 2 23 2 3 2" xfId="26146"/>
    <cellStyle name="计算 2 2 2 4 2 3" xfId="26147"/>
    <cellStyle name="常规 8 2 2 18 2 4" xfId="26148"/>
    <cellStyle name="常规 8 2 2 23 2 4" xfId="26149"/>
    <cellStyle name="常规 8 2 2 18 3" xfId="26150"/>
    <cellStyle name="常规 8 2 2 23 3" xfId="26151"/>
    <cellStyle name="常规 8 2 2 18 3 2" xfId="26152"/>
    <cellStyle name="常规 8 2 2 23 3 2" xfId="26153"/>
    <cellStyle name="常规 8 2 2 18 4" xfId="26154"/>
    <cellStyle name="常规 8 2 2 23 4" xfId="26155"/>
    <cellStyle name="常规 8 2 2 18 4 2" xfId="26156"/>
    <cellStyle name="常规 8 2 2 23 4 2" xfId="26157"/>
    <cellStyle name="常规 8 2 2 18 4 2 2" xfId="26158"/>
    <cellStyle name="常规 8 2 2 23 4 2 2" xfId="26159"/>
    <cellStyle name="常规 8 2 2 18 5" xfId="26160"/>
    <cellStyle name="常规 8 2 2 23 5" xfId="26161"/>
    <cellStyle name="常规 8 2 2 19" xfId="26162"/>
    <cellStyle name="常规 8 2 2 24" xfId="26163"/>
    <cellStyle name="常规 8 2 2 19 2" xfId="26164"/>
    <cellStyle name="常规 8 2 2 24 2" xfId="26165"/>
    <cellStyle name="常规 8 2 2 19 2 2" xfId="26166"/>
    <cellStyle name="常规 8 2 2 24 2 2" xfId="26167"/>
    <cellStyle name="计算 2 2 2 5 2 2" xfId="26168"/>
    <cellStyle name="常规 8 2 2 19 2 3" xfId="26169"/>
    <cellStyle name="常规 8 2 2 24 2 3" xfId="26170"/>
    <cellStyle name="常规 8 2 2 19 2 4" xfId="26171"/>
    <cellStyle name="常规 8 2 2 24 2 4" xfId="26172"/>
    <cellStyle name="常规 8 2 2 19 3" xfId="26173"/>
    <cellStyle name="常规 8 2 2 24 3" xfId="26174"/>
    <cellStyle name="常规 8 2 2 19 3 2" xfId="26175"/>
    <cellStyle name="常规 8 2 2 24 3 2" xfId="26176"/>
    <cellStyle name="常规 8 2 2 19 4 2" xfId="26177"/>
    <cellStyle name="常规 8 2 2 24 4 2" xfId="26178"/>
    <cellStyle name="常规 8 2 2 19 4 3" xfId="26179"/>
    <cellStyle name="常规 8 2 2 24 4 3" xfId="26180"/>
    <cellStyle name="常规 8 2 2 2" xfId="26181"/>
    <cellStyle name="常规 8 2 2 2 10" xfId="26182"/>
    <cellStyle name="常规 8 2 2 2 10 2" xfId="26183"/>
    <cellStyle name="常规 8 2 2 2 10 2 2" xfId="26184"/>
    <cellStyle name="解释性文本 2 2 2 7 2" xfId="26185"/>
    <cellStyle name="常规 8 2 2 2 10 3" xfId="26186"/>
    <cellStyle name="常规 8 2 2 2 11" xfId="26187"/>
    <cellStyle name="常规 8 2 2 2 11 2" xfId="26188"/>
    <cellStyle name="常规 8 2 2 2 11 2 2" xfId="26189"/>
    <cellStyle name="常规 8 2 2 2 11 3" xfId="26190"/>
    <cellStyle name="常规 8 2 2 2 12 2 2" xfId="26191"/>
    <cellStyle name="常规 8 2 2 2 12 3" xfId="26192"/>
    <cellStyle name="常规 8 2 2 2 13 2" xfId="26193"/>
    <cellStyle name="常规 8 2 2 2 13 2 2" xfId="26194"/>
    <cellStyle name="常规 8 2 2 2 13 3" xfId="26195"/>
    <cellStyle name="常规 8 2 2 2 14 2 2" xfId="26196"/>
    <cellStyle name="常规 8 2 2 2 14 3" xfId="26197"/>
    <cellStyle name="常规 8 2 2 2 15 2" xfId="26198"/>
    <cellStyle name="常规 8 2 2 2 20 2" xfId="26199"/>
    <cellStyle name="注释 2 79" xfId="26200"/>
    <cellStyle name="常规 8 2 2 2 15 2 2" xfId="26201"/>
    <cellStyle name="常规 8 2 2 2 20 2 2" xfId="26202"/>
    <cellStyle name="常规 8 2 2 2 15 3" xfId="26203"/>
    <cellStyle name="常规 8 2 2 2 20 3" xfId="26204"/>
    <cellStyle name="常规 8 2 2 2 16" xfId="26205"/>
    <cellStyle name="常规 8 2 2 2 21" xfId="26206"/>
    <cellStyle name="常规 8 2 2 2 16 2" xfId="26207"/>
    <cellStyle name="常规 8 2 2 2 21 2" xfId="26208"/>
    <cellStyle name="常规 8 2 2 2 16 2 2" xfId="26209"/>
    <cellStyle name="常规 8 2 2 2 21 2 2" xfId="26210"/>
    <cellStyle name="常规 8 2 2 2 16 3" xfId="26211"/>
    <cellStyle name="常规 8 2 2 2 21 3" xfId="26212"/>
    <cellStyle name="常规 8 2 2 2 17 2 2" xfId="26213"/>
    <cellStyle name="常规 8 2 2 2 22 2 2" xfId="26214"/>
    <cellStyle name="常规 8 2 2 2 17 3" xfId="26215"/>
    <cellStyle name="常规 8 2 2 2 22 3" xfId="26216"/>
    <cellStyle name="常规 8 2 2 2 18 2" xfId="26217"/>
    <cellStyle name="常规 8 2 2 2 23 2" xfId="26218"/>
    <cellStyle name="常规 8 2 2 2 18 2 2" xfId="26219"/>
    <cellStyle name="常规 8 2 2 2 23 2 2" xfId="26220"/>
    <cellStyle name="常规 8 2 2 2 18 3" xfId="26221"/>
    <cellStyle name="常规 8 2 2 2 23 3" xfId="26222"/>
    <cellStyle name="常规 8 2 2 2 19 2 2" xfId="26223"/>
    <cellStyle name="常规 8 2 2 2 24 2 2" xfId="26224"/>
    <cellStyle name="常规 8 2 2 2 2" xfId="26225"/>
    <cellStyle name="常规 8 2 2 2 2 2" xfId="26226"/>
    <cellStyle name="常规 8 2 2 2 2 2 2" xfId="26227"/>
    <cellStyle name="常规 8 28 2 3 2" xfId="26228"/>
    <cellStyle name="常规 8 33 2 3 2" xfId="26229"/>
    <cellStyle name="常规 8 2 2 2 25 2 2" xfId="26230"/>
    <cellStyle name="常规 8 2 2 2 30 2 2" xfId="26231"/>
    <cellStyle name="常规 8 2 2 2 26 2 2" xfId="26232"/>
    <cellStyle name="常规 8 2 2 2 31 2 2" xfId="26233"/>
    <cellStyle name="常规 8 2 2 2 27 2 2" xfId="26234"/>
    <cellStyle name="常规 8 2 2 2 32 2 2" xfId="26235"/>
    <cellStyle name="常规 8 2 2 2 27 3" xfId="26236"/>
    <cellStyle name="常规 8 2 2 2 32 3" xfId="26237"/>
    <cellStyle name="常规 8 2 2 2 28 2" xfId="26238"/>
    <cellStyle name="常规 8 2 2 2 33 2" xfId="26239"/>
    <cellStyle name="常规 8 2 2 2 28 2 2" xfId="26240"/>
    <cellStyle name="常规 8 2 2 2 33 2 2" xfId="26241"/>
    <cellStyle name="常规 8 2 2 2 28 3" xfId="26242"/>
    <cellStyle name="常规 8 2 2 2 33 3" xfId="26243"/>
    <cellStyle name="常规 8 2 2 2 29 2" xfId="26244"/>
    <cellStyle name="常规 8 2 2 2 34 2" xfId="26245"/>
    <cellStyle name="常规 8 2 2 2 29 2 2" xfId="26246"/>
    <cellStyle name="常规 8 2 2 2 34 2 2" xfId="26247"/>
    <cellStyle name="常规 8 2 2 2 29 3" xfId="26248"/>
    <cellStyle name="常规 8 2 2 2 34 3" xfId="26249"/>
    <cellStyle name="常规 8 2 2 2 3" xfId="26250"/>
    <cellStyle name="警告文本 2 6 2 2 2" xfId="26251"/>
    <cellStyle name="常规 8 2 2 2 3 2" xfId="26252"/>
    <cellStyle name="常规 8 2 2 2 3 2 2" xfId="26253"/>
    <cellStyle name="常规 8 2 2 2 35 2" xfId="26254"/>
    <cellStyle name="常规 8 2 2 2 40 2" xfId="26255"/>
    <cellStyle name="常规 8 2 2 2 35 2 2" xfId="26256"/>
    <cellStyle name="常规 8 2 2 2 40 2 2" xfId="26257"/>
    <cellStyle name="常规 8 2 2 2 36 2" xfId="26258"/>
    <cellStyle name="常规 8 2 2 2 41 2" xfId="26259"/>
    <cellStyle name="常规 8 2 2 2 36 2 2" xfId="26260"/>
    <cellStyle name="常规 8 2 2 2 41 2 2" xfId="26261"/>
    <cellStyle name="常规 8 2 2 2 37" xfId="26262"/>
    <cellStyle name="常规 8 2 2 2 42" xfId="26263"/>
    <cellStyle name="常规 8 2 2 2 37 2" xfId="26264"/>
    <cellStyle name="常规 8 2 2 2 42 2" xfId="26265"/>
    <cellStyle name="常规 8 2 2 2 37 2 2" xfId="26266"/>
    <cellStyle name="常规 8 2 2 2 42 2 2" xfId="26267"/>
    <cellStyle name="常规 8 2 2 2 37 3" xfId="26268"/>
    <cellStyle name="常规 8 2 2 2 42 3" xfId="26269"/>
    <cellStyle name="常规 8 2 2 2 38" xfId="26270"/>
    <cellStyle name="常规 8 2 2 2 43" xfId="26271"/>
    <cellStyle name="常规 8 2 2 2 38 2" xfId="26272"/>
    <cellStyle name="常规 8 2 2 2 43 2" xfId="26273"/>
    <cellStyle name="常规 8 2 2 2 38 2 2" xfId="26274"/>
    <cellStyle name="常规 8 2 2 2 43 2 2" xfId="26275"/>
    <cellStyle name="常规 8 2 2 2 38 3" xfId="26276"/>
    <cellStyle name="常规 8 2 2 2 43 3" xfId="26277"/>
    <cellStyle name="常规 8 2 2 2 39" xfId="26278"/>
    <cellStyle name="常规 8 2 2 2 44" xfId="26279"/>
    <cellStyle name="常规 8 2 2 2 39 2" xfId="26280"/>
    <cellStyle name="常规 8 2 2 2 44 2" xfId="26281"/>
    <cellStyle name="常规 8 2 2 2 39 3" xfId="26282"/>
    <cellStyle name="常规 8 2 2 2 44 3" xfId="26283"/>
    <cellStyle name="常规 8 2 2 2 45" xfId="26284"/>
    <cellStyle name="常规 8 2 2 2 45 2 2" xfId="26285"/>
    <cellStyle name="解释性文本 2 2 3 2 2" xfId="26286"/>
    <cellStyle name="常规 8 2 2 2 45 3" xfId="26287"/>
    <cellStyle name="解释性文本 2 2 3 2 2 2" xfId="26288"/>
    <cellStyle name="常规 8 2 2 2 45 3 2" xfId="26289"/>
    <cellStyle name="常规 8 2 2 2 47" xfId="26290"/>
    <cellStyle name="检查单元格 2 6 2 4" xfId="26291"/>
    <cellStyle name="常规 8 2 2 2 47 2" xfId="26292"/>
    <cellStyle name="常规 8 2 2 2 48" xfId="26293"/>
    <cellStyle name="常规 8 2 2 2 48 2" xfId="26294"/>
    <cellStyle name="常规 8 2 2 2 49" xfId="26295"/>
    <cellStyle name="常规 8 2 2 2 5 2" xfId="26296"/>
    <cellStyle name="常规 8 2 2 2 5 2 2" xfId="26297"/>
    <cellStyle name="常规 8 2 2 2 6" xfId="26298"/>
    <cellStyle name="常规 8 2 2 2 6 2" xfId="26299"/>
    <cellStyle name="常规 8 2 2 2 6 2 2" xfId="26300"/>
    <cellStyle name="常规 8 2 2 2 6 3" xfId="26301"/>
    <cellStyle name="常规 8 2 2 2 7" xfId="26302"/>
    <cellStyle name="常规 8 2 2 2 7 2" xfId="26303"/>
    <cellStyle name="常规 8 2 2 2 7 2 2" xfId="26304"/>
    <cellStyle name="常规 8 2 2 2 8" xfId="26305"/>
    <cellStyle name="计算 3 2 8 2" xfId="26306"/>
    <cellStyle name="常规 8 2 2 2 9" xfId="26307"/>
    <cellStyle name="强调文字颜色 2 3 2 2 7 2" xfId="26308"/>
    <cellStyle name="常规 8 2 2 2 9 2 2" xfId="26309"/>
    <cellStyle name="警告文本 3 3 4 4 2" xfId="26310"/>
    <cellStyle name="常规 8 2 2 25" xfId="26311"/>
    <cellStyle name="常规 8 2 2 30" xfId="26312"/>
    <cellStyle name="链接单元格 2 2 2 4" xfId="26313"/>
    <cellStyle name="常规 8 2 2 25 2" xfId="26314"/>
    <cellStyle name="常规 8 2 2 30 2" xfId="26315"/>
    <cellStyle name="链接单元格 2 2 2 4 2" xfId="26316"/>
    <cellStyle name="常规 8 2 2 25 2 2" xfId="26317"/>
    <cellStyle name="常规 8 2 2 30 2 2" xfId="26318"/>
    <cellStyle name="链接单元格 2 2 2 4 2 2" xfId="26319"/>
    <cellStyle name="常规 8 2 2 25 2 2 2" xfId="26320"/>
    <cellStyle name="常规 8 2 2 30 2 2 2" xfId="26321"/>
    <cellStyle name="链接单元格 2 2 2 4 3" xfId="26322"/>
    <cellStyle name="常规 8 2 2 25 2 3" xfId="26323"/>
    <cellStyle name="常规 8 2 2 30 2 3" xfId="26324"/>
    <cellStyle name="链接单元格 2 2 2 4 3 2" xfId="26325"/>
    <cellStyle name="常规 8 2 2 25 2 3 2" xfId="26326"/>
    <cellStyle name="常规 8 2 2 30 2 3 2" xfId="26327"/>
    <cellStyle name="链接单元格 2 2 2 4 4" xfId="26328"/>
    <cellStyle name="常规 8 2 2 25 2 4" xfId="26329"/>
    <cellStyle name="常规 8 2 2 30 2 4" xfId="26330"/>
    <cellStyle name="链接单元格 2 2 2 5" xfId="26331"/>
    <cellStyle name="常规 8 2 2 25 3" xfId="26332"/>
    <cellStyle name="常规 8 2 2 30 3" xfId="26333"/>
    <cellStyle name="链接单元格 2 2 2 5 2" xfId="26334"/>
    <cellStyle name="常规 8 2 2 25 3 2" xfId="26335"/>
    <cellStyle name="常规 8 2 2 30 3 2" xfId="26336"/>
    <cellStyle name="链接单元格 2 2 2 6" xfId="26337"/>
    <cellStyle name="常规 8 2 2 25 4" xfId="26338"/>
    <cellStyle name="常规 8 2 2 30 4" xfId="26339"/>
    <cellStyle name="链接单元格 2 2 2 6 2" xfId="26340"/>
    <cellStyle name="常规 8 2 2 25 4 2" xfId="26341"/>
    <cellStyle name="常规 8 2 2 30 4 2" xfId="26342"/>
    <cellStyle name="常规 8 2 2 25 4 2 2" xfId="26343"/>
    <cellStyle name="常规 8 2 2 30 4 2 2" xfId="26344"/>
    <cellStyle name="常规 8 2 2 25 4 3" xfId="26345"/>
    <cellStyle name="常规 8 2 2 30 4 3" xfId="26346"/>
    <cellStyle name="链接单元格 2 2 2 7" xfId="26347"/>
    <cellStyle name="常规 8 2 2 25 5" xfId="26348"/>
    <cellStyle name="常规 8 2 2 30 5" xfId="26349"/>
    <cellStyle name="常规 8 2 2 26" xfId="26350"/>
    <cellStyle name="常规 8 2 2 31" xfId="26351"/>
    <cellStyle name="链接单元格 2 2 3 4 2" xfId="26352"/>
    <cellStyle name="常规 8 2 2 26 2 2" xfId="26353"/>
    <cellStyle name="常规 8 2 2 31 2 2" xfId="26354"/>
    <cellStyle name="常规 8 2 2 26 2 2 2" xfId="26355"/>
    <cellStyle name="常规 8 2 2 31 2 2 2" xfId="26356"/>
    <cellStyle name="常规 8 2 2 26 2 3" xfId="26357"/>
    <cellStyle name="常规 8 2 2 31 2 3" xfId="26358"/>
    <cellStyle name="常规 8 2 2 26 2 3 2" xfId="26359"/>
    <cellStyle name="常规 8 2 2 31 2 3 2" xfId="26360"/>
    <cellStyle name="常规 8 2 2 26 2 4" xfId="26361"/>
    <cellStyle name="常规 8 2 2 31 2 4" xfId="26362"/>
    <cellStyle name="链接单元格 2 2 3 5" xfId="26363"/>
    <cellStyle name="常规 8 2 2 26 3" xfId="26364"/>
    <cellStyle name="常规 8 2 2 31 3" xfId="26365"/>
    <cellStyle name="常规 8 2 2 26 3 2" xfId="26366"/>
    <cellStyle name="常规 8 2 2 31 3 2" xfId="26367"/>
    <cellStyle name="注释 3 38 2 2" xfId="26368"/>
    <cellStyle name="注释 3 43 2 2" xfId="26369"/>
    <cellStyle name="常规 8 2 2 26 4" xfId="26370"/>
    <cellStyle name="常规 8 2 2 31 4" xfId="26371"/>
    <cellStyle name="注释 3 38 2 2 2" xfId="26372"/>
    <cellStyle name="注释 3 43 2 2 2" xfId="26373"/>
    <cellStyle name="常规 8 2 2 26 4 2" xfId="26374"/>
    <cellStyle name="常规 8 2 2 31 4 2" xfId="26375"/>
    <cellStyle name="常规 8 2 2 26 4 3" xfId="26376"/>
    <cellStyle name="常规 8 2 2 31 4 3" xfId="26377"/>
    <cellStyle name="注释 3 38 2 3" xfId="26378"/>
    <cellStyle name="注释 3 43 2 3" xfId="26379"/>
    <cellStyle name="常规 8 2 2 26 5" xfId="26380"/>
    <cellStyle name="常规 8 2 2 31 5" xfId="26381"/>
    <cellStyle name="输出 2 2 5 2 3 2" xfId="26382"/>
    <cellStyle name="常规 8 2 2 27" xfId="26383"/>
    <cellStyle name="常规 8 2 2 32" xfId="26384"/>
    <cellStyle name="链接单元格 2 2 4 4" xfId="26385"/>
    <cellStyle name="常规 8 2 2 27 2" xfId="26386"/>
    <cellStyle name="常规 8 2 2 32 2" xfId="26387"/>
    <cellStyle name="链接单元格 2 2 4 4 2" xfId="26388"/>
    <cellStyle name="常规 8 2 2 27 2 2" xfId="26389"/>
    <cellStyle name="常规 8 2 2 32 2 2" xfId="26390"/>
    <cellStyle name="常规 8 2 2 27 2 3" xfId="26391"/>
    <cellStyle name="常规 8 2 2 32 2 3" xfId="26392"/>
    <cellStyle name="常规 8 2 2 27 2 3 2" xfId="26393"/>
    <cellStyle name="常规 8 2 2 32 2 3 2" xfId="26394"/>
    <cellStyle name="链接单元格 2 2 4 5" xfId="26395"/>
    <cellStyle name="常规 8 2 2 27 3" xfId="26396"/>
    <cellStyle name="常规 8 2 2 32 3" xfId="26397"/>
    <cellStyle name="常规 8 2 2 27 3 2" xfId="26398"/>
    <cellStyle name="常规 8 2 2 32 3 2" xfId="26399"/>
    <cellStyle name="注释 3 38 3 2" xfId="26400"/>
    <cellStyle name="注释 3 43 3 2" xfId="26401"/>
    <cellStyle name="常规 8 2 2 27 4" xfId="26402"/>
    <cellStyle name="常规 8 2 2 32 4" xfId="26403"/>
    <cellStyle name="常规 8 2 2 27 4 2" xfId="26404"/>
    <cellStyle name="常规 8 2 2 32 4 2" xfId="26405"/>
    <cellStyle name="常规 8 2 2 27 4 3" xfId="26406"/>
    <cellStyle name="常规 8 2 2 32 4 3" xfId="26407"/>
    <cellStyle name="常规 8 2 2 27 5" xfId="26408"/>
    <cellStyle name="常规 8 2 2 32 5" xfId="26409"/>
    <cellStyle name="常规 8 2 2 28 2 2 2" xfId="26410"/>
    <cellStyle name="常规 8 2 2 33 2 2 2" xfId="26411"/>
    <cellStyle name="常规 8 2 2 28 2 3" xfId="26412"/>
    <cellStyle name="常规 8 2 2 33 2 3" xfId="26413"/>
    <cellStyle name="常规 8 2 2 28 2 3 2" xfId="26414"/>
    <cellStyle name="常规 8 2 2 33 2 3 2" xfId="26415"/>
    <cellStyle name="常规 8 2 2 28 2 4" xfId="26416"/>
    <cellStyle name="常规 8 2 2 33 2 4" xfId="26417"/>
    <cellStyle name="常规 8 2 2 28 3 2" xfId="26418"/>
    <cellStyle name="常规 8 2 2 33 3 2" xfId="26419"/>
    <cellStyle name="注释 3 38 4 2" xfId="26420"/>
    <cellStyle name="注释 3 43 4 2" xfId="26421"/>
    <cellStyle name="常规 8 2 2 28 4" xfId="26422"/>
    <cellStyle name="常规 8 2 2 33 4" xfId="26423"/>
    <cellStyle name="常规 8 2 2 28 4 2" xfId="26424"/>
    <cellStyle name="常规 8 2 2 33 4 2" xfId="26425"/>
    <cellStyle name="常规 8 2 2 28 4 2 2" xfId="26426"/>
    <cellStyle name="常规 8 2 2 33 4 2 2" xfId="26427"/>
    <cellStyle name="常规 8 4 2 9 2 2 2" xfId="26428"/>
    <cellStyle name="常规 8 2 2 28 4 3" xfId="26429"/>
    <cellStyle name="常规 8 2 2 33 4 3" xfId="26430"/>
    <cellStyle name="常规 8 2 2 28 5" xfId="26431"/>
    <cellStyle name="常规 8 2 2 33 5" xfId="26432"/>
    <cellStyle name="常规 8 2 2 29 2 2" xfId="26433"/>
    <cellStyle name="常规 8 2 2 34 2 2" xfId="26434"/>
    <cellStyle name="常规 8 2 2 29 2 2 2" xfId="26435"/>
    <cellStyle name="常规 8 2 2 34 2 2 2" xfId="26436"/>
    <cellStyle name="常规 8 2 2 29 2 3" xfId="26437"/>
    <cellStyle name="常规 8 2 2 34 2 3" xfId="26438"/>
    <cellStyle name="常规 8 2 2 29 2 3 2" xfId="26439"/>
    <cellStyle name="常规 8 2 2 34 2 3 2" xfId="26440"/>
    <cellStyle name="常规 8 2 2 29 2 4" xfId="26441"/>
    <cellStyle name="常规 8 2 2 34 2 4" xfId="26442"/>
    <cellStyle name="常规 8 2 2 29 3 2" xfId="26443"/>
    <cellStyle name="常规 8 2 2 34 3 2" xfId="26444"/>
    <cellStyle name="常规 8 2 2 29 4" xfId="26445"/>
    <cellStyle name="常规 8 2 2 34 4" xfId="26446"/>
    <cellStyle name="常规 8 2 2 29 4 2" xfId="26447"/>
    <cellStyle name="常规 8 2 2 34 4 2" xfId="26448"/>
    <cellStyle name="常规 8 2 46 3" xfId="26449"/>
    <cellStyle name="常规 8 2 51 3" xfId="26450"/>
    <cellStyle name="常规 8 2 2 29 4 2 2" xfId="26451"/>
    <cellStyle name="常规 8 2 2 34 4 2 2" xfId="26452"/>
    <cellStyle name="常规 8 2 2 29 4 3" xfId="26453"/>
    <cellStyle name="常规 8 2 2 34 4 3" xfId="26454"/>
    <cellStyle name="常规 8 2 2 29 5" xfId="26455"/>
    <cellStyle name="常规 8 2 2 34 5" xfId="26456"/>
    <cellStyle name="常规 8 2 2 3" xfId="26457"/>
    <cellStyle name="常规 8 2 2 3 2" xfId="26458"/>
    <cellStyle name="常规 8 2 2 3 2 2" xfId="26459"/>
    <cellStyle name="常规 8 2 2 3 2 2 2" xfId="26460"/>
    <cellStyle name="常规 8 2 2 3 3" xfId="26461"/>
    <cellStyle name="警告文本 2 6 2 3 2" xfId="26462"/>
    <cellStyle name="常规 8 2 2 3 3 2" xfId="26463"/>
    <cellStyle name="常规 8 2 2 3 4" xfId="26464"/>
    <cellStyle name="常规 8 2 2 3 4 2" xfId="26465"/>
    <cellStyle name="常规 8 2 2 3 4 2 2" xfId="26466"/>
    <cellStyle name="常规 8 2 2 3 5" xfId="26467"/>
    <cellStyle name="常规 8 2 2 3 5 2" xfId="26468"/>
    <cellStyle name="常规 8 2 2 3 6" xfId="26469"/>
    <cellStyle name="常规 8 2 2 3 6 2" xfId="26470"/>
    <cellStyle name="常规 8 2 2 3 7" xfId="26471"/>
    <cellStyle name="常规 8 2 2 35" xfId="26472"/>
    <cellStyle name="常规 8 2 2 40" xfId="26473"/>
    <cellStyle name="常规 8 2 2 35 2 2" xfId="26474"/>
    <cellStyle name="常规 8 2 2 40 2 2" xfId="26475"/>
    <cellStyle name="常规 8 2 2 35 2 2 2" xfId="26476"/>
    <cellStyle name="常规 8 2 2 40 2 2 2" xfId="26477"/>
    <cellStyle name="常规 8 2 2 35 3" xfId="26478"/>
    <cellStyle name="常规 8 2 2 40 3" xfId="26479"/>
    <cellStyle name="常规 8 2 2 35 3 2" xfId="26480"/>
    <cellStyle name="常规 8 2 2 40 3 2" xfId="26481"/>
    <cellStyle name="常规 8 2 2 35 4" xfId="26482"/>
    <cellStyle name="常规 8 2 2 40 4" xfId="26483"/>
    <cellStyle name="常规 8 2 2 35 4 2" xfId="26484"/>
    <cellStyle name="常规 8 2 2 40 4 2" xfId="26485"/>
    <cellStyle name="常规 8 2 2 35 4 2 2" xfId="26486"/>
    <cellStyle name="常规 8 2 2 40 4 2 2" xfId="26487"/>
    <cellStyle name="常规 8 2 2 36" xfId="26488"/>
    <cellStyle name="常规 8 2 2 41" xfId="26489"/>
    <cellStyle name="常规 8 2 2 36 2" xfId="26490"/>
    <cellStyle name="常规 8 2 2 41 2" xfId="26491"/>
    <cellStyle name="常规 8 2 2 36 2 2" xfId="26492"/>
    <cellStyle name="常规 8 2 2 41 2 2" xfId="26493"/>
    <cellStyle name="常规 8 2 2 36 2 2 2" xfId="26494"/>
    <cellStyle name="常规 8 2 2 41 2 2 2" xfId="26495"/>
    <cellStyle name="常规 8 2 2 36 3" xfId="26496"/>
    <cellStyle name="常规 8 2 2 41 3" xfId="26497"/>
    <cellStyle name="常规 8 2 2 36 3 2" xfId="26498"/>
    <cellStyle name="常规 8 2 2 41 3 2" xfId="26499"/>
    <cellStyle name="常规 8 2 2 36 4" xfId="26500"/>
    <cellStyle name="常规 8 2 2 41 4" xfId="26501"/>
    <cellStyle name="常规 8 2 2 36 4 2" xfId="26502"/>
    <cellStyle name="常规 8 2 2 41 4 2" xfId="26503"/>
    <cellStyle name="常规 8 2 2 36 4 2 2" xfId="26504"/>
    <cellStyle name="常规 8 2 2 41 4 2 2" xfId="26505"/>
    <cellStyle name="常规 8 2 2 36 4 3" xfId="26506"/>
    <cellStyle name="常规 8 2 2 41 4 3" xfId="26507"/>
    <cellStyle name="常规 8 2 2 36 5" xfId="26508"/>
    <cellStyle name="常规 8 2 2 41 5" xfId="26509"/>
    <cellStyle name="常规 8 2 2 39 2 2" xfId="26510"/>
    <cellStyle name="常规 8 2 2 44 2 2" xfId="26511"/>
    <cellStyle name="常规 8 2 2 39 2 2 2" xfId="26512"/>
    <cellStyle name="常规 8 2 2 44 2 2 2" xfId="26513"/>
    <cellStyle name="常规 8 2 2 39 3" xfId="26514"/>
    <cellStyle name="常规 8 2 2 44 3" xfId="26515"/>
    <cellStyle name="常规 8 2 2 39 3 2" xfId="26516"/>
    <cellStyle name="常规 8 2 2 44 3 2" xfId="26517"/>
    <cellStyle name="常规 8 2 2 39 4 2" xfId="26518"/>
    <cellStyle name="常规 8 2 2 44 4 2" xfId="26519"/>
    <cellStyle name="常规 8 2 2 39 4 2 2" xfId="26520"/>
    <cellStyle name="常规 8 2 2 44 4 2 2" xfId="26521"/>
    <cellStyle name="常规 8 2 2 39 4 3" xfId="26522"/>
    <cellStyle name="常规 8 2 2 44 4 3" xfId="26523"/>
    <cellStyle name="常规 8 2 2 39 5" xfId="26524"/>
    <cellStyle name="常规 8 2 2 44 5" xfId="26525"/>
    <cellStyle name="常规 8 2 2 4" xfId="26526"/>
    <cellStyle name="常规 8 2 2 4 2" xfId="26527"/>
    <cellStyle name="常规 8 2 2 4 2 2" xfId="26528"/>
    <cellStyle name="常规 8 2 2 4 2 3" xfId="26529"/>
    <cellStyle name="输入 3 6 2 4" xfId="26530"/>
    <cellStyle name="常规 8 2 2 4 2 3 2" xfId="26531"/>
    <cellStyle name="常规 8 2 2 4 3" xfId="26532"/>
    <cellStyle name="常规 8 2 2 4 3 2" xfId="26533"/>
    <cellStyle name="注释 2 39 2 2" xfId="26534"/>
    <cellStyle name="注释 2 44 2 2" xfId="26535"/>
    <cellStyle name="常规 8 2 2 4 4" xfId="26536"/>
    <cellStyle name="注释 2 39 2 2 2" xfId="26537"/>
    <cellStyle name="注释 2 44 2 2 2" xfId="26538"/>
    <cellStyle name="常规 8 2 2 4 4 2" xfId="26539"/>
    <cellStyle name="常规 8 2 2 4 4 3" xfId="26540"/>
    <cellStyle name="注释 2 39 2 3" xfId="26541"/>
    <cellStyle name="注释 2 44 2 3" xfId="26542"/>
    <cellStyle name="常规 8 2 2 4 5" xfId="26543"/>
    <cellStyle name="注释 2 39 2 4" xfId="26544"/>
    <cellStyle name="注释 2 44 2 4" xfId="26545"/>
    <cellStyle name="常规 8 2 2 4 6" xfId="26546"/>
    <cellStyle name="常规 8 2 2 4 6 2" xfId="26547"/>
    <cellStyle name="常规 8 2 2 4 7" xfId="26548"/>
    <cellStyle name="常规 8 2 2 5" xfId="26549"/>
    <cellStyle name="注释 2 7 2 3 2" xfId="26550"/>
    <cellStyle name="常规 8 2 2 5 2 3" xfId="26551"/>
    <cellStyle name="常规 8 2 2 5 2 3 2" xfId="26552"/>
    <cellStyle name="常规 8 2 2 5 3 2" xfId="26553"/>
    <cellStyle name="注释 2 39 3 2" xfId="26554"/>
    <cellStyle name="注释 2 44 3 2" xfId="26555"/>
    <cellStyle name="常规 8 2 2 5 4" xfId="26556"/>
    <cellStyle name="常规 8 2 2 5 4 2" xfId="26557"/>
    <cellStyle name="常规 8 2 2 5 4 2 2" xfId="26558"/>
    <cellStyle name="常规 8 2 2 5 4 3" xfId="26559"/>
    <cellStyle name="注释 3 65 2 2 2" xfId="26560"/>
    <cellStyle name="注释 3 70 2 2 2" xfId="26561"/>
    <cellStyle name="常规 8 2 2 5 5" xfId="26562"/>
    <cellStyle name="常规 8 2 2 6" xfId="26563"/>
    <cellStyle name="常规 8 2 2 6 2" xfId="26564"/>
    <cellStyle name="常规 8 2 2 6 2 2" xfId="26565"/>
    <cellStyle name="常规 8 2 2 6 2 2 2" xfId="26566"/>
    <cellStyle name="常规 8 2 2 6 2 3" xfId="26567"/>
    <cellStyle name="常规 8 2 2 6 2 3 2" xfId="26568"/>
    <cellStyle name="常规 8 2 2 6 2 4" xfId="26569"/>
    <cellStyle name="常规 8 2 2 6 3" xfId="26570"/>
    <cellStyle name="常规 8 2 2 6 3 2" xfId="26571"/>
    <cellStyle name="注释 2 39 4 2" xfId="26572"/>
    <cellStyle name="注释 2 44 4 2" xfId="26573"/>
    <cellStyle name="常规 8 2 2 6 4" xfId="26574"/>
    <cellStyle name="常规 8 2 2 6 4 2" xfId="26575"/>
    <cellStyle name="常规 8 2 2 6 4 2 2" xfId="26576"/>
    <cellStyle name="常规 8 2 2 6 4 3" xfId="26577"/>
    <cellStyle name="注释 3 65 2 3 2" xfId="26578"/>
    <cellStyle name="注释 3 70 2 3 2" xfId="26579"/>
    <cellStyle name="常规 8 2 2 6 5" xfId="26580"/>
    <cellStyle name="常规 8 2 2 7 2 2 2" xfId="26581"/>
    <cellStyle name="常规 8 2 2 7 2 3" xfId="26582"/>
    <cellStyle name="常规 8 2 2 7 2 4" xfId="26583"/>
    <cellStyle name="常规 8 2 2 7 3 2" xfId="26584"/>
    <cellStyle name="常规 8 2 2 7 4" xfId="26585"/>
    <cellStyle name="常规 8 2 2 7 4 2" xfId="26586"/>
    <cellStyle name="常规 8 2 2 7 4 2 2" xfId="26587"/>
    <cellStyle name="常规 8 2 2 7 4 3" xfId="26588"/>
    <cellStyle name="常规 8 2 2 7 5" xfId="26589"/>
    <cellStyle name="计算 3 2 2 3 4 2" xfId="26590"/>
    <cellStyle name="常规 8 2 2 8 2 2" xfId="26591"/>
    <cellStyle name="常规 8 2 2 8 2 2 2" xfId="26592"/>
    <cellStyle name="常规 8 2 2 8 2 3" xfId="26593"/>
    <cellStyle name="常规 8 2 2 8 2 4" xfId="26594"/>
    <cellStyle name="计算 3 2 2 3 5" xfId="26595"/>
    <cellStyle name="常规 8 2 2 8 3" xfId="26596"/>
    <cellStyle name="常规 8 2 2 8 3 2" xfId="26597"/>
    <cellStyle name="常规 8 2 2 8 4 2" xfId="26598"/>
    <cellStyle name="常规 8 2 2 8 4 2 2" xfId="26599"/>
    <cellStyle name="常规 8 2 2 8 4 3" xfId="26600"/>
    <cellStyle name="检查单元格 2 2 4 2 2 2" xfId="26601"/>
    <cellStyle name="常规 8 2 2 8 5" xfId="26602"/>
    <cellStyle name="计算 3 2 2 4 4 2" xfId="26603"/>
    <cellStyle name="常规 8 2 2 9 2 2" xfId="26604"/>
    <cellStyle name="常规 8 2 2 9 2 2 2" xfId="26605"/>
    <cellStyle name="常规 8 2 2 9 2 3" xfId="26606"/>
    <cellStyle name="常规 8 2 2 9 2 4" xfId="26607"/>
    <cellStyle name="计算 3 2 2 4 5" xfId="26608"/>
    <cellStyle name="常规 8 2 2 9 3" xfId="26609"/>
    <cellStyle name="常规 8 2 2 9 3 2" xfId="26610"/>
    <cellStyle name="常规 8 2 2 9 4" xfId="26611"/>
    <cellStyle name="常规 8 2 2 9 4 2" xfId="26612"/>
    <cellStyle name="常规 8 2 2 9 4 2 2" xfId="26613"/>
    <cellStyle name="强调文字颜色 2 2 2 2 4 2 3 2" xfId="26614"/>
    <cellStyle name="常规 8 2 2 9 4 3" xfId="26615"/>
    <cellStyle name="常规 8 2 2 9 5" xfId="26616"/>
    <cellStyle name="常规 8 2 25" xfId="26617"/>
    <cellStyle name="常规 8 2 30" xfId="26618"/>
    <cellStyle name="常规 8 2 25 2" xfId="26619"/>
    <cellStyle name="常规 8 2 30 2" xfId="26620"/>
    <cellStyle name="常规 8 2 25 2 2" xfId="26621"/>
    <cellStyle name="常规 8 2 30 2 2" xfId="26622"/>
    <cellStyle name="常规 8 2 26" xfId="26623"/>
    <cellStyle name="常规 8 2 31" xfId="26624"/>
    <cellStyle name="常规 8 2 26 2" xfId="26625"/>
    <cellStyle name="常规 8 2 31 2" xfId="26626"/>
    <cellStyle name="常规 8 2 26 2 2" xfId="26627"/>
    <cellStyle name="常规 8 2 31 2 2" xfId="26628"/>
    <cellStyle name="常规 8 2 26 3" xfId="26629"/>
    <cellStyle name="常规 8 2 31 3" xfId="26630"/>
    <cellStyle name="常规 8 2 28 2 2" xfId="26631"/>
    <cellStyle name="常规 8 2 33 2 2" xfId="26632"/>
    <cellStyle name="常规 8 2 28 3" xfId="26633"/>
    <cellStyle name="常规 8 2 33 3" xfId="26634"/>
    <cellStyle name="常规 8 2 29 2" xfId="26635"/>
    <cellStyle name="常规 8 2 34 2" xfId="26636"/>
    <cellStyle name="常规 8 2 29 2 2" xfId="26637"/>
    <cellStyle name="常规 8 2 34 2 2" xfId="26638"/>
    <cellStyle name="常规 8 2 29 3" xfId="26639"/>
    <cellStyle name="常规 8 2 34 3" xfId="26640"/>
    <cellStyle name="常规 8 2 3" xfId="26641"/>
    <cellStyle name="常规 8 2 3 2" xfId="26642"/>
    <cellStyle name="常规 8 2 3 2 2" xfId="26643"/>
    <cellStyle name="常规 8 2 3 2 2 2" xfId="26644"/>
    <cellStyle name="常规 8 2 3 2 3" xfId="26645"/>
    <cellStyle name="常规 8 2 3 2 3 2" xfId="26646"/>
    <cellStyle name="输出 2 3 2 2 2" xfId="26647"/>
    <cellStyle name="常规 8 2 3 3" xfId="26648"/>
    <cellStyle name="输出 2 3 2 2 2 2" xfId="26649"/>
    <cellStyle name="常规 8 2 3 3 2" xfId="26650"/>
    <cellStyle name="输出 2 3 2 2 3" xfId="26651"/>
    <cellStyle name="常规 8 2 3 4" xfId="26652"/>
    <cellStyle name="输出 2 3 2 2 3 2" xfId="26653"/>
    <cellStyle name="常规 8 2 3 4 2" xfId="26654"/>
    <cellStyle name="输出 2 3 2 2 4" xfId="26655"/>
    <cellStyle name="常规 8 2 3 5" xfId="26656"/>
    <cellStyle name="常规 8 2 35" xfId="26657"/>
    <cellStyle name="常规 8 2 40" xfId="26658"/>
    <cellStyle name="常规 8 2 35 2" xfId="26659"/>
    <cellStyle name="常规 8 2 40 2" xfId="26660"/>
    <cellStyle name="常规 8 2 35 2 2" xfId="26661"/>
    <cellStyle name="常规 8 2 40 2 2" xfId="26662"/>
    <cellStyle name="常规 8 2 35 3" xfId="26663"/>
    <cellStyle name="常规 8 2 40 3" xfId="26664"/>
    <cellStyle name="常规 8 2 36" xfId="26665"/>
    <cellStyle name="常规 8 2 41" xfId="26666"/>
    <cellStyle name="常规 8 2 36 2" xfId="26667"/>
    <cellStyle name="常规 8 2 41 2" xfId="26668"/>
    <cellStyle name="常规 8 2 36 2 2" xfId="26669"/>
    <cellStyle name="常规 8 2 41 2 2" xfId="26670"/>
    <cellStyle name="常规 8 2 36 3" xfId="26671"/>
    <cellStyle name="常规 8 2 41 3" xfId="26672"/>
    <cellStyle name="常规 8 2 37 2 2" xfId="26673"/>
    <cellStyle name="常规 8 2 42 2 2" xfId="26674"/>
    <cellStyle name="常规 8 2 37 3" xfId="26675"/>
    <cellStyle name="常规 8 2 42 3" xfId="26676"/>
    <cellStyle name="常规 8 2 38 2" xfId="26677"/>
    <cellStyle name="常规 8 2 43 2" xfId="26678"/>
    <cellStyle name="常规 8 2 38 2 2" xfId="26679"/>
    <cellStyle name="常规 8 2 43 2 2" xfId="26680"/>
    <cellStyle name="常规 8 2 38 3" xfId="26681"/>
    <cellStyle name="常规 8 2 43 3" xfId="26682"/>
    <cellStyle name="常规 8 2 39" xfId="26683"/>
    <cellStyle name="常规 8 2 44" xfId="26684"/>
    <cellStyle name="常规 8 2 39 2" xfId="26685"/>
    <cellStyle name="常规 8 2 44 2" xfId="26686"/>
    <cellStyle name="常规 8 2 39 2 2" xfId="26687"/>
    <cellStyle name="常规 8 2 44 2 2" xfId="26688"/>
    <cellStyle name="常规 8 2 39 3" xfId="26689"/>
    <cellStyle name="常规 8 2 44 3" xfId="26690"/>
    <cellStyle name="常规 8 2 4" xfId="26691"/>
    <cellStyle name="常规 8 2 4 2" xfId="26692"/>
    <cellStyle name="常规 8 2 4 2 2" xfId="26693"/>
    <cellStyle name="常规 8 2 4 3 2" xfId="26694"/>
    <cellStyle name="常规 8 2 4 4" xfId="26695"/>
    <cellStyle name="常规 8 2 4 4 2" xfId="26696"/>
    <cellStyle name="常规 8 2 4 5" xfId="26697"/>
    <cellStyle name="常规 8 2 45" xfId="26698"/>
    <cellStyle name="常规 8 2 50" xfId="26699"/>
    <cellStyle name="常规 8 2 45 2" xfId="26700"/>
    <cellStyle name="常规 8 2 50 2" xfId="26701"/>
    <cellStyle name="常规 8 2 45 2 2" xfId="26702"/>
    <cellStyle name="常规 8 2 50 2 2" xfId="26703"/>
    <cellStyle name="常规 8 2 45 3" xfId="26704"/>
    <cellStyle name="常规 8 2 50 3" xfId="26705"/>
    <cellStyle name="常规 8 2 46" xfId="26706"/>
    <cellStyle name="常规 8 2 51" xfId="26707"/>
    <cellStyle name="常规 8 2 46 2" xfId="26708"/>
    <cellStyle name="常规 8 2 51 2" xfId="26709"/>
    <cellStyle name="常规 8 2 46 2 2" xfId="26710"/>
    <cellStyle name="常规 8 2 51 2 2" xfId="26711"/>
    <cellStyle name="常规 8 2 47" xfId="26712"/>
    <cellStyle name="常规 8 2 52" xfId="26713"/>
    <cellStyle name="常规 8 2 47 2 2" xfId="26714"/>
    <cellStyle name="常规 8 2 52 2 2" xfId="26715"/>
    <cellStyle name="常规 8 2 47 3" xfId="26716"/>
    <cellStyle name="常规 8 2 52 3" xfId="26717"/>
    <cellStyle name="常规 8 2 48 2 2" xfId="26718"/>
    <cellStyle name="常规 8 2 53 2 2" xfId="26719"/>
    <cellStyle name="常规 8 2 48 3" xfId="26720"/>
    <cellStyle name="常规 8 2 53 3" xfId="26721"/>
    <cellStyle name="输出 2 2 2 6" xfId="26722"/>
    <cellStyle name="常规 8 2 49 2" xfId="26723"/>
    <cellStyle name="常规 8 2 54 2" xfId="26724"/>
    <cellStyle name="输出 2 2 2 7" xfId="26725"/>
    <cellStyle name="常规 8 2 49 3" xfId="26726"/>
    <cellStyle name="常规 8 2 54 3" xfId="26727"/>
    <cellStyle name="常规 8 2 5" xfId="26728"/>
    <cellStyle name="常规 8 2 5 2" xfId="26729"/>
    <cellStyle name="常规 8 2 5 2 2" xfId="26730"/>
    <cellStyle name="常规 8 2 5 3 2" xfId="26731"/>
    <cellStyle name="常规 8 2 5 4" xfId="26732"/>
    <cellStyle name="常规 8 2 5 4 2" xfId="26733"/>
    <cellStyle name="常规 8 2 5 5" xfId="26734"/>
    <cellStyle name="常规 8 2 55" xfId="26735"/>
    <cellStyle name="常规 8 2 60" xfId="26736"/>
    <cellStyle name="常规 8 2 55 2" xfId="26737"/>
    <cellStyle name="常规 8 2 60 2" xfId="26738"/>
    <cellStyle name="常规 8 2 55 2 2" xfId="26739"/>
    <cellStyle name="常规 8 2 60 2 2" xfId="26740"/>
    <cellStyle name="常规 8 2 55 3" xfId="26741"/>
    <cellStyle name="常规 8 2 60 3" xfId="26742"/>
    <cellStyle name="常规 8 2 56 2" xfId="26743"/>
    <cellStyle name="常规 8 2 61 2" xfId="26744"/>
    <cellStyle name="常规 8 2 56 2 2" xfId="26745"/>
    <cellStyle name="常规 8 2 56 3" xfId="26746"/>
    <cellStyle name="常规 8 2 57" xfId="26747"/>
    <cellStyle name="常规 8 2 62" xfId="26748"/>
    <cellStyle name="常规 8 2 57 2" xfId="26749"/>
    <cellStyle name="常规 8 2 62 2" xfId="26750"/>
    <cellStyle name="常规 8 2 57 2 2" xfId="26751"/>
    <cellStyle name="输入 2 2 5 2 2" xfId="26752"/>
    <cellStyle name="常规 8 2 57 3" xfId="26753"/>
    <cellStyle name="常规 8 2 58" xfId="26754"/>
    <cellStyle name="常规 8 2 63" xfId="26755"/>
    <cellStyle name="常规 8 2 58 2" xfId="26756"/>
    <cellStyle name="常规 8 2 58 2 2" xfId="26757"/>
    <cellStyle name="输入 2 2 5 3 2" xfId="26758"/>
    <cellStyle name="常规 8 2 58 3" xfId="26759"/>
    <cellStyle name="常规 8 2 59 2 2" xfId="26760"/>
    <cellStyle name="常规 8 2 59 3 2" xfId="26761"/>
    <cellStyle name="常规 8 2 59 4" xfId="26762"/>
    <cellStyle name="常规 8 2 6" xfId="26763"/>
    <cellStyle name="常规 8 2 6 2" xfId="26764"/>
    <cellStyle name="常规 8 2 6 2 2" xfId="26765"/>
    <cellStyle name="常规 8 2 6 3" xfId="26766"/>
    <cellStyle name="常规 8 2 7 2 2" xfId="26767"/>
    <cellStyle name="常规 8 2 7 3" xfId="26768"/>
    <cellStyle name="常规 8 2 8 2" xfId="26769"/>
    <cellStyle name="常规 8 2 8 3" xfId="26770"/>
    <cellStyle name="常规 8 2 9" xfId="26771"/>
    <cellStyle name="常规 8 2 9 2" xfId="26772"/>
    <cellStyle name="常规 8 2 9 3" xfId="26773"/>
    <cellStyle name="输入 2 2 2 4 5" xfId="26774"/>
    <cellStyle name="常规 8 25" xfId="26775"/>
    <cellStyle name="常规 8 30" xfId="26776"/>
    <cellStyle name="常规 8 25 3 2" xfId="26777"/>
    <cellStyle name="常规 8 30 3 2" xfId="26778"/>
    <cellStyle name="常规 8 25 4" xfId="26779"/>
    <cellStyle name="常规 8 30 4" xfId="26780"/>
    <cellStyle name="常规 8 25 4 2" xfId="26781"/>
    <cellStyle name="常规 8 30 4 2" xfId="26782"/>
    <cellStyle name="常规 8 25 4 2 2" xfId="26783"/>
    <cellStyle name="常规 8 30 4 2 2" xfId="26784"/>
    <cellStyle name="常规 8 25 5" xfId="26785"/>
    <cellStyle name="常规 8 30 5" xfId="26786"/>
    <cellStyle name="常规 8 26" xfId="26787"/>
    <cellStyle name="常规 8 31" xfId="26788"/>
    <cellStyle name="常规 8 26 3 2" xfId="26789"/>
    <cellStyle name="常规 8 31 3 2" xfId="26790"/>
    <cellStyle name="常规 8 26 4" xfId="26791"/>
    <cellStyle name="常规 8 31 4" xfId="26792"/>
    <cellStyle name="常规 8 26 4 2" xfId="26793"/>
    <cellStyle name="常规 8 31 4 2" xfId="26794"/>
    <cellStyle name="汇总 2 2 2 4 4" xfId="26795"/>
    <cellStyle name="常规 8 26 4 2 2" xfId="26796"/>
    <cellStyle name="常规 8 31 4 2 2" xfId="26797"/>
    <cellStyle name="常规 8 26 5" xfId="26798"/>
    <cellStyle name="常规 8 31 5" xfId="26799"/>
    <cellStyle name="常规 8 27" xfId="26800"/>
    <cellStyle name="常规 8 32" xfId="26801"/>
    <cellStyle name="常规 8 27 2 3 2" xfId="26802"/>
    <cellStyle name="常规 8 32 2 3 2" xfId="26803"/>
    <cellStyle name="常规 8 27 3 2" xfId="26804"/>
    <cellStyle name="常规 8 32 3 2" xfId="26805"/>
    <cellStyle name="常规 8 27 4" xfId="26806"/>
    <cellStyle name="常规 8 32 4" xfId="26807"/>
    <cellStyle name="常规 8 27 4 2" xfId="26808"/>
    <cellStyle name="常规 8 32 4 2" xfId="26809"/>
    <cellStyle name="常规 8 27 4 2 2" xfId="26810"/>
    <cellStyle name="常规 8 32 4 2 2" xfId="26811"/>
    <cellStyle name="常规 8 27 5" xfId="26812"/>
    <cellStyle name="常规 8 32 5" xfId="26813"/>
    <cellStyle name="常规 8 28" xfId="26814"/>
    <cellStyle name="常规 8 33" xfId="26815"/>
    <cellStyle name="常规 8 28 3 2" xfId="26816"/>
    <cellStyle name="常规 8 33 3 2" xfId="26817"/>
    <cellStyle name="常规 8 28 4" xfId="26818"/>
    <cellStyle name="常规 8 33 4" xfId="26819"/>
    <cellStyle name="常规 8 28 4 2" xfId="26820"/>
    <cellStyle name="常规 8 33 4 2" xfId="26821"/>
    <cellStyle name="常规 8 28 4 2 2" xfId="26822"/>
    <cellStyle name="常规 8 33 4 2 2" xfId="26823"/>
    <cellStyle name="常规 8 28 5" xfId="26824"/>
    <cellStyle name="常规 8 33 5" xfId="26825"/>
    <cellStyle name="常规 8 29" xfId="26826"/>
    <cellStyle name="常规 8 34" xfId="26827"/>
    <cellStyle name="常规 8 29 2 3 2" xfId="26828"/>
    <cellStyle name="常规 8 34 2 3 2" xfId="26829"/>
    <cellStyle name="常规 8 29 3 2" xfId="26830"/>
    <cellStyle name="常规 8 34 3 2" xfId="26831"/>
    <cellStyle name="常规 8 29 4" xfId="26832"/>
    <cellStyle name="常规 8 34 4" xfId="26833"/>
    <cellStyle name="常规 8 29 4 2" xfId="26834"/>
    <cellStyle name="常规 8 34 4 2" xfId="26835"/>
    <cellStyle name="常规 8 29 4 2 2" xfId="26836"/>
    <cellStyle name="常规 8 34 4 2 2" xfId="26837"/>
    <cellStyle name="常规 8 29 4 3" xfId="26838"/>
    <cellStyle name="常规 8 34 4 3" xfId="26839"/>
    <cellStyle name="常规 8 3" xfId="26840"/>
    <cellStyle name="常规 8 3 2" xfId="26841"/>
    <cellStyle name="计算 3 4" xfId="26842"/>
    <cellStyle name="常规 8 3 2 2" xfId="26843"/>
    <cellStyle name="计算 3 4 2" xfId="26844"/>
    <cellStyle name="常规 8 3 2 2 2" xfId="26845"/>
    <cellStyle name="输出 3 2 6 3" xfId="26846"/>
    <cellStyle name="计算 3 4 2 2" xfId="26847"/>
    <cellStyle name="常规 8 3 2 2 2 2" xfId="26848"/>
    <cellStyle name="计算 3 4 3" xfId="26849"/>
    <cellStyle name="常规 8 3 2 2 3" xfId="26850"/>
    <cellStyle name="计算 3 5" xfId="26851"/>
    <cellStyle name="常规 8 3 2 3" xfId="26852"/>
    <cellStyle name="计算 3 6" xfId="26853"/>
    <cellStyle name="常规 8 3 2 4" xfId="26854"/>
    <cellStyle name="计算 3 6 2" xfId="26855"/>
    <cellStyle name="常规 8 3 2 4 2" xfId="26856"/>
    <cellStyle name="警告文本 3 2 2 2 4 2" xfId="26857"/>
    <cellStyle name="计算 3 7" xfId="26858"/>
    <cellStyle name="常规 8 3 2 5" xfId="26859"/>
    <cellStyle name="常规 8 3 3" xfId="26860"/>
    <cellStyle name="常规 8 3 3 2" xfId="26861"/>
    <cellStyle name="常规 8 3 3 2 2" xfId="26862"/>
    <cellStyle name="输出 2 3 3 2 2" xfId="26863"/>
    <cellStyle name="常规 8 3 3 3" xfId="26864"/>
    <cellStyle name="常规 8 35 2 3 2" xfId="26865"/>
    <cellStyle name="常规 8 40 2 3 2" xfId="26866"/>
    <cellStyle name="常规 8 35 2 4" xfId="26867"/>
    <cellStyle name="常规 8 40 2 4" xfId="26868"/>
    <cellStyle name="常规 8 35 3 2" xfId="26869"/>
    <cellStyle name="常规 8 40 3 2" xfId="26870"/>
    <cellStyle name="常规 8 35 4" xfId="26871"/>
    <cellStyle name="常规 8 40 4" xfId="26872"/>
    <cellStyle name="常规 8 35 4 2" xfId="26873"/>
    <cellStyle name="常规 8 40 4 2" xfId="26874"/>
    <cellStyle name="常规 8 35 4 2 2" xfId="26875"/>
    <cellStyle name="常规 8 40 4 2 2" xfId="26876"/>
    <cellStyle name="常规 8 35 4 3" xfId="26877"/>
    <cellStyle name="常规 8 40 4 3" xfId="26878"/>
    <cellStyle name="常规 8 36 2 3 2" xfId="26879"/>
    <cellStyle name="常规 8 41 2 3 2" xfId="26880"/>
    <cellStyle name="常规 8 36 2 4" xfId="26881"/>
    <cellStyle name="常规 8 41 2 4" xfId="26882"/>
    <cellStyle name="常规 8 36 3 2" xfId="26883"/>
    <cellStyle name="常规 8 41 3 2" xfId="26884"/>
    <cellStyle name="常规 8 36 4 2" xfId="26885"/>
    <cellStyle name="常规 8 41 4 2" xfId="26886"/>
    <cellStyle name="常规 8 36 4 3" xfId="26887"/>
    <cellStyle name="常规 8 41 4 3" xfId="26888"/>
    <cellStyle name="常规 8 36 5" xfId="26889"/>
    <cellStyle name="常规 8 41 5" xfId="26890"/>
    <cellStyle name="注释 3 13" xfId="26891"/>
    <cellStyle name="常规 8 37 2 3 2" xfId="26892"/>
    <cellStyle name="常规 8 42 2 3 2" xfId="26893"/>
    <cellStyle name="常规 8 37 2 4" xfId="26894"/>
    <cellStyle name="常规 8 42 2 4" xfId="26895"/>
    <cellStyle name="常规 8 37 4 2 2" xfId="26896"/>
    <cellStyle name="常规 8 42 4 2 2" xfId="26897"/>
    <cellStyle name="常规 8 37 4 3" xfId="26898"/>
    <cellStyle name="常规 8 42 4 3" xfId="26899"/>
    <cellStyle name="常规 8 38 2 3 2" xfId="26900"/>
    <cellStyle name="常规 8 43 2 3 2" xfId="26901"/>
    <cellStyle name="常规 8 38 2 4" xfId="26902"/>
    <cellStyle name="常规 8 43 2 4" xfId="26903"/>
    <cellStyle name="常规 8 38 3 2" xfId="26904"/>
    <cellStyle name="常规 8 43 3 2" xfId="26905"/>
    <cellStyle name="常规 8 38 4" xfId="26906"/>
    <cellStyle name="常规 8 43 4" xfId="26907"/>
    <cellStyle name="常规 8 38 4 2" xfId="26908"/>
    <cellStyle name="常规 8 43 4 2" xfId="26909"/>
    <cellStyle name="常规 8 38 4 2 2" xfId="26910"/>
    <cellStyle name="常规 8 43 4 2 2" xfId="26911"/>
    <cellStyle name="常规 8 38 4 3" xfId="26912"/>
    <cellStyle name="常规 8 43 4 3" xfId="26913"/>
    <cellStyle name="常规 8 39 2 3 2" xfId="26914"/>
    <cellStyle name="常规 8 44 2 3 2" xfId="26915"/>
    <cellStyle name="常规 8 39 2 4" xfId="26916"/>
    <cellStyle name="常规 8 44 2 4" xfId="26917"/>
    <cellStyle name="常规 8 39 3 2" xfId="26918"/>
    <cellStyle name="常规 8 44 3 2" xfId="26919"/>
    <cellStyle name="常规 8 39 4" xfId="26920"/>
    <cellStyle name="常规 8 44 4" xfId="26921"/>
    <cellStyle name="常规 8 39 4 2" xfId="26922"/>
    <cellStyle name="常规 8 44 4 2" xfId="26923"/>
    <cellStyle name="常规 8 39 4 2 2" xfId="26924"/>
    <cellStyle name="常规 8 44 4 2 2" xfId="26925"/>
    <cellStyle name="常规 8 39 4 3" xfId="26926"/>
    <cellStyle name="常规 8 44 4 3" xfId="26927"/>
    <cellStyle name="常规 8 39 5" xfId="26928"/>
    <cellStyle name="常规 8 44 5" xfId="26929"/>
    <cellStyle name="常规 8 4" xfId="26930"/>
    <cellStyle name="常规 8 4 10 2" xfId="26931"/>
    <cellStyle name="常规 8 4 10 2 2" xfId="26932"/>
    <cellStyle name="常规 8 4 10 3" xfId="26933"/>
    <cellStyle name="常规 8 4 11" xfId="26934"/>
    <cellStyle name="常规 8 4 11 2" xfId="26935"/>
    <cellStyle name="常规 8 4 11 2 2" xfId="26936"/>
    <cellStyle name="常规 8 4 11 3" xfId="26937"/>
    <cellStyle name="适中 2 3 2 2 3" xfId="26938"/>
    <cellStyle name="常规 8 4 13 3" xfId="26939"/>
    <cellStyle name="适中 2 3 2 3 2" xfId="26940"/>
    <cellStyle name="常规 8 4 14 2" xfId="26941"/>
    <cellStyle name="常规 8 4 14 2 2" xfId="26942"/>
    <cellStyle name="常规 8 4 14 3" xfId="26943"/>
    <cellStyle name="适中 2 3 2 4" xfId="26944"/>
    <cellStyle name="常规 8 4 15" xfId="26945"/>
    <cellStyle name="常规 8 4 20" xfId="26946"/>
    <cellStyle name="适中 2 3 2 4 2" xfId="26947"/>
    <cellStyle name="常规 8 4 15 2" xfId="26948"/>
    <cellStyle name="常规 8 4 20 2" xfId="26949"/>
    <cellStyle name="常规 8 4 15 2 2" xfId="26950"/>
    <cellStyle name="常规 8 4 20 2 2" xfId="26951"/>
    <cellStyle name="常规 8 4 15 3" xfId="26952"/>
    <cellStyle name="常规 8 4 20 3" xfId="26953"/>
    <cellStyle name="适中 2 3 2 5" xfId="26954"/>
    <cellStyle name="常规 8 4 16" xfId="26955"/>
    <cellStyle name="常规 8 4 21" xfId="26956"/>
    <cellStyle name="常规 8 4 16 2" xfId="26957"/>
    <cellStyle name="常规 8 4 21 2" xfId="26958"/>
    <cellStyle name="常规 8 4 16 2 2" xfId="26959"/>
    <cellStyle name="常规 8 4 21 2 2" xfId="26960"/>
    <cellStyle name="常规 8 4 16 3" xfId="26961"/>
    <cellStyle name="常规 8 4 21 3" xfId="26962"/>
    <cellStyle name="常规 8 4 17 2" xfId="26963"/>
    <cellStyle name="常规 8 4 22 2" xfId="26964"/>
    <cellStyle name="常规 8 4 17 2 2" xfId="26965"/>
    <cellStyle name="常规 8 4 22 2 2" xfId="26966"/>
    <cellStyle name="强调文字颜色 6 2 3 3 2 2" xfId="26967"/>
    <cellStyle name="常规 8 4 17 3" xfId="26968"/>
    <cellStyle name="常规 8 4 22 3" xfId="26969"/>
    <cellStyle name="常规 8 4 18" xfId="26970"/>
    <cellStyle name="常规 8 4 23" xfId="26971"/>
    <cellStyle name="常规 8 4 18 2" xfId="26972"/>
    <cellStyle name="常规 8 4 23 2" xfId="26973"/>
    <cellStyle name="常规 8 4 18 2 2" xfId="26974"/>
    <cellStyle name="常规 8 4 23 2 2" xfId="26975"/>
    <cellStyle name="强调文字颜色 6 2 3 3 3 2" xfId="26976"/>
    <cellStyle name="常规 8 4 18 3" xfId="26977"/>
    <cellStyle name="常规 8 4 23 3" xfId="26978"/>
    <cellStyle name="常规 8 4 19" xfId="26979"/>
    <cellStyle name="常规 8 4 24" xfId="26980"/>
    <cellStyle name="常规 8 4 2" xfId="26981"/>
    <cellStyle name="注释 3 3 7" xfId="26982"/>
    <cellStyle name="常规 8 4 2 10" xfId="26983"/>
    <cellStyle name="注释 3 3 7 2" xfId="26984"/>
    <cellStyle name="常规 8 4 2 10 2" xfId="26985"/>
    <cellStyle name="常规 8 4 2 10 2 2" xfId="26986"/>
    <cellStyle name="好 3 3 3 5" xfId="26987"/>
    <cellStyle name="常规 8 4 2 10 2 2 2" xfId="26988"/>
    <cellStyle name="常规 8 4 2 10 2 3" xfId="26989"/>
    <cellStyle name="警告文本 3 2 5 2 3" xfId="26990"/>
    <cellStyle name="常规 8 4 2 10 2 3 2" xfId="26991"/>
    <cellStyle name="常规 8 4 2 10 2 4" xfId="26992"/>
    <cellStyle name="常规 8 4 2 10 3" xfId="26993"/>
    <cellStyle name="常规 8 4 2 10 3 2" xfId="26994"/>
    <cellStyle name="好 3 3 4 5" xfId="26995"/>
    <cellStyle name="常规 8 4 2 10 4" xfId="26996"/>
    <cellStyle name="常规 8 4 2 10 4 2" xfId="26997"/>
    <cellStyle name="常规 8 4 2 10 4 2 2" xfId="26998"/>
    <cellStyle name="常规 8 4 2 10 4 3" xfId="26999"/>
    <cellStyle name="常规 8 4 2 10 5" xfId="27000"/>
    <cellStyle name="注释 3 3 8" xfId="27001"/>
    <cellStyle name="常规 8 4 2 11" xfId="27002"/>
    <cellStyle name="常规 8 4 2 11 2" xfId="27003"/>
    <cellStyle name="常规 8 4 2 11 2 2" xfId="27004"/>
    <cellStyle name="常规 8 4 2 11 2 2 2" xfId="27005"/>
    <cellStyle name="常规 8 4 2 11 2 3" xfId="27006"/>
    <cellStyle name="常规 8 4 2 11 2 3 2" xfId="27007"/>
    <cellStyle name="常规 8 4 2 11 2 4" xfId="27008"/>
    <cellStyle name="常规 8 4 2 11 4 2" xfId="27009"/>
    <cellStyle name="输出 2 5" xfId="27010"/>
    <cellStyle name="常规 8 4 2 11 4 2 2" xfId="27011"/>
    <cellStyle name="常规 8 4 2 11 4 3" xfId="27012"/>
    <cellStyle name="常规 8 4 2 11 5" xfId="27013"/>
    <cellStyle name="常规 8 4 2 12" xfId="27014"/>
    <cellStyle name="常规 8 4 2 12 2" xfId="27015"/>
    <cellStyle name="常规 8 4 2 12 2 3" xfId="27016"/>
    <cellStyle name="解释性文本 3 3 2 2 2" xfId="27017"/>
    <cellStyle name="常规 8 4 2 12 2 4" xfId="27018"/>
    <cellStyle name="常规 8 4 2 12 4 2" xfId="27019"/>
    <cellStyle name="常规 8 4 2 12 4 2 2" xfId="27020"/>
    <cellStyle name="常规 8 4 2 12 4 3" xfId="27021"/>
    <cellStyle name="常规 8 4 2 12 5" xfId="27022"/>
    <cellStyle name="常规 8 4 2 13" xfId="27023"/>
    <cellStyle name="常规 8 4 2 13 2" xfId="27024"/>
    <cellStyle name="输入 2 2 2 4" xfId="27025"/>
    <cellStyle name="常规 8 4 2 13 2 2" xfId="27026"/>
    <cellStyle name="输入 2 2 2 5" xfId="27027"/>
    <cellStyle name="常规 8 4 2 13 2 3" xfId="27028"/>
    <cellStyle name="输入 2 2 2 5 2" xfId="27029"/>
    <cellStyle name="常规 8 4 2 13 2 3 2" xfId="27030"/>
    <cellStyle name="解释性文本 3 3 3 2 2" xfId="27031"/>
    <cellStyle name="强调文字颜色 4 2 3 2" xfId="27032"/>
    <cellStyle name="输入 2 2 2 6" xfId="27033"/>
    <cellStyle name="常规 8 4 2 13 2 4" xfId="27034"/>
    <cellStyle name="汇总 3 2 4 5" xfId="27035"/>
    <cellStyle name="常规 8 4 2 16 2 3 2" xfId="27036"/>
    <cellStyle name="常规 8 4 2 21 2 3 2" xfId="27037"/>
    <cellStyle name="常规 8 4 2 16 2 4" xfId="27038"/>
    <cellStyle name="常规 8 4 2 21 2 4" xfId="27039"/>
    <cellStyle name="常规 8 4 2 16 4 3" xfId="27040"/>
    <cellStyle name="常规 8 4 2 21 4 3" xfId="27041"/>
    <cellStyle name="常规 8 4 2 17 2 3 2" xfId="27042"/>
    <cellStyle name="常规 8 4 2 22 2 3 2" xfId="27043"/>
    <cellStyle name="常规 8 4 2 17 2 4" xfId="27044"/>
    <cellStyle name="常规 8 4 2 22 2 4" xfId="27045"/>
    <cellStyle name="好 3 2 2 2 4 2" xfId="27046"/>
    <cellStyle name="常规 8 4 2 17 4 2" xfId="27047"/>
    <cellStyle name="常规 8 4 2 22 4 2" xfId="27048"/>
    <cellStyle name="常规 8 4 2 17 4 2 2" xfId="27049"/>
    <cellStyle name="常规 8 4 2 22 4 2 2" xfId="27050"/>
    <cellStyle name="常规 8 4 2 17 4 3" xfId="27051"/>
    <cellStyle name="常规 8 4 2 22 4 3" xfId="27052"/>
    <cellStyle name="常规 8 4 2 17 5" xfId="27053"/>
    <cellStyle name="常规 8 4 2 22 5" xfId="27054"/>
    <cellStyle name="注释 2 67 5" xfId="27055"/>
    <cellStyle name="注释 2 72 5" xfId="27056"/>
    <cellStyle name="常规 8 4 2 18 2 3 2" xfId="27057"/>
    <cellStyle name="常规 8 4 2 23 2 3 2" xfId="27058"/>
    <cellStyle name="常规 8 4 2 18 2 4" xfId="27059"/>
    <cellStyle name="常规 8 4 2 23 2 4" xfId="27060"/>
    <cellStyle name="好 3 2 2 3 4 2" xfId="27061"/>
    <cellStyle name="常规 8 4 2 18 4 2" xfId="27062"/>
    <cellStyle name="常规 8 4 2 23 4 2" xfId="27063"/>
    <cellStyle name="常规 8 4 2 18 4 2 2" xfId="27064"/>
    <cellStyle name="常规 8 4 2 23 4 2 2" xfId="27065"/>
    <cellStyle name="常规 8 4 2 18 4 3" xfId="27066"/>
    <cellStyle name="常规 8 4 2 23 4 3" xfId="27067"/>
    <cellStyle name="常规 8 4 2 19 2 3" xfId="27068"/>
    <cellStyle name="常规 8 4 2 24 2 3" xfId="27069"/>
    <cellStyle name="常规 8 4 2 19 2 3 2" xfId="27070"/>
    <cellStyle name="常规 8 4 2 24 2 3 2" xfId="27071"/>
    <cellStyle name="常规 8 4 2 19 3 2" xfId="27072"/>
    <cellStyle name="常规 8 4 2 24 3 2" xfId="27073"/>
    <cellStyle name="常规 8 4 2 19 4" xfId="27074"/>
    <cellStyle name="常规 8 4 2 24 4" xfId="27075"/>
    <cellStyle name="常规 8 4 2 19 4 2" xfId="27076"/>
    <cellStyle name="常规 8 4 2 24 4 2" xfId="27077"/>
    <cellStyle name="常规 8 4 2 19 4 2 2" xfId="27078"/>
    <cellStyle name="常规 8 4 2 24 4 2 2" xfId="27079"/>
    <cellStyle name="常规 8 4 2 19 4 3" xfId="27080"/>
    <cellStyle name="常规 8 4 2 24 4 3" xfId="27081"/>
    <cellStyle name="常规 8 4 2 2" xfId="27082"/>
    <cellStyle name="常规 8 4 2 2 2" xfId="27083"/>
    <cellStyle name="常规 8 4 2 2 2 2" xfId="27084"/>
    <cellStyle name="常规 8 4 2 2 2 2 2" xfId="27085"/>
    <cellStyle name="常规 8 4 2 2 2 3" xfId="27086"/>
    <cellStyle name="常规 8 4 2 2 2 3 2" xfId="27087"/>
    <cellStyle name="常规 8 4 2 2 2 4" xfId="27088"/>
    <cellStyle name="常规 8 4 2 2 3" xfId="27089"/>
    <cellStyle name="常规 8 4 2 2 3 2" xfId="27090"/>
    <cellStyle name="常规 8 4 2 2 4 2" xfId="27091"/>
    <cellStyle name="常规 8 4 2 2 4 2 2" xfId="27092"/>
    <cellStyle name="常规 8 4 2 2 4 3" xfId="27093"/>
    <cellStyle name="常规 8 4 2 25 2 2" xfId="27094"/>
    <cellStyle name="常规 8 4 2 30 2 2" xfId="27095"/>
    <cellStyle name="常规 8 4 2 25 2 3" xfId="27096"/>
    <cellStyle name="常规 8 4 2 30 2 3" xfId="27097"/>
    <cellStyle name="常规 8 4 2 25 3" xfId="27098"/>
    <cellStyle name="常规 8 4 2 30 3" xfId="27099"/>
    <cellStyle name="常规 8 4 2 25 4" xfId="27100"/>
    <cellStyle name="常规 8 4 2 30 4" xfId="27101"/>
    <cellStyle name="常规 8 4 2 25 4 2" xfId="27102"/>
    <cellStyle name="常规 8 4 2 30 4 2" xfId="27103"/>
    <cellStyle name="常规 8 4 2 25 4 2 2" xfId="27104"/>
    <cellStyle name="常规 8 4 2 30 4 2 2" xfId="27105"/>
    <cellStyle name="常规 8 4 2 25 4 3" xfId="27106"/>
    <cellStyle name="常规 8 4 2 30 4 3" xfId="27107"/>
    <cellStyle name="强调文字颜色 5 3 2 2 3 2" xfId="27108"/>
    <cellStyle name="常规 8 4 2 25 5" xfId="27109"/>
    <cellStyle name="常规 8 4 2 30 5" xfId="27110"/>
    <cellStyle name="强调文字颜色 3 3 7 2 2" xfId="27111"/>
    <cellStyle name="常规 8 4 2 26 2" xfId="27112"/>
    <cellStyle name="常规 8 4 2 31 2" xfId="27113"/>
    <cellStyle name="常规 8 4 2 26 3" xfId="27114"/>
    <cellStyle name="常规 8 4 2 31 3" xfId="27115"/>
    <cellStyle name="常规 8 4 2 26 4" xfId="27116"/>
    <cellStyle name="常规 8 4 2 31 4" xfId="27117"/>
    <cellStyle name="强调文字颜色 5 3 2 2 4 2" xfId="27118"/>
    <cellStyle name="注释 2 56 2 2" xfId="27119"/>
    <cellStyle name="注释 2 61 2 2" xfId="27120"/>
    <cellStyle name="常规 8 4 2 26 5" xfId="27121"/>
    <cellStyle name="常规 8 4 2 31 5" xfId="27122"/>
    <cellStyle name="强调文字颜色 3 3 7 3 2" xfId="27123"/>
    <cellStyle name="常规 8 4 2 27 2 3" xfId="27124"/>
    <cellStyle name="常规 8 4 2 32 2 3" xfId="27125"/>
    <cellStyle name="常规 8 4 2 27 4 2" xfId="27126"/>
    <cellStyle name="常规 8 4 2 32 4 2" xfId="27127"/>
    <cellStyle name="常规 8 4 2 27 4 3" xfId="27128"/>
    <cellStyle name="常规 8 4 2 32 4 3" xfId="27129"/>
    <cellStyle name="强调文字颜色 5 3 2 2 5 2" xfId="27130"/>
    <cellStyle name="注释 2 56 3 2" xfId="27131"/>
    <cellStyle name="注释 2 61 3 2" xfId="27132"/>
    <cellStyle name="常规 8 4 2 27 5" xfId="27133"/>
    <cellStyle name="常规 8 4 2 32 5" xfId="27134"/>
    <cellStyle name="常规 8 4 2 28 2 2" xfId="27135"/>
    <cellStyle name="常规 8 4 2 33 2 2" xfId="27136"/>
    <cellStyle name="常规 8 4 2 28 2 2 2" xfId="27137"/>
    <cellStyle name="常规 8 4 2 33 2 2 2" xfId="27138"/>
    <cellStyle name="常规 8 4 2 28 2 3" xfId="27139"/>
    <cellStyle name="常规 8 4 2 33 2 3" xfId="27140"/>
    <cellStyle name="常规 8 4 2 28 2 3 2" xfId="27141"/>
    <cellStyle name="常规 8 4 2 33 2 3 2" xfId="27142"/>
    <cellStyle name="常规 8 4 2 28 3" xfId="27143"/>
    <cellStyle name="常规 8 4 2 33 3" xfId="27144"/>
    <cellStyle name="常规 8 4 2 28 3 2" xfId="27145"/>
    <cellStyle name="常规 8 4 2 33 3 2" xfId="27146"/>
    <cellStyle name="注释 3 5 2 2 2" xfId="27147"/>
    <cellStyle name="常规 8 4 2 28 4" xfId="27148"/>
    <cellStyle name="常规 8 4 2 33 4" xfId="27149"/>
    <cellStyle name="常规 8 4 2 28 4 2" xfId="27150"/>
    <cellStyle name="常规 8 4 2 33 4 2" xfId="27151"/>
    <cellStyle name="强调文字颜色 5 3 2 2 6 2" xfId="27152"/>
    <cellStyle name="注释 2 56 4 2" xfId="27153"/>
    <cellStyle name="注释 2 61 4 2" xfId="27154"/>
    <cellStyle name="常规 8 4 2 28 5" xfId="27155"/>
    <cellStyle name="常规 8 4 2 33 5" xfId="27156"/>
    <cellStyle name="常规 8 4 2 29 2 2 2" xfId="27157"/>
    <cellStyle name="常规 8 4 2 34 2 2 2" xfId="27158"/>
    <cellStyle name="常规 8 4 2 29 2 3" xfId="27159"/>
    <cellStyle name="常规 8 4 2 34 2 3" xfId="27160"/>
    <cellStyle name="常规 8 4 2 29 2 3 2" xfId="27161"/>
    <cellStyle name="常规 8 4 2 34 2 3 2" xfId="27162"/>
    <cellStyle name="常规 8 4 2 29 3 2" xfId="27163"/>
    <cellStyle name="常规 8 4 2 34 3 2" xfId="27164"/>
    <cellStyle name="注释 3 5 2 3 2" xfId="27165"/>
    <cellStyle name="常规 8 4 2 29 4" xfId="27166"/>
    <cellStyle name="常规 8 4 2 34 4" xfId="27167"/>
    <cellStyle name="常规 8 4 2 29 4 2" xfId="27168"/>
    <cellStyle name="常规 8 4 2 34 4 2" xfId="27169"/>
    <cellStyle name="常规 8 4 2 29 4 3" xfId="27170"/>
    <cellStyle name="常规 8 4 2 34 4 3" xfId="27171"/>
    <cellStyle name="强调文字颜色 5 3 2 2 7 2" xfId="27172"/>
    <cellStyle name="常规 8 4 2 29 5" xfId="27173"/>
    <cellStyle name="常规 8 4 2 34 5" xfId="27174"/>
    <cellStyle name="常规 8 4 2 3" xfId="27175"/>
    <cellStyle name="常规 8 4 2 3 2" xfId="27176"/>
    <cellStyle name="常规 8 4 2 3 2 2" xfId="27177"/>
    <cellStyle name="常规 8 4 2 3 2 2 2" xfId="27178"/>
    <cellStyle name="常规 8 4 2 3 2 3" xfId="27179"/>
    <cellStyle name="常规 8 4 2 3 2 3 2" xfId="27180"/>
    <cellStyle name="常规 8 4 2 3 2 4" xfId="27181"/>
    <cellStyle name="常规 8 4 2 3 3" xfId="27182"/>
    <cellStyle name="常规 8 4 2 3 3 2" xfId="27183"/>
    <cellStyle name="常规 8 4 2 3 4" xfId="27184"/>
    <cellStyle name="常规 8 4 2 3 4 2" xfId="27185"/>
    <cellStyle name="常规 8 4 2 3 4 3" xfId="27186"/>
    <cellStyle name="强调文字颜色 6 3 3 2 2 3 2" xfId="27187"/>
    <cellStyle name="常规 8 4 2 3 5" xfId="27188"/>
    <cellStyle name="常规 8 4 2 35 2" xfId="27189"/>
    <cellStyle name="常规 8 4 2 40 2" xfId="27190"/>
    <cellStyle name="常规 8 4 2 35 2 2" xfId="27191"/>
    <cellStyle name="常规 8 4 2 40 2 2" xfId="27192"/>
    <cellStyle name="常规 8 4 2 35 2 2 2" xfId="27193"/>
    <cellStyle name="常规 8 4 2 40 2 2 2" xfId="27194"/>
    <cellStyle name="强调文字颜色 3 2 2 5 2" xfId="27195"/>
    <cellStyle name="常规 8 4 2 35 2 3" xfId="27196"/>
    <cellStyle name="常规 8 4 2 40 2 3" xfId="27197"/>
    <cellStyle name="强调文字颜色 3 2 2 5 2 2" xfId="27198"/>
    <cellStyle name="常规 8 4 2 35 2 3 2" xfId="27199"/>
    <cellStyle name="常规 8 4 2 40 2 3 2" xfId="27200"/>
    <cellStyle name="强调文字颜色 3 2 2 5 3" xfId="27201"/>
    <cellStyle name="常规 8 4 2 35 2 4" xfId="27202"/>
    <cellStyle name="常规 8 4 2 40 2 4" xfId="27203"/>
    <cellStyle name="常规 8 4 2 35 3" xfId="27204"/>
    <cellStyle name="常规 8 4 2 40 3" xfId="27205"/>
    <cellStyle name="常规 8 4 2 35 3 2" xfId="27206"/>
    <cellStyle name="常规 8 4 2 40 3 2" xfId="27207"/>
    <cellStyle name="常规 8 4 2 35 4" xfId="27208"/>
    <cellStyle name="常规 8 4 2 40 4" xfId="27209"/>
    <cellStyle name="常规 8 4 2 35 4 2" xfId="27210"/>
    <cellStyle name="常规 8 4 2 40 4 2" xfId="27211"/>
    <cellStyle name="常规 8 4 2 35 4 2 2" xfId="27212"/>
    <cellStyle name="常规 8 4 2 40 4 2 2" xfId="27213"/>
    <cellStyle name="强调文字颜色 3 2 2 7 2" xfId="27214"/>
    <cellStyle name="常规 8 4 2 35 4 3" xfId="27215"/>
    <cellStyle name="常规 8 4 2 40 4 3" xfId="27216"/>
    <cellStyle name="常规 8 4 2 35 5" xfId="27217"/>
    <cellStyle name="常规 8 4 2 40 5" xfId="27218"/>
    <cellStyle name="强调文字颜色 1 2 2 3 2" xfId="27219"/>
    <cellStyle name="常规 8 4 2 36" xfId="27220"/>
    <cellStyle name="常规 8 4 2 41" xfId="27221"/>
    <cellStyle name="强调文字颜色 1 2 2 3 2 2" xfId="27222"/>
    <cellStyle name="常规 8 4 2 36 2" xfId="27223"/>
    <cellStyle name="常规 8 4 2 41 2" xfId="27224"/>
    <cellStyle name="强调文字颜色 1 2 2 3 2 2 2" xfId="27225"/>
    <cellStyle name="常规 8 4 2 36 2 2" xfId="27226"/>
    <cellStyle name="常规 8 4 2 41 2 2" xfId="27227"/>
    <cellStyle name="常规 8 4 2 36 2 2 2" xfId="27228"/>
    <cellStyle name="常规 8 4 2 41 2 2 2" xfId="27229"/>
    <cellStyle name="强调文字颜色 3 2 3 5 2" xfId="27230"/>
    <cellStyle name="常规 8 4 2 36 2 3" xfId="27231"/>
    <cellStyle name="常规 8 4 2 41 2 3" xfId="27232"/>
    <cellStyle name="强调文字颜色 3 2 3 5 2 2" xfId="27233"/>
    <cellStyle name="常规 8 4 2 36 2 3 2" xfId="27234"/>
    <cellStyle name="常规 8 4 2 41 2 3 2" xfId="27235"/>
    <cellStyle name="强调文字颜色 3 2 3 5 3" xfId="27236"/>
    <cellStyle name="常规 8 4 2 36 2 4" xfId="27237"/>
    <cellStyle name="常规 8 4 2 41 2 4" xfId="27238"/>
    <cellStyle name="强调文字颜色 1 2 2 3 2 3" xfId="27239"/>
    <cellStyle name="常规 8 4 2 36 3" xfId="27240"/>
    <cellStyle name="常规 8 4 2 41 3" xfId="27241"/>
    <cellStyle name="强调文字颜色 1 2 2 3 2 3 2" xfId="27242"/>
    <cellStyle name="常规 8 4 2 36 3 2" xfId="27243"/>
    <cellStyle name="常规 8 4 2 41 3 2" xfId="27244"/>
    <cellStyle name="常规 8 4 2 36 4" xfId="27245"/>
    <cellStyle name="常规 8 4 2 41 4" xfId="27246"/>
    <cellStyle name="输出 2" xfId="27247"/>
    <cellStyle name="强调文字颜色 1 2 2 3 2 4" xfId="27248"/>
    <cellStyle name="常规 8 4 2 36 4 2" xfId="27249"/>
    <cellStyle name="常规 8 4 2 41 4 2" xfId="27250"/>
    <cellStyle name="输出 2 2" xfId="27251"/>
    <cellStyle name="常规 8 4 2 36 4 2 2" xfId="27252"/>
    <cellStyle name="常规 8 4 2 41 4 2 2" xfId="27253"/>
    <cellStyle name="输出 2 2 2" xfId="27254"/>
    <cellStyle name="常规 8 4 2 36 4 3" xfId="27255"/>
    <cellStyle name="常规 8 4 2 41 4 3" xfId="27256"/>
    <cellStyle name="输出 2 3" xfId="27257"/>
    <cellStyle name="强调文字颜色 3 2 3 7 2" xfId="27258"/>
    <cellStyle name="常规 8 4 2 36 5" xfId="27259"/>
    <cellStyle name="常规 8 4 2 41 5" xfId="27260"/>
    <cellStyle name="输出 3" xfId="27261"/>
    <cellStyle name="常规 8 4 2 37 2 2" xfId="27262"/>
    <cellStyle name="常规 8 4 2 42 2 2" xfId="27263"/>
    <cellStyle name="常规 8 4 2 37 2 2 2" xfId="27264"/>
    <cellStyle name="常规 8 4 2 42 2 2 2" xfId="27265"/>
    <cellStyle name="常规 8 4 2 37 2 3" xfId="27266"/>
    <cellStyle name="常规 8 4 2 42 2 3" xfId="27267"/>
    <cellStyle name="常规 8 4 2 37 2 3 2" xfId="27268"/>
    <cellStyle name="常规 8 4 2 42 2 3 2" xfId="27269"/>
    <cellStyle name="常规 8 4 2 37 2 4" xfId="27270"/>
    <cellStyle name="常规 8 4 2 42 2 4" xfId="27271"/>
    <cellStyle name="适中 3 5 2 2" xfId="27272"/>
    <cellStyle name="常规 8 4 2 37 3" xfId="27273"/>
    <cellStyle name="常规 8 4 2 42 3" xfId="27274"/>
    <cellStyle name="适中 3 5 2 2 2" xfId="27275"/>
    <cellStyle name="常规 8 4 2 37 3 2" xfId="27276"/>
    <cellStyle name="常规 8 4 2 42 3 2" xfId="27277"/>
    <cellStyle name="适中 3 5 2 3" xfId="27278"/>
    <cellStyle name="常规 8 4 2 37 4" xfId="27279"/>
    <cellStyle name="常规 8 4 2 42 4" xfId="27280"/>
    <cellStyle name="适中 3 5 2 3 2" xfId="27281"/>
    <cellStyle name="常规 8 4 2 37 4 2" xfId="27282"/>
    <cellStyle name="常规 8 4 2 42 4 2" xfId="27283"/>
    <cellStyle name="汇总 2 3 5" xfId="27284"/>
    <cellStyle name="常规 8 4 2 37 4 2 2" xfId="27285"/>
    <cellStyle name="常规 8 4 2 42 4 2 2" xfId="27286"/>
    <cellStyle name="常规 8 4 2 37 4 3" xfId="27287"/>
    <cellStyle name="常规 8 4 2 42 4 3" xfId="27288"/>
    <cellStyle name="适中 3 5 2 4" xfId="27289"/>
    <cellStyle name="常规 8 4 2 37 5" xfId="27290"/>
    <cellStyle name="常规 8 4 2 42 5" xfId="27291"/>
    <cellStyle name="强调文字颜色 1 2 2 3 4 2" xfId="27292"/>
    <cellStyle name="常规 8 4 2 38 2" xfId="27293"/>
    <cellStyle name="常规 8 4 2 43 2" xfId="27294"/>
    <cellStyle name="适中 3 5 3 2" xfId="27295"/>
    <cellStyle name="常规 8 4 2 38 3" xfId="27296"/>
    <cellStyle name="常规 8 4 2 43 3" xfId="27297"/>
    <cellStyle name="常规 8 4 2 38 3 2" xfId="27298"/>
    <cellStyle name="常规 8 4 2 43 3 2" xfId="27299"/>
    <cellStyle name="常规 8 4 2 38 4" xfId="27300"/>
    <cellStyle name="常规 8 4 2 43 4" xfId="27301"/>
    <cellStyle name="常规 8 4 2 38 4 2" xfId="27302"/>
    <cellStyle name="常规 8 4 2 43 4 2" xfId="27303"/>
    <cellStyle name="常规 8 4 2 38 4 2 2" xfId="27304"/>
    <cellStyle name="常规 8 4 2 43 4 2 2" xfId="27305"/>
    <cellStyle name="常规 8 4 2 38 4 3" xfId="27306"/>
    <cellStyle name="常规 8 4 2 43 4 3" xfId="27307"/>
    <cellStyle name="常规 8 4 2 38 5" xfId="27308"/>
    <cellStyle name="常规 8 4 2 43 5" xfId="27309"/>
    <cellStyle name="强调文字颜色 1 2 2 3 5" xfId="27310"/>
    <cellStyle name="常规 8 4 2 39" xfId="27311"/>
    <cellStyle name="常规 8 4 2 44" xfId="27312"/>
    <cellStyle name="常规 8 4 2 39 2" xfId="27313"/>
    <cellStyle name="常规 8 4 2 44 2" xfId="27314"/>
    <cellStyle name="常规 8 4 2 39 2 2 2" xfId="27315"/>
    <cellStyle name="常规 8 4 2 44 2 2 2" xfId="27316"/>
    <cellStyle name="注释 2 10 4 2" xfId="27317"/>
    <cellStyle name="常规 8 4 2 39 2 3" xfId="27318"/>
    <cellStyle name="常规 8 4 2 44 2 3" xfId="27319"/>
    <cellStyle name="常规 8 4 2 39 2 3 2" xfId="27320"/>
    <cellStyle name="常规 8 4 2 44 2 3 2" xfId="27321"/>
    <cellStyle name="常规 8 4 2 39 2 4" xfId="27322"/>
    <cellStyle name="常规 8 4 2 44 2 4" xfId="27323"/>
    <cellStyle name="适中 3 5 4 2" xfId="27324"/>
    <cellStyle name="常规 8 4 2 39 3" xfId="27325"/>
    <cellStyle name="常规 8 4 2 44 3" xfId="27326"/>
    <cellStyle name="常规 8 4 2 39 4" xfId="27327"/>
    <cellStyle name="常规 8 4 2 44 4" xfId="27328"/>
    <cellStyle name="常规 8 4 2 39 4 2" xfId="27329"/>
    <cellStyle name="常规 8 4 2 44 4 2" xfId="27330"/>
    <cellStyle name="常规 8 4 2 39 4 2 2" xfId="27331"/>
    <cellStyle name="常规 8 4 2 44 4 2 2" xfId="27332"/>
    <cellStyle name="常规 8 4 2 39 4 3" xfId="27333"/>
    <cellStyle name="常规 8 4 2 44 4 3" xfId="27334"/>
    <cellStyle name="输出 3 2 2 3 2 2" xfId="27335"/>
    <cellStyle name="常规 8 4 2 39 5" xfId="27336"/>
    <cellStyle name="常规 8 4 2 44 5" xfId="27337"/>
    <cellStyle name="常规 8 4 2 4" xfId="27338"/>
    <cellStyle name="常规 8 4 2 4 2" xfId="27339"/>
    <cellStyle name="常规 8 4 2 4 3" xfId="27340"/>
    <cellStyle name="常规 8 4 2 4 4" xfId="27341"/>
    <cellStyle name="常规 8 4 2 4 4 2 2" xfId="27342"/>
    <cellStyle name="注释 3 46 3" xfId="27343"/>
    <cellStyle name="注释 3 51 3" xfId="27344"/>
    <cellStyle name="常规 8 4 2 4 4 3" xfId="27345"/>
    <cellStyle name="常规 8 4 2 4 5" xfId="27346"/>
    <cellStyle name="注释 3 4 2" xfId="27347"/>
    <cellStyle name="常规 8 4 2 45" xfId="27348"/>
    <cellStyle name="注释 3 4 2 2" xfId="27349"/>
    <cellStyle name="常规 8 4 2 45 2" xfId="27350"/>
    <cellStyle name="常规 9 14 2" xfId="27351"/>
    <cellStyle name="注释 3 4 3" xfId="27352"/>
    <cellStyle name="常规 8 4 2 46" xfId="27353"/>
    <cellStyle name="常规 9 14 2 2" xfId="27354"/>
    <cellStyle name="注释 3 4 3 2" xfId="27355"/>
    <cellStyle name="常规 8 4 2 46 2" xfId="27356"/>
    <cellStyle name="注释 3 4 4 2" xfId="27357"/>
    <cellStyle name="常规 8 4 2 47 2" xfId="27358"/>
    <cellStyle name="警告文本 3 2 2 3 4 2" xfId="27359"/>
    <cellStyle name="常规 8 4 2 5" xfId="27360"/>
    <cellStyle name="常规 8 4 2 5 2" xfId="27361"/>
    <cellStyle name="常规 8 4 2 5 3" xfId="27362"/>
    <cellStyle name="常规 8 4 2 5 4" xfId="27363"/>
    <cellStyle name="常规 8 4 2 5 4 2 2" xfId="27364"/>
    <cellStyle name="常规 8 4 2 5 4 3" xfId="27365"/>
    <cellStyle name="注释 3 67 2 2 2" xfId="27366"/>
    <cellStyle name="注释 3 72 2 2 2" xfId="27367"/>
    <cellStyle name="常规 8 4 2 5 5" xfId="27368"/>
    <cellStyle name="常规 8 4 2 6" xfId="27369"/>
    <cellStyle name="常规 8 4 2 6 2" xfId="27370"/>
    <cellStyle name="常规 8 4 2 6 2 3 2" xfId="27371"/>
    <cellStyle name="常规 8 4 2 6 2 4" xfId="27372"/>
    <cellStyle name="常规 8 4 2 6 3" xfId="27373"/>
    <cellStyle name="常规 8 4 2 6 3 2" xfId="27374"/>
    <cellStyle name="常规 8 4 2 6 4" xfId="27375"/>
    <cellStyle name="常规 8 4 2 6 4 2" xfId="27376"/>
    <cellStyle name="常规 8 4 2 6 4 2 2" xfId="27377"/>
    <cellStyle name="常规 8 4 2 6 4 3" xfId="27378"/>
    <cellStyle name="常规 8 4 2 7" xfId="27379"/>
    <cellStyle name="常规 8 4 2 7 2" xfId="27380"/>
    <cellStyle name="常规 8 4 2 7 2 2" xfId="27381"/>
    <cellStyle name="常规 8 4 2 7 2 2 2" xfId="27382"/>
    <cellStyle name="常规 8 4 2 7 2 3" xfId="27383"/>
    <cellStyle name="常规 8 4 2 7 2 3 2" xfId="27384"/>
    <cellStyle name="常规 8 4 2 7 2 4" xfId="27385"/>
    <cellStyle name="常规 8 4 2 7 3 2" xfId="27386"/>
    <cellStyle name="常规 8 4 2 7 4" xfId="27387"/>
    <cellStyle name="常规 8 4 2 7 4 2" xfId="27388"/>
    <cellStyle name="常规 8 4 2 7 4 2 2" xfId="27389"/>
    <cellStyle name="常规 8 4 2 7 4 3" xfId="27390"/>
    <cellStyle name="常规 8 4 2 8 2" xfId="27391"/>
    <cellStyle name="常规 8 4 2 8 2 2" xfId="27392"/>
    <cellStyle name="常规 8 4 2 8 2 2 2" xfId="27393"/>
    <cellStyle name="常规 8 4 2 8 2 3" xfId="27394"/>
    <cellStyle name="注释 2 2 5 2 4" xfId="27395"/>
    <cellStyle name="常规 8 4 2 8 2 3 2" xfId="27396"/>
    <cellStyle name="常规 8 4 2 8 2 4" xfId="27397"/>
    <cellStyle name="常规 8 4 2 8 3" xfId="27398"/>
    <cellStyle name="常规 8 4 2 8 3 2" xfId="27399"/>
    <cellStyle name="常规 8 4 2 8 4 2" xfId="27400"/>
    <cellStyle name="常规 8 4 2 8 4 2 2" xfId="27401"/>
    <cellStyle name="常规 8 4 2 8 4 3" xfId="27402"/>
    <cellStyle name="常规 8 4 2 8 5" xfId="27403"/>
    <cellStyle name="常规 8 4 2 9 2" xfId="27404"/>
    <cellStyle name="常规 8 4 2 9 2 2" xfId="27405"/>
    <cellStyle name="常规 8 4 2 9 2 3" xfId="27406"/>
    <cellStyle name="常规 8 4 2 9 2 4" xfId="27407"/>
    <cellStyle name="常规 8 4 2 9 3" xfId="27408"/>
    <cellStyle name="常规 8 4 2 9 3 2" xfId="27409"/>
    <cellStyle name="检查单元格 2 7 3 2" xfId="27410"/>
    <cellStyle name="常规 9 2 4 2 2" xfId="27411"/>
    <cellStyle name="常规 8 4 2 9 4" xfId="27412"/>
    <cellStyle name="常规 8 4 2 9 5" xfId="27413"/>
    <cellStyle name="常规 8 4 25" xfId="27414"/>
    <cellStyle name="常规 8 4 30" xfId="27415"/>
    <cellStyle name="常规 8 4 25 2 2" xfId="27416"/>
    <cellStyle name="常规 8 4 30 2 2" xfId="27417"/>
    <cellStyle name="常规 8 4 25 3" xfId="27418"/>
    <cellStyle name="常规 8 4 30 3" xfId="27419"/>
    <cellStyle name="常规 8 4 26 2 2" xfId="27420"/>
    <cellStyle name="常规 8 4 31 2 2" xfId="27421"/>
    <cellStyle name="常规 8 4 26 3" xfId="27422"/>
    <cellStyle name="常规 8 4 31 3" xfId="27423"/>
    <cellStyle name="常规 8 4 27 2" xfId="27424"/>
    <cellStyle name="常规 8 4 32 2" xfId="27425"/>
    <cellStyle name="常规 8 4 27 2 2" xfId="27426"/>
    <cellStyle name="常规 8 4 32 2 2" xfId="27427"/>
    <cellStyle name="常规 8 4 28" xfId="27428"/>
    <cellStyle name="常规 8 4 33" xfId="27429"/>
    <cellStyle name="常规 8 4 28 2" xfId="27430"/>
    <cellStyle name="常规 8 4 33 2" xfId="27431"/>
    <cellStyle name="常规 8 4 28 2 2" xfId="27432"/>
    <cellStyle name="常规 8 4 33 2 2" xfId="27433"/>
    <cellStyle name="常规 8 4 28 3" xfId="27434"/>
    <cellStyle name="常规 8 4 33 3" xfId="27435"/>
    <cellStyle name="注释 2 77 2 3 2" xfId="27436"/>
    <cellStyle name="常规 8 4 29" xfId="27437"/>
    <cellStyle name="常规 8 4 34" xfId="27438"/>
    <cellStyle name="常规 8 4 29 2" xfId="27439"/>
    <cellStyle name="常规 8 4 34 2" xfId="27440"/>
    <cellStyle name="常规 8 4 29 2 2" xfId="27441"/>
    <cellStyle name="常规 8 4 34 2 2" xfId="27442"/>
    <cellStyle name="常规 8 4 29 3" xfId="27443"/>
    <cellStyle name="常规 8 4 34 3" xfId="27444"/>
    <cellStyle name="常规 8 4 3" xfId="27445"/>
    <cellStyle name="常规 8 4 3 2" xfId="27446"/>
    <cellStyle name="常规 8 4 3 2 2" xfId="27447"/>
    <cellStyle name="常规 8 4 35" xfId="27448"/>
    <cellStyle name="常规 8 4 40" xfId="27449"/>
    <cellStyle name="输出 2 2 9" xfId="27450"/>
    <cellStyle name="常规 8 4 35 2" xfId="27451"/>
    <cellStyle name="常规 8 4 40 2" xfId="27452"/>
    <cellStyle name="常规 8 4 35 2 2" xfId="27453"/>
    <cellStyle name="常规 8 4 40 2 2" xfId="27454"/>
    <cellStyle name="常规 8 4 35 3" xfId="27455"/>
    <cellStyle name="常规 8 4 40 3" xfId="27456"/>
    <cellStyle name="强调文字颜色 1 2 3 5 3 2" xfId="27457"/>
    <cellStyle name="常规 8 4 45 2 2" xfId="27458"/>
    <cellStyle name="强调文字颜色 1 2 3 5 4" xfId="27459"/>
    <cellStyle name="常规 8 4 45 3" xfId="27460"/>
    <cellStyle name="常规 8 4 45 3 2" xfId="27461"/>
    <cellStyle name="常规 8 45 4 2 2" xfId="27462"/>
    <cellStyle name="常规 8 50 4 2 2" xfId="27463"/>
    <cellStyle name="常规 8 4 45 4" xfId="27464"/>
    <cellStyle name="常规 8 4 46" xfId="27465"/>
    <cellStyle name="常规 8 4 46 2" xfId="27466"/>
    <cellStyle name="常规 8 4 46 2 2" xfId="27467"/>
    <cellStyle name="常规 8 4 46 3" xfId="27468"/>
    <cellStyle name="常规 8 4 47" xfId="27469"/>
    <cellStyle name="输入 2 7" xfId="27470"/>
    <cellStyle name="常规 8 4 47 2" xfId="27471"/>
    <cellStyle name="常规 8 4 48" xfId="27472"/>
    <cellStyle name="输入 3 7" xfId="27473"/>
    <cellStyle name="常规 8 4 48 2" xfId="27474"/>
    <cellStyle name="常规 8 4 5 2 2" xfId="27475"/>
    <cellStyle name="常规 8 4 6 2 2" xfId="27476"/>
    <cellStyle name="常规 8 4 7 2" xfId="27477"/>
    <cellStyle name="常规 8 4 7 2 2" xfId="27478"/>
    <cellStyle name="强调文字颜色 3 3 2 2 2 4" xfId="27479"/>
    <cellStyle name="常规 8 4 9 2 2" xfId="27480"/>
    <cellStyle name="常规 8 4 9 3" xfId="27481"/>
    <cellStyle name="常规 8 45 2 3 2" xfId="27482"/>
    <cellStyle name="常规 8 50 2 3 2" xfId="27483"/>
    <cellStyle name="常规 8 45 2 4" xfId="27484"/>
    <cellStyle name="常规 8 50 2 4" xfId="27485"/>
    <cellStyle name="常规 8 45 3 2" xfId="27486"/>
    <cellStyle name="常规 8 50 3 2" xfId="27487"/>
    <cellStyle name="常规 8 45 4" xfId="27488"/>
    <cellStyle name="常规 8 50 4" xfId="27489"/>
    <cellStyle name="常规 8 45 4 2" xfId="27490"/>
    <cellStyle name="常规 8 50 4 2" xfId="27491"/>
    <cellStyle name="常规 8 45 4 3" xfId="27492"/>
    <cellStyle name="常规 8 50 4 3" xfId="27493"/>
    <cellStyle name="常规 8 45 5" xfId="27494"/>
    <cellStyle name="常规 8 50 5" xfId="27495"/>
    <cellStyle name="强调文字颜色 2 2 2 4 2 4" xfId="27496"/>
    <cellStyle name="常规 8 46 2 3 2" xfId="27497"/>
    <cellStyle name="常规 8 51 2 3 2" xfId="27498"/>
    <cellStyle name="常规 8 46 2 4" xfId="27499"/>
    <cellStyle name="常规 8 51 2 4" xfId="27500"/>
    <cellStyle name="常规 8 46 3 2" xfId="27501"/>
    <cellStyle name="常规 8 51 3 2" xfId="27502"/>
    <cellStyle name="常规 8 46 4" xfId="27503"/>
    <cellStyle name="常规 8 51 4" xfId="27504"/>
    <cellStyle name="常规 8 46 4 2" xfId="27505"/>
    <cellStyle name="常规 8 51 4 2" xfId="27506"/>
    <cellStyle name="常规 8 46 4 2 2" xfId="27507"/>
    <cellStyle name="常规 8 51 4 2 2" xfId="27508"/>
    <cellStyle name="检查单元格 3 3 2 2 2" xfId="27509"/>
    <cellStyle name="常规 8 46 4 3" xfId="27510"/>
    <cellStyle name="常规 8 51 4 3" xfId="27511"/>
    <cellStyle name="强调文字颜色 2 2 3 3 2 2" xfId="27512"/>
    <cellStyle name="常规 8 46 5" xfId="27513"/>
    <cellStyle name="常规 8 51 5" xfId="27514"/>
    <cellStyle name="强调文字颜色 2 2 3 4 2 4" xfId="27515"/>
    <cellStyle name="常规 8 47 2 3 2" xfId="27516"/>
    <cellStyle name="常规 8 52 2 3 2" xfId="27517"/>
    <cellStyle name="常规 8 47 2 4" xfId="27518"/>
    <cellStyle name="常规 8 52 2 4" xfId="27519"/>
    <cellStyle name="常规 8 47 3 2" xfId="27520"/>
    <cellStyle name="常规 8 52 3 2" xfId="27521"/>
    <cellStyle name="常规 8 47 4" xfId="27522"/>
    <cellStyle name="常规 8 52 4" xfId="27523"/>
    <cellStyle name="常规 8 47 4 2" xfId="27524"/>
    <cellStyle name="常规 8 52 4 2" xfId="27525"/>
    <cellStyle name="常规 8 47 4 2 2" xfId="27526"/>
    <cellStyle name="常规 8 52 4 2 2" xfId="27527"/>
    <cellStyle name="检查单元格 3 3 3 2 2" xfId="27528"/>
    <cellStyle name="常规 8 47 4 3" xfId="27529"/>
    <cellStyle name="常规 8 52 4 3" xfId="27530"/>
    <cellStyle name="强调文字颜色 2 2 3 3 3 2" xfId="27531"/>
    <cellStyle name="常规 8 47 5" xfId="27532"/>
    <cellStyle name="常规 8 52 5" xfId="27533"/>
    <cellStyle name="常规 8 48" xfId="27534"/>
    <cellStyle name="常规 8 53" xfId="27535"/>
    <cellStyle name="常规 8 48 2 3 2" xfId="27536"/>
    <cellStyle name="常规 8 53 2 3 2" xfId="27537"/>
    <cellStyle name="常规 8 48 2 4" xfId="27538"/>
    <cellStyle name="常规 8 53 2 4" xfId="27539"/>
    <cellStyle name="常规 8 48 3 2" xfId="27540"/>
    <cellStyle name="常规 8 53 3 2" xfId="27541"/>
    <cellStyle name="常规 8 48 4" xfId="27542"/>
    <cellStyle name="常规 8 53 4" xfId="27543"/>
    <cellStyle name="常规 8 48 4 2" xfId="27544"/>
    <cellStyle name="常规 8 53 4 2" xfId="27545"/>
    <cellStyle name="常规 8 48 4 2 2" xfId="27546"/>
    <cellStyle name="常规 8 53 4 2 2" xfId="27547"/>
    <cellStyle name="检查单元格 3 3 4 2 2" xfId="27548"/>
    <cellStyle name="常规 8 48 4 3" xfId="27549"/>
    <cellStyle name="常规 8 53 4 3" xfId="27550"/>
    <cellStyle name="强调文字颜色 2 2 3 3 4 2" xfId="27551"/>
    <cellStyle name="常规 8 48 5" xfId="27552"/>
    <cellStyle name="常规 8 53 5" xfId="27553"/>
    <cellStyle name="常规 8 49 2 3 2" xfId="27554"/>
    <cellStyle name="常规 8 54 2 3 2" xfId="27555"/>
    <cellStyle name="常规 8 49 2 4" xfId="27556"/>
    <cellStyle name="常规 8 54 2 4" xfId="27557"/>
    <cellStyle name="常规 8 49 3 2" xfId="27558"/>
    <cellStyle name="常规 8 54 3 2" xfId="27559"/>
    <cellStyle name="常规 8 49 4" xfId="27560"/>
    <cellStyle name="常规 8 54 4" xfId="27561"/>
    <cellStyle name="常规 8 49 4 2" xfId="27562"/>
    <cellStyle name="常规 8 54 4 2" xfId="27563"/>
    <cellStyle name="注释 2 3 6 4" xfId="27564"/>
    <cellStyle name="常规 8 49 4 2 2" xfId="27565"/>
    <cellStyle name="常规 8 54 4 2 2" xfId="27566"/>
    <cellStyle name="检查单元格 3 3 5 2 2" xfId="27567"/>
    <cellStyle name="常规 8 49 4 3" xfId="27568"/>
    <cellStyle name="常规 8 54 4 3" xfId="27569"/>
    <cellStyle name="常规 8 49 5" xfId="27570"/>
    <cellStyle name="常规 8 54 5" xfId="27571"/>
    <cellStyle name="常规 8 5" xfId="27572"/>
    <cellStyle name="常规 8 5 2" xfId="27573"/>
    <cellStyle name="常规 8 5 2 3 2" xfId="27574"/>
    <cellStyle name="常规 8 5 2 4" xfId="27575"/>
    <cellStyle name="常规 8 5 3" xfId="27576"/>
    <cellStyle name="常规 8 55 2 3 2" xfId="27577"/>
    <cellStyle name="常规 8 55 2 4" xfId="27578"/>
    <cellStyle name="常规 8 55 3 2" xfId="27579"/>
    <cellStyle name="常规 8 55 4" xfId="27580"/>
    <cellStyle name="常规 8 55 4 2" xfId="27581"/>
    <cellStyle name="常规 8 55 4 2 2" xfId="27582"/>
    <cellStyle name="常规 8 55 4 3" xfId="27583"/>
    <cellStyle name="常规 8 55 5" xfId="27584"/>
    <cellStyle name="常规 8 56 2 3 2" xfId="27585"/>
    <cellStyle name="常规 8 56 2 4" xfId="27586"/>
    <cellStyle name="常规 8 56 3 2" xfId="27587"/>
    <cellStyle name="千位分隔[0] 2 3 2 2" xfId="27588"/>
    <cellStyle name="常规 8 56 4" xfId="27589"/>
    <cellStyle name="千位分隔[0] 2 3 2 2 2" xfId="27590"/>
    <cellStyle name="常规 8 56 4 2" xfId="27591"/>
    <cellStyle name="常规 8 56 4 2 2" xfId="27592"/>
    <cellStyle name="常规 8 56 4 3" xfId="27593"/>
    <cellStyle name="千位分隔[0] 2 3 2 3" xfId="27594"/>
    <cellStyle name="常规 8 56 5" xfId="27595"/>
    <cellStyle name="常规 8 57" xfId="27596"/>
    <cellStyle name="常规 8 62" xfId="27597"/>
    <cellStyle name="千位分隔[0] 2 3 3 2" xfId="27598"/>
    <cellStyle name="常规 8 57 4" xfId="27599"/>
    <cellStyle name="强调文字颜色 1 3 2 4 3 2" xfId="27600"/>
    <cellStyle name="常规 8 57 4 2 2" xfId="27601"/>
    <cellStyle name="强调文字颜色 1 3 2 4 4" xfId="27602"/>
    <cellStyle name="常规 8 57 4 3" xfId="27603"/>
    <cellStyle name="常规 8 57 5" xfId="27604"/>
    <cellStyle name="常规 8 58" xfId="27605"/>
    <cellStyle name="常规 8 63" xfId="27606"/>
    <cellStyle name="常规 8 58 4" xfId="27607"/>
    <cellStyle name="强调文字颜色 1 3 3 4 3 2" xfId="27608"/>
    <cellStyle name="常规 8 58 4 2 2" xfId="27609"/>
    <cellStyle name="强调文字颜色 1 3 3 4 4" xfId="27610"/>
    <cellStyle name="常规 8 58 4 3" xfId="27611"/>
    <cellStyle name="常规 8 58 5" xfId="27612"/>
    <cellStyle name="常规 8 59" xfId="27613"/>
    <cellStyle name="常规 8 59 4" xfId="27614"/>
    <cellStyle name="常规 8 59 4 2 2" xfId="27615"/>
    <cellStyle name="常规 8 59 4 3" xfId="27616"/>
    <cellStyle name="常规 8 59 5" xfId="27617"/>
    <cellStyle name="强调文字颜色 1 2 6" xfId="27618"/>
    <cellStyle name="常规 8 6 2 2" xfId="27619"/>
    <cellStyle name="强调文字颜色 1 2 6 2" xfId="27620"/>
    <cellStyle name="常规 8 6 2 2 2" xfId="27621"/>
    <cellStyle name="强调文字颜色 1 2 7" xfId="27622"/>
    <cellStyle name="常规 8 6 2 3" xfId="27623"/>
    <cellStyle name="强调文字颜色 1 2 7 2" xfId="27624"/>
    <cellStyle name="常规 8 6 2 3 2" xfId="27625"/>
    <cellStyle name="强调文字颜色 1 2 8" xfId="27626"/>
    <cellStyle name="常规 8 6 2 4" xfId="27627"/>
    <cellStyle name="强调文字颜色 1 3 6" xfId="27628"/>
    <cellStyle name="常规 8 6 3 2" xfId="27629"/>
    <cellStyle name="常规 8 6 6 2" xfId="27630"/>
    <cellStyle name="常规 8 6 7" xfId="27631"/>
    <cellStyle name="常规 8 7" xfId="27632"/>
    <cellStyle name="常规 8 7 2" xfId="27633"/>
    <cellStyle name="强调文字颜色 2 2 8" xfId="27634"/>
    <cellStyle name="常规 8 7 2 4" xfId="27635"/>
    <cellStyle name="常规 8 7 3" xfId="27636"/>
    <cellStyle name="强调文字颜色 2 3 6" xfId="27637"/>
    <cellStyle name="常规 8 7 3 2" xfId="27638"/>
    <cellStyle name="常规 8 8" xfId="27639"/>
    <cellStyle name="常规 8 8 2" xfId="27640"/>
    <cellStyle name="千位分隔 3 2 2 3" xfId="27641"/>
    <cellStyle name="强调文字颜色 3 2 6" xfId="27642"/>
    <cellStyle name="解释性文本 3 2 3 5" xfId="27643"/>
    <cellStyle name="常规 8 8 2 2" xfId="27644"/>
    <cellStyle name="千位分隔 3 2 2 3 2" xfId="27645"/>
    <cellStyle name="强调文字颜色 3 2 6 2" xfId="27646"/>
    <cellStyle name="常规 8 8 2 2 2" xfId="27647"/>
    <cellStyle name="千位分隔 3 2 2 4" xfId="27648"/>
    <cellStyle name="强调文字颜色 3 2 7" xfId="27649"/>
    <cellStyle name="常规 8 8 2 3" xfId="27650"/>
    <cellStyle name="强调文字颜色 3 2 7 2" xfId="27651"/>
    <cellStyle name="链接单元格 3 3 2 4" xfId="27652"/>
    <cellStyle name="常规 8 8 2 3 2" xfId="27653"/>
    <cellStyle name="强调文字颜色 3 2 8" xfId="27654"/>
    <cellStyle name="常规 8 8 2 4" xfId="27655"/>
    <cellStyle name="常规 8 8 3" xfId="27656"/>
    <cellStyle name="千位分隔 3 2 3 3" xfId="27657"/>
    <cellStyle name="强调文字颜色 3 3 6" xfId="27658"/>
    <cellStyle name="解释性文本 3 2 4 5" xfId="27659"/>
    <cellStyle name="常规 8 8 3 2" xfId="27660"/>
    <cellStyle name="常规 8 9" xfId="27661"/>
    <cellStyle name="常规 8 9 2" xfId="27662"/>
    <cellStyle name="千位分隔 3 3 2 3" xfId="27663"/>
    <cellStyle name="强调文字颜色 4 2 6" xfId="27664"/>
    <cellStyle name="解释性文本 3 3 3 5" xfId="27665"/>
    <cellStyle name="常规 8 9 2 2" xfId="27666"/>
    <cellStyle name="强调文字颜色 4 2 6 2" xfId="27667"/>
    <cellStyle name="千位分隔 10" xfId="27668"/>
    <cellStyle name="常规 8 9 2 2 2" xfId="27669"/>
    <cellStyle name="常规 8 9 3" xfId="27670"/>
    <cellStyle name="强调文字颜色 4 3 6" xfId="27671"/>
    <cellStyle name="解释性文本 3 3 4 5" xfId="27672"/>
    <cellStyle name="常规 8 9 3 2" xfId="27673"/>
    <cellStyle name="常规 81 2" xfId="27674"/>
    <cellStyle name="常规 81 2 2" xfId="27675"/>
    <cellStyle name="常规 81 3" xfId="27676"/>
    <cellStyle name="常规 84 2" xfId="27677"/>
    <cellStyle name="常规 9" xfId="27678"/>
    <cellStyle name="常规 9 10" xfId="27679"/>
    <cellStyle name="常规 9 10 2" xfId="27680"/>
    <cellStyle name="常规 9 10 2 2" xfId="27681"/>
    <cellStyle name="常规 9 10 3" xfId="27682"/>
    <cellStyle name="常规 9 11 2" xfId="27683"/>
    <cellStyle name="常规 9 11 2 2" xfId="27684"/>
    <cellStyle name="常规 9 11 3" xfId="27685"/>
    <cellStyle name="常规 9 12 2 2" xfId="27686"/>
    <cellStyle name="注释 3 2 3 2" xfId="27687"/>
    <cellStyle name="常规 9 12 3" xfId="27688"/>
    <cellStyle name="注释 3 2 4" xfId="27689"/>
    <cellStyle name="常规 9 13 2" xfId="27690"/>
    <cellStyle name="注释 3 3 3" xfId="27691"/>
    <cellStyle name="强调文字颜色 1 2 2 2 7" xfId="27692"/>
    <cellStyle name="常规 9 13 2 2" xfId="27693"/>
    <cellStyle name="注释 3 3 3 2" xfId="27694"/>
    <cellStyle name="强调文字颜色 1 2 2 2 7 2" xfId="27695"/>
    <cellStyle name="常规 9 13 3" xfId="27696"/>
    <cellStyle name="注释 3 3 4" xfId="27697"/>
    <cellStyle name="强调文字颜色 1 2 2 2 8" xfId="27698"/>
    <cellStyle name="常规 9 14" xfId="27699"/>
    <cellStyle name="常规 9 15 2" xfId="27700"/>
    <cellStyle name="常规 9 20 2" xfId="27701"/>
    <cellStyle name="注释 3 5 3" xfId="27702"/>
    <cellStyle name="常规 9 15 2 2" xfId="27703"/>
    <cellStyle name="常规 9 20 2 2" xfId="27704"/>
    <cellStyle name="注释 3 5 3 2" xfId="27705"/>
    <cellStyle name="强调文字颜色 1 2 3 3 2 2 2" xfId="27706"/>
    <cellStyle name="常规 9 16" xfId="27707"/>
    <cellStyle name="常规 9 21" xfId="27708"/>
    <cellStyle name="常规 9 16 2" xfId="27709"/>
    <cellStyle name="常规 9 21 2" xfId="27710"/>
    <cellStyle name="注释 3 6 3" xfId="27711"/>
    <cellStyle name="常规 9 16 2 2" xfId="27712"/>
    <cellStyle name="常规 9 21 2 2" xfId="27713"/>
    <cellStyle name="注释 3 6 3 2" xfId="27714"/>
    <cellStyle name="常规 9 16 3" xfId="27715"/>
    <cellStyle name="常规 9 21 3" xfId="27716"/>
    <cellStyle name="注释 3 6 4" xfId="27717"/>
    <cellStyle name="强调文字颜色 4 2 3 5 2 2" xfId="27718"/>
    <cellStyle name="注释 3 7 3" xfId="27719"/>
    <cellStyle name="常规 9 17 2" xfId="27720"/>
    <cellStyle name="常规 9 22 2" xfId="27721"/>
    <cellStyle name="注释 3 7 3 2" xfId="27722"/>
    <cellStyle name="常规 9 17 2 2" xfId="27723"/>
    <cellStyle name="常规 9 22 2 2" xfId="27724"/>
    <cellStyle name="注释 3 7 4" xfId="27725"/>
    <cellStyle name="常规 9 17 3" xfId="27726"/>
    <cellStyle name="常规 9 22 3" xfId="27727"/>
    <cellStyle name="强调文字颜色 4 2 3 5 3" xfId="27728"/>
    <cellStyle name="常规 9 18" xfId="27729"/>
    <cellStyle name="常规 9 23" xfId="27730"/>
    <cellStyle name="强调文字颜色 4 2 3 5 3 2" xfId="27731"/>
    <cellStyle name="注释 3 8 3" xfId="27732"/>
    <cellStyle name="常规 9 18 2" xfId="27733"/>
    <cellStyle name="常规 9 23 2" xfId="27734"/>
    <cellStyle name="注释 3 8 3 2" xfId="27735"/>
    <cellStyle name="常规 9 18 2 2" xfId="27736"/>
    <cellStyle name="常规 9 23 2 2" xfId="27737"/>
    <cellStyle name="注释 3 8 4" xfId="27738"/>
    <cellStyle name="常规 9 18 3" xfId="27739"/>
    <cellStyle name="常规 9 23 3" xfId="27740"/>
    <cellStyle name="常规 9 2" xfId="27741"/>
    <cellStyle name="常规 9 2 2" xfId="27742"/>
    <cellStyle name="检查单元格 2 5 3" xfId="27743"/>
    <cellStyle name="常规 9 2 2 2" xfId="27744"/>
    <cellStyle name="检查单元格 2 5 3 2" xfId="27745"/>
    <cellStyle name="常规 9 2 2 2 2" xfId="27746"/>
    <cellStyle name="常规 9 2 2 2 2 2" xfId="27747"/>
    <cellStyle name="常规 9 2 2 2 2 2 2" xfId="27748"/>
    <cellStyle name="常规 9 2 2 2 2 3" xfId="27749"/>
    <cellStyle name="常规 9 2 2 2 3 2" xfId="27750"/>
    <cellStyle name="常规 9 2 2 2 4" xfId="27751"/>
    <cellStyle name="检查单元格 2 5 4" xfId="27752"/>
    <cellStyle name="常规 9 2 2 3" xfId="27753"/>
    <cellStyle name="检查单元格 2 5 4 2" xfId="27754"/>
    <cellStyle name="常规 9 2 2 3 2" xfId="27755"/>
    <cellStyle name="常规 9 2 2 3 3" xfId="27756"/>
    <cellStyle name="警告文本 3 6 2 3 2" xfId="27757"/>
    <cellStyle name="检查单元格 2 5 5" xfId="27758"/>
    <cellStyle name="常规 9 2 2 4" xfId="27759"/>
    <cellStyle name="常规 9 2 2 4 2" xfId="27760"/>
    <cellStyle name="常规 9 2 2 4 3" xfId="27761"/>
    <cellStyle name="常规 9 2 2 5" xfId="27762"/>
    <cellStyle name="常规 9 2 2 5 2" xfId="27763"/>
    <cellStyle name="常规 9 2 2 6" xfId="27764"/>
    <cellStyle name="常规 9 2 2 6 2" xfId="27765"/>
    <cellStyle name="常规 9 2 3" xfId="27766"/>
    <cellStyle name="检查单元格 2 6 3" xfId="27767"/>
    <cellStyle name="常规 9 2 3 2" xfId="27768"/>
    <cellStyle name="检查单元格 2 6 3 2" xfId="27769"/>
    <cellStyle name="常规 9 2 3 2 2" xfId="27770"/>
    <cellStyle name="常规 9 2 3 2 2 2" xfId="27771"/>
    <cellStyle name="常规 9 2 3 2 3" xfId="27772"/>
    <cellStyle name="输出 2 4 2 2 2" xfId="27773"/>
    <cellStyle name="检查单元格 2 6 4" xfId="27774"/>
    <cellStyle name="常规 9 2 3 3" xfId="27775"/>
    <cellStyle name="检查单元格 2 6 4 2" xfId="27776"/>
    <cellStyle name="常规 9 2 3 3 2" xfId="27777"/>
    <cellStyle name="检查单元格 2 6 5" xfId="27778"/>
    <cellStyle name="常规 9 2 3 4" xfId="27779"/>
    <cellStyle name="常规 9 2 4" xfId="27780"/>
    <cellStyle name="常规 9 2 5" xfId="27781"/>
    <cellStyle name="常规 9 2 5 2" xfId="27782"/>
    <cellStyle name="常规 9 2 5 2 2" xfId="27783"/>
    <cellStyle name="常规 9 2 6 2" xfId="27784"/>
    <cellStyle name="常规 9 29" xfId="27785"/>
    <cellStyle name="常规 9 34" xfId="27786"/>
    <cellStyle name="检查单元格 3 5 3" xfId="27787"/>
    <cellStyle name="常规 9 3 2 2" xfId="27788"/>
    <cellStyle name="检查单元格 3 5 3 2" xfId="27789"/>
    <cellStyle name="常规 9 3 2 2 2" xfId="27790"/>
    <cellStyle name="常规 9 3 2 2 2 2" xfId="27791"/>
    <cellStyle name="常规 9 3 2 2 3" xfId="27792"/>
    <cellStyle name="检查单元格 3 5 4" xfId="27793"/>
    <cellStyle name="常规 9 3 2 3" xfId="27794"/>
    <cellStyle name="检查单元格 3 5 4 2" xfId="27795"/>
    <cellStyle name="常规 9 3 2 3 2" xfId="27796"/>
    <cellStyle name="检查单元格 3 5 5" xfId="27797"/>
    <cellStyle name="常规 9 3 2 4" xfId="27798"/>
    <cellStyle name="常规 9 3 2 4 2" xfId="27799"/>
    <cellStyle name="常规 9 3 2 5" xfId="27800"/>
    <cellStyle name="常规 9 3 3" xfId="27801"/>
    <cellStyle name="检查单元格 3 6 3" xfId="27802"/>
    <cellStyle name="常规 9 3 3 2" xfId="27803"/>
    <cellStyle name="检查单元格 3 6 3 2" xfId="27804"/>
    <cellStyle name="常规 9 3 3 2 2" xfId="27805"/>
    <cellStyle name="检查单元格 3 6 4" xfId="27806"/>
    <cellStyle name="常规 9 3 3 3" xfId="27807"/>
    <cellStyle name="检查单元格 3 7 3 2" xfId="27808"/>
    <cellStyle name="常规 9 3 4 2 2" xfId="27809"/>
    <cellStyle name="检查单元格 3 7 4" xfId="27810"/>
    <cellStyle name="常规 9 3 4 3" xfId="27811"/>
    <cellStyle name="常规 9 3 6 2" xfId="27812"/>
    <cellStyle name="常规 9 35" xfId="27813"/>
    <cellStyle name="常规 9 40" xfId="27814"/>
    <cellStyle name="常规 9 39" xfId="27815"/>
    <cellStyle name="常规 9 44" xfId="27816"/>
    <cellStyle name="常规 9 4" xfId="27817"/>
    <cellStyle name="常规 9 4 2" xfId="27818"/>
    <cellStyle name="常规 9 4 3" xfId="27819"/>
    <cellStyle name="常规 9 45" xfId="27820"/>
    <cellStyle name="常规 9 50" xfId="27821"/>
    <cellStyle name="常规 9 46" xfId="27822"/>
    <cellStyle name="常规 9 51" xfId="27823"/>
    <cellStyle name="常规 9 48" xfId="27824"/>
    <cellStyle name="常规 9 53" xfId="27825"/>
    <cellStyle name="常规 9 49" xfId="27826"/>
    <cellStyle name="常规 9 54" xfId="27827"/>
    <cellStyle name="常规 9 5" xfId="27828"/>
    <cellStyle name="常规 9 5 2" xfId="27829"/>
    <cellStyle name="常规 9 5 2 2" xfId="27830"/>
    <cellStyle name="常规 9 5 3" xfId="27831"/>
    <cellStyle name="常规 9 5 3 2" xfId="27832"/>
    <cellStyle name="常规 9 55" xfId="27833"/>
    <cellStyle name="常规 9 60" xfId="27834"/>
    <cellStyle name="常规 9 56" xfId="27835"/>
    <cellStyle name="常规 9 61" xfId="27836"/>
    <cellStyle name="常规 9 59" xfId="27837"/>
    <cellStyle name="常规 9 59 2" xfId="27838"/>
    <cellStyle name="常规 9 6 2" xfId="27839"/>
    <cellStyle name="常规 9 6 2 2" xfId="27840"/>
    <cellStyle name="常规 9 6 3" xfId="27841"/>
    <cellStyle name="常规 9 6 3 2" xfId="27842"/>
    <cellStyle name="常规 9 6 5" xfId="27843"/>
    <cellStyle name="常规 9 7" xfId="27844"/>
    <cellStyle name="常规 9 7 2" xfId="27845"/>
    <cellStyle name="常规 9 7 2 2" xfId="27846"/>
    <cellStyle name="常规 9 7 3" xfId="27847"/>
    <cellStyle name="常规 9 8 2" xfId="27848"/>
    <cellStyle name="常规 9 8 3" xfId="27849"/>
    <cellStyle name="常规 9 9" xfId="27850"/>
    <cellStyle name="常规 9 9 2" xfId="27851"/>
    <cellStyle name="常规 9 9 2 2" xfId="27852"/>
    <cellStyle name="常规 9 9 3" xfId="27853"/>
    <cellStyle name="好 2" xfId="27854"/>
    <cellStyle name="好 2 2" xfId="27855"/>
    <cellStyle name="好 2 2 2" xfId="27856"/>
    <cellStyle name="好 2 2 2 2 5" xfId="27857"/>
    <cellStyle name="好 2 2 2 3 2 2 2" xfId="27858"/>
    <cellStyle name="好 2 2 2 3 2 3 2" xfId="27859"/>
    <cellStyle name="好 2 2 2 3 4" xfId="27860"/>
    <cellStyle name="好 2 2 2 3 5" xfId="27861"/>
    <cellStyle name="好 2 2 2 4" xfId="27862"/>
    <cellStyle name="好 2 2 2 4 2" xfId="27863"/>
    <cellStyle name="好 2 2 2 4 2 2" xfId="27864"/>
    <cellStyle name="好 2 2 2 4 2 2 2" xfId="27865"/>
    <cellStyle name="好 2 2 2 4 2 3 2" xfId="27866"/>
    <cellStyle name="好 2 2 2 4 3" xfId="27867"/>
    <cellStyle name="好 2 2 2 4 5" xfId="27868"/>
    <cellStyle name="好 2 2 2 5" xfId="27869"/>
    <cellStyle name="好 2 2 2 5 2" xfId="27870"/>
    <cellStyle name="好 2 2 2 5 2 2" xfId="27871"/>
    <cellStyle name="好 2 2 2 5 3" xfId="27872"/>
    <cellStyle name="好 2 2 2 7 2" xfId="27873"/>
    <cellStyle name="好 2 2 2 8" xfId="27874"/>
    <cellStyle name="好 2 2 3" xfId="27875"/>
    <cellStyle name="好 2 2 3 2" xfId="27876"/>
    <cellStyle name="好 2 2 3 2 2" xfId="27877"/>
    <cellStyle name="好 2 2 3 2 2 2" xfId="27878"/>
    <cellStyle name="好 2 2 3 3" xfId="27879"/>
    <cellStyle name="好 2 2 3 3 2" xfId="27880"/>
    <cellStyle name="好 2 2 3 4" xfId="27881"/>
    <cellStyle name="好 2 2 3 4 2" xfId="27882"/>
    <cellStyle name="注释 3 2 6 2 2" xfId="27883"/>
    <cellStyle name="好 2 2 3 5" xfId="27884"/>
    <cellStyle name="好 2 2 4 2 2 2" xfId="27885"/>
    <cellStyle name="好 2 2 4 3" xfId="27886"/>
    <cellStyle name="好 2 2 4 3 2" xfId="27887"/>
    <cellStyle name="好 2 2 4 4" xfId="27888"/>
    <cellStyle name="好 2 2 4 4 2" xfId="27889"/>
    <cellStyle name="注释 3 2 6 3 2" xfId="27890"/>
    <cellStyle name="好 2 2 4 5" xfId="27891"/>
    <cellStyle name="好 2 2 5" xfId="27892"/>
    <cellStyle name="好 2 2 5 2 2 2" xfId="27893"/>
    <cellStyle name="好 2 2 5 2 3 2" xfId="27894"/>
    <cellStyle name="好 2 2 5 2 4" xfId="27895"/>
    <cellStyle name="好 2 2 5 3" xfId="27896"/>
    <cellStyle name="好 2 2 5 3 2" xfId="27897"/>
    <cellStyle name="好 2 2 5 4" xfId="27898"/>
    <cellStyle name="好 2 2 5 4 2" xfId="27899"/>
    <cellStyle name="好 2 2 5 5" xfId="27900"/>
    <cellStyle name="好 2 2 6" xfId="27901"/>
    <cellStyle name="好 2 2 7" xfId="27902"/>
    <cellStyle name="好 2 2 7 2" xfId="27903"/>
    <cellStyle name="好 2 2 8" xfId="27904"/>
    <cellStyle name="好 2 2 8 2" xfId="27905"/>
    <cellStyle name="好 2 2 9" xfId="27906"/>
    <cellStyle name="好 2 3" xfId="27907"/>
    <cellStyle name="好 2 3 2" xfId="27908"/>
    <cellStyle name="好 2 3 3" xfId="27909"/>
    <cellStyle name="好 2 3 3 2" xfId="27910"/>
    <cellStyle name="好 2 3 3 3" xfId="27911"/>
    <cellStyle name="好 2 3 3 3 2" xfId="27912"/>
    <cellStyle name="好 2 3 3 4" xfId="27913"/>
    <cellStyle name="好 2 3 3 4 2" xfId="27914"/>
    <cellStyle name="好 2 3 3 5" xfId="27915"/>
    <cellStyle name="好 2 3 4" xfId="27916"/>
    <cellStyle name="好 2 3 4 2" xfId="27917"/>
    <cellStyle name="好 2 3 4 3" xfId="27918"/>
    <cellStyle name="好 2 3 4 3 2" xfId="27919"/>
    <cellStyle name="好 2 3 4 4" xfId="27920"/>
    <cellStyle name="好 2 3 4 4 2" xfId="27921"/>
    <cellStyle name="好 2 3 4 5" xfId="27922"/>
    <cellStyle name="好 2 3 5" xfId="27923"/>
    <cellStyle name="好 2 3 5 2" xfId="27924"/>
    <cellStyle name="好 2 3 5 3" xfId="27925"/>
    <cellStyle name="好 2 3 5 3 2" xfId="27926"/>
    <cellStyle name="好 2 3 5 4" xfId="27927"/>
    <cellStyle name="好 2 3 6" xfId="27928"/>
    <cellStyle name="好 2 3 7" xfId="27929"/>
    <cellStyle name="好 2 3 7 2" xfId="27930"/>
    <cellStyle name="好 2 3 8" xfId="27931"/>
    <cellStyle name="好 2 4" xfId="27932"/>
    <cellStyle name="好 2 4 2" xfId="27933"/>
    <cellStyle name="好 2 4 2 2" xfId="27934"/>
    <cellStyle name="好 2 4 2 2 2" xfId="27935"/>
    <cellStyle name="好 2 4 2 3" xfId="27936"/>
    <cellStyle name="好 2 4 2 3 2" xfId="27937"/>
    <cellStyle name="好 2 4 2 4" xfId="27938"/>
    <cellStyle name="好 2 4 3" xfId="27939"/>
    <cellStyle name="好 2 4 3 2" xfId="27940"/>
    <cellStyle name="好 2 4 4" xfId="27941"/>
    <cellStyle name="好 2 4 4 2" xfId="27942"/>
    <cellStyle name="好 2 4 5" xfId="27943"/>
    <cellStyle name="好 2 5" xfId="27944"/>
    <cellStyle name="警告文本 3 2 3 3 2" xfId="27945"/>
    <cellStyle name="好 2 5 2" xfId="27946"/>
    <cellStyle name="警告文本 2 2 5" xfId="27947"/>
    <cellStyle name="好 2 5 2 2" xfId="27948"/>
    <cellStyle name="警告文本 2 2 6" xfId="27949"/>
    <cellStyle name="好 2 5 2 3" xfId="27950"/>
    <cellStyle name="警告文本 2 2 6 2" xfId="27951"/>
    <cellStyle name="好 2 5 2 3 2" xfId="27952"/>
    <cellStyle name="警告文本 2 2 7" xfId="27953"/>
    <cellStyle name="好 2 5 2 4" xfId="27954"/>
    <cellStyle name="好 2 5 3" xfId="27955"/>
    <cellStyle name="警告文本 2 3 5" xfId="27956"/>
    <cellStyle name="好 2 5 3 2" xfId="27957"/>
    <cellStyle name="好 2 6" xfId="27958"/>
    <cellStyle name="好 2 6 2" xfId="27959"/>
    <cellStyle name="警告文本 3 2 5" xfId="27960"/>
    <cellStyle name="好 2 6 2 2" xfId="27961"/>
    <cellStyle name="警告文本 3 2 5 2" xfId="27962"/>
    <cellStyle name="好 2 6 2 2 2" xfId="27963"/>
    <cellStyle name="警告文本 3 2 6" xfId="27964"/>
    <cellStyle name="好 2 6 2 3" xfId="27965"/>
    <cellStyle name="警告文本 3 2 6 2" xfId="27966"/>
    <cellStyle name="好 2 6 2 3 2" xfId="27967"/>
    <cellStyle name="警告文本 3 2 7" xfId="27968"/>
    <cellStyle name="好 2 6 2 4" xfId="27969"/>
    <cellStyle name="好 2 6 3" xfId="27970"/>
    <cellStyle name="警告文本 3 3 5" xfId="27971"/>
    <cellStyle name="好 2 6 3 2" xfId="27972"/>
    <cellStyle name="警告文本 3 4 5" xfId="27973"/>
    <cellStyle name="好 2 6 4 2" xfId="27974"/>
    <cellStyle name="好 2 6 5" xfId="27975"/>
    <cellStyle name="好 2 7 2" xfId="27976"/>
    <cellStyle name="好 2 7 2 2" xfId="27977"/>
    <cellStyle name="好 2 7 3" xfId="27978"/>
    <cellStyle name="好 2 7 3 2" xfId="27979"/>
    <cellStyle name="好 3 10" xfId="27980"/>
    <cellStyle name="好 3 2 2" xfId="27981"/>
    <cellStyle name="好 3 2 2 2" xfId="27982"/>
    <cellStyle name="好 3 2 2 2 2" xfId="27983"/>
    <cellStyle name="好 3 2 2 2 2 2" xfId="27984"/>
    <cellStyle name="好 3 2 2 2 3" xfId="27985"/>
    <cellStyle name="好 3 2 2 2 3 2" xfId="27986"/>
    <cellStyle name="解释性文本 3 3 7 2" xfId="27987"/>
    <cellStyle name="好 3 2 2 2 4" xfId="27988"/>
    <cellStyle name="好 3 2 2 2 5" xfId="27989"/>
    <cellStyle name="好 3 2 2 3" xfId="27990"/>
    <cellStyle name="好 3 2 2 3 2" xfId="27991"/>
    <cellStyle name="好 3 2 2 3 2 2" xfId="27992"/>
    <cellStyle name="好 3 2 2 3 2 2 2" xfId="27993"/>
    <cellStyle name="好 3 2 2 3 2 3 2" xfId="27994"/>
    <cellStyle name="好 3 2 2 3 3" xfId="27995"/>
    <cellStyle name="好 3 2 2 3 3 2" xfId="27996"/>
    <cellStyle name="好 3 2 2 3 5" xfId="27997"/>
    <cellStyle name="好 3 2 2 4" xfId="27998"/>
    <cellStyle name="好 3 2 2 4 2" xfId="27999"/>
    <cellStyle name="好 3 2 2 4 2 2" xfId="28000"/>
    <cellStyle name="好 3 2 2 4 3" xfId="28001"/>
    <cellStyle name="好 3 2 2 4 3 2" xfId="28002"/>
    <cellStyle name="好 3 2 2 5" xfId="28003"/>
    <cellStyle name="好 3 2 2 5 2" xfId="28004"/>
    <cellStyle name="好 3 2 2 5 2 2" xfId="28005"/>
    <cellStyle name="好 3 2 2 5 3" xfId="28006"/>
    <cellStyle name="好 3 2 2 5 3 2" xfId="28007"/>
    <cellStyle name="好 3 2 2 6" xfId="28008"/>
    <cellStyle name="好 3 2 2 6 2" xfId="28009"/>
    <cellStyle name="好 3 2 2 7" xfId="28010"/>
    <cellStyle name="好 3 2 2 7 2" xfId="28011"/>
    <cellStyle name="好 3 2 2 8" xfId="28012"/>
    <cellStyle name="好 3 2 3" xfId="28013"/>
    <cellStyle name="链接单元格 2 3 3 2 2 2" xfId="28014"/>
    <cellStyle name="好 3 2 3 2" xfId="28015"/>
    <cellStyle name="好 3 2 3 2 2" xfId="28016"/>
    <cellStyle name="注释 2 28 2 3" xfId="28017"/>
    <cellStyle name="注释 2 33 2 3" xfId="28018"/>
    <cellStyle name="好 3 2 3 2 2 2" xfId="28019"/>
    <cellStyle name="好 3 2 3 2 3" xfId="28020"/>
    <cellStyle name="好 3 2 3 2 3 2" xfId="28021"/>
    <cellStyle name="好 3 2 3 2 4" xfId="28022"/>
    <cellStyle name="好 3 2 3 3" xfId="28023"/>
    <cellStyle name="好 3 2 3 3 2" xfId="28024"/>
    <cellStyle name="好 3 2 3 4" xfId="28025"/>
    <cellStyle name="好 3 2 3 4 2" xfId="28026"/>
    <cellStyle name="好 3 2 3 5" xfId="28027"/>
    <cellStyle name="好 3 2 4" xfId="28028"/>
    <cellStyle name="好 3 2 4 2" xfId="28029"/>
    <cellStyle name="好 3 2 4 2 2" xfId="28030"/>
    <cellStyle name="好 3 2 4 2 2 2" xfId="28031"/>
    <cellStyle name="好 3 2 4 2 3" xfId="28032"/>
    <cellStyle name="好 3 2 4 2 3 2" xfId="28033"/>
    <cellStyle name="好 3 2 4 2 4" xfId="28034"/>
    <cellStyle name="好 3 2 4 3" xfId="28035"/>
    <cellStyle name="好 3 2 4 3 2" xfId="28036"/>
    <cellStyle name="好 3 2 4 4" xfId="28037"/>
    <cellStyle name="好 3 2 4 4 2" xfId="28038"/>
    <cellStyle name="好 3 2 4 5" xfId="28039"/>
    <cellStyle name="好 3 2 5" xfId="28040"/>
    <cellStyle name="好 3 2 5 2" xfId="28041"/>
    <cellStyle name="好 3 2 5 2 2" xfId="28042"/>
    <cellStyle name="好 3 2 5 2 2 2" xfId="28043"/>
    <cellStyle name="好 3 2 5 2 3" xfId="28044"/>
    <cellStyle name="好 3 2 5 2 3 2" xfId="28045"/>
    <cellStyle name="好 3 2 5 3" xfId="28046"/>
    <cellStyle name="好 3 2 5 3 2" xfId="28047"/>
    <cellStyle name="好 3 2 5 4" xfId="28048"/>
    <cellStyle name="好 3 2 5 4 2" xfId="28049"/>
    <cellStyle name="好 3 2 5 5" xfId="28050"/>
    <cellStyle name="好 3 2 6" xfId="28051"/>
    <cellStyle name="好 3 2 6 2" xfId="28052"/>
    <cellStyle name="好 3 2 6 2 2" xfId="28053"/>
    <cellStyle name="好 3 2 6 3" xfId="28054"/>
    <cellStyle name="好 3 2 6 3 2" xfId="28055"/>
    <cellStyle name="好 3 2 6 4" xfId="28056"/>
    <cellStyle name="好 3 2 7" xfId="28057"/>
    <cellStyle name="好 3 2 7 2" xfId="28058"/>
    <cellStyle name="好 3 2 8" xfId="28059"/>
    <cellStyle name="好 3 2 8 2" xfId="28060"/>
    <cellStyle name="好 3 2 9" xfId="28061"/>
    <cellStyle name="好 3 3" xfId="28062"/>
    <cellStyle name="好 3 3 2" xfId="28063"/>
    <cellStyle name="好 3 3 2 2" xfId="28064"/>
    <cellStyle name="好 3 3 2 2 2 2" xfId="28065"/>
    <cellStyle name="好 3 3 2 2 3" xfId="28066"/>
    <cellStyle name="好 3 3 2 3" xfId="28067"/>
    <cellStyle name="好 3 3 2 3 2" xfId="28068"/>
    <cellStyle name="好 3 3 2 4" xfId="28069"/>
    <cellStyle name="好 3 3 2 4 2" xfId="28070"/>
    <cellStyle name="好 3 3 2 5" xfId="28071"/>
    <cellStyle name="好 3 3 3" xfId="28072"/>
    <cellStyle name="链接单元格 2 3 3 2 3 2" xfId="28073"/>
    <cellStyle name="好 3 3 3 2" xfId="28074"/>
    <cellStyle name="好 3 3 3 2 2" xfId="28075"/>
    <cellStyle name="好 3 3 3 2 2 2" xfId="28076"/>
    <cellStyle name="好 3 3 3 2 3" xfId="28077"/>
    <cellStyle name="好 3 3 3 2 3 2" xfId="28078"/>
    <cellStyle name="好 3 3 3 2 4" xfId="28079"/>
    <cellStyle name="好 3 3 3 3" xfId="28080"/>
    <cellStyle name="好 3 3 3 3 2" xfId="28081"/>
    <cellStyle name="好 3 3 3 4" xfId="28082"/>
    <cellStyle name="好 3 3 3 4 2" xfId="28083"/>
    <cellStyle name="好 3 3 4" xfId="28084"/>
    <cellStyle name="好 3 3 4 2" xfId="28085"/>
    <cellStyle name="好 3 3 4 2 2" xfId="28086"/>
    <cellStyle name="好 3 3 4 2 2 2" xfId="28087"/>
    <cellStyle name="好 3 3 4 2 3" xfId="28088"/>
    <cellStyle name="好 3 3 4 2 3 2" xfId="28089"/>
    <cellStyle name="好 3 3 4 2 4" xfId="28090"/>
    <cellStyle name="好 3 3 4 3" xfId="28091"/>
    <cellStyle name="好 3 3 4 3 2" xfId="28092"/>
    <cellStyle name="好 3 3 4 4" xfId="28093"/>
    <cellStyle name="好 3 3 4 4 2" xfId="28094"/>
    <cellStyle name="好 3 3 5" xfId="28095"/>
    <cellStyle name="好 3 3 5 2" xfId="28096"/>
    <cellStyle name="好 3 3 5 2 2" xfId="28097"/>
    <cellStyle name="好 3 3 5 3" xfId="28098"/>
    <cellStyle name="好 3 3 5 3 2" xfId="28099"/>
    <cellStyle name="好 3 3 5 4" xfId="28100"/>
    <cellStyle name="好 3 3 6" xfId="28101"/>
    <cellStyle name="好 3 3 6 2" xfId="28102"/>
    <cellStyle name="好 3 3 7" xfId="28103"/>
    <cellStyle name="好 3 3 7 2" xfId="28104"/>
    <cellStyle name="好 3 3 8" xfId="28105"/>
    <cellStyle name="好 3 4" xfId="28106"/>
    <cellStyle name="好 3 4 2" xfId="28107"/>
    <cellStyle name="好 3 4 2 2" xfId="28108"/>
    <cellStyle name="好 3 4 2 2 2" xfId="28109"/>
    <cellStyle name="好 3 4 2 3 2" xfId="28110"/>
    <cellStyle name="好 3 4 2 4" xfId="28111"/>
    <cellStyle name="好 3 4 3" xfId="28112"/>
    <cellStyle name="好 3 4 3 2" xfId="28113"/>
    <cellStyle name="好 3 4 4" xfId="28114"/>
    <cellStyle name="好 3 4 4 2" xfId="28115"/>
    <cellStyle name="好 3 4 5" xfId="28116"/>
    <cellStyle name="好 3 5" xfId="28117"/>
    <cellStyle name="警告文本 3 2 3 4 2" xfId="28118"/>
    <cellStyle name="好 3 5 2" xfId="28119"/>
    <cellStyle name="好 3 5 2 2" xfId="28120"/>
    <cellStyle name="好 3 5 2 2 2" xfId="28121"/>
    <cellStyle name="好 3 5 2 3" xfId="28122"/>
    <cellStyle name="好 3 5 2 3 2" xfId="28123"/>
    <cellStyle name="好 3 5 2 4" xfId="28124"/>
    <cellStyle name="好 3 5 3" xfId="28125"/>
    <cellStyle name="好 3 6" xfId="28126"/>
    <cellStyle name="好 3 6 2" xfId="28127"/>
    <cellStyle name="好 3 6 2 2" xfId="28128"/>
    <cellStyle name="好 3 6 2 2 2" xfId="28129"/>
    <cellStyle name="好 3 6 2 3" xfId="28130"/>
    <cellStyle name="好 3 6 2 3 2" xfId="28131"/>
    <cellStyle name="好 3 6 2 4" xfId="28132"/>
    <cellStyle name="好 3 6 3" xfId="28133"/>
    <cellStyle name="好 3 6 5" xfId="28134"/>
    <cellStyle name="好 3 7 2" xfId="28135"/>
    <cellStyle name="好 3 7 2 2" xfId="28136"/>
    <cellStyle name="好 4 3 2 2 2" xfId="28137"/>
    <cellStyle name="好 3 7 3" xfId="28138"/>
    <cellStyle name="好 4 2 2 2" xfId="28139"/>
    <cellStyle name="好 4 2 2 2 2" xfId="28140"/>
    <cellStyle name="好 4 2 2 2 2 2 2" xfId="28141"/>
    <cellStyle name="好 4 2 2 2 2 3" xfId="28142"/>
    <cellStyle name="好 4 2 2 2 2 3 2" xfId="28143"/>
    <cellStyle name="好 4 2 2 2 2 4" xfId="28144"/>
    <cellStyle name="好 4 2 2 2 3" xfId="28145"/>
    <cellStyle name="好 4 2 2 2 3 2" xfId="28146"/>
    <cellStyle name="好 4 2 2 2 4" xfId="28147"/>
    <cellStyle name="好 4 2 2 2 4 2" xfId="28148"/>
    <cellStyle name="好 4 2 2 2 5" xfId="28149"/>
    <cellStyle name="好 4 2 2 3" xfId="28150"/>
    <cellStyle name="好 4 2 2 3 2" xfId="28151"/>
    <cellStyle name="好 4 2 2 3 2 3 2" xfId="28152"/>
    <cellStyle name="好 4 2 2 3 3" xfId="28153"/>
    <cellStyle name="好 4 2 2 3 5" xfId="28154"/>
    <cellStyle name="好 4 2 2 4" xfId="28155"/>
    <cellStyle name="好 4 2 2 4 2" xfId="28156"/>
    <cellStyle name="好 4 2 2 4 2 2" xfId="28157"/>
    <cellStyle name="好 4 2 2 4 2 2 2" xfId="28158"/>
    <cellStyle name="好 4 2 2 4 2 3" xfId="28159"/>
    <cellStyle name="好 4 2 2 4 2 3 2" xfId="28160"/>
    <cellStyle name="好 4 2 2 4 2 4" xfId="28161"/>
    <cellStyle name="好 4 2 2 4 3" xfId="28162"/>
    <cellStyle name="好 4 2 2 4 3 2" xfId="28163"/>
    <cellStyle name="强调文字颜色 2 3 5 2 2 2" xfId="28164"/>
    <cellStyle name="好 4 2 2 4 4" xfId="28165"/>
    <cellStyle name="好 4 2 2 4 4 2" xfId="28166"/>
    <cellStyle name="好 4 2 2 4 5" xfId="28167"/>
    <cellStyle name="好 4 2 2 5" xfId="28168"/>
    <cellStyle name="好 4 2 2 5 2" xfId="28169"/>
    <cellStyle name="好 4 2 2 5 2 2" xfId="28170"/>
    <cellStyle name="好 4 2 2 5 3" xfId="28171"/>
    <cellStyle name="好 4 2 2 5 3 2" xfId="28172"/>
    <cellStyle name="强调文字颜色 2 3 5 2 3 2" xfId="28173"/>
    <cellStyle name="好 4 2 2 5 4" xfId="28174"/>
    <cellStyle name="注释 2 15 3 2" xfId="28175"/>
    <cellStyle name="注释 2 20 3 2" xfId="28176"/>
    <cellStyle name="好 4 2 2 6" xfId="28177"/>
    <cellStyle name="好 4 2 2 6 2" xfId="28178"/>
    <cellStyle name="好 4 2 2 7" xfId="28179"/>
    <cellStyle name="好 4 2 2 8" xfId="28180"/>
    <cellStyle name="好 4 2 3" xfId="28181"/>
    <cellStyle name="好 4 2 3 2 3" xfId="28182"/>
    <cellStyle name="好 4 2 3 2 3 2" xfId="28183"/>
    <cellStyle name="好 4 2 3 4 2" xfId="28184"/>
    <cellStyle name="好 4 2 3 5" xfId="28185"/>
    <cellStyle name="好 4 2 4" xfId="28186"/>
    <cellStyle name="好 4 2 4 2 3" xfId="28187"/>
    <cellStyle name="好 4 2 4 2 3 2" xfId="28188"/>
    <cellStyle name="好 4 2 4 2 4" xfId="28189"/>
    <cellStyle name="好 4 2 4 4" xfId="28190"/>
    <cellStyle name="好 4 2 4 4 2" xfId="28191"/>
    <cellStyle name="好 4 2 4 5" xfId="28192"/>
    <cellStyle name="好 4 2 5" xfId="28193"/>
    <cellStyle name="好 4 2 5 2" xfId="28194"/>
    <cellStyle name="好 4 2 5 2 2" xfId="28195"/>
    <cellStyle name="链接单元格 3 3 5 4" xfId="28196"/>
    <cellStyle name="好 4 2 5 2 2 2" xfId="28197"/>
    <cellStyle name="好 4 2 5 2 3" xfId="28198"/>
    <cellStyle name="好 4 2 5 2 3 2" xfId="28199"/>
    <cellStyle name="好 4 2 5 2 4" xfId="28200"/>
    <cellStyle name="好 4 2 5 3" xfId="28201"/>
    <cellStyle name="好 4 2 5 3 2" xfId="28202"/>
    <cellStyle name="好 4 2 5 4" xfId="28203"/>
    <cellStyle name="好 4 2 5 4 2" xfId="28204"/>
    <cellStyle name="好 4 2 5 5" xfId="28205"/>
    <cellStyle name="好 4 2 6" xfId="28206"/>
    <cellStyle name="好 4 2 6 2" xfId="28207"/>
    <cellStyle name="好 4 2 6 2 2" xfId="28208"/>
    <cellStyle name="好 4 2 6 3" xfId="28209"/>
    <cellStyle name="好 4 2 6 3 2" xfId="28210"/>
    <cellStyle name="好 4 2 6 4" xfId="28211"/>
    <cellStyle name="好 4 2 7" xfId="28212"/>
    <cellStyle name="好 4 2 7 2" xfId="28213"/>
    <cellStyle name="好 4 2 8" xfId="28214"/>
    <cellStyle name="好 4 2 8 2" xfId="28215"/>
    <cellStyle name="好 4 2 9" xfId="28216"/>
    <cellStyle name="好 4 3 2 2" xfId="28217"/>
    <cellStyle name="好 4 3 2 3" xfId="28218"/>
    <cellStyle name="好 4 3 2 3 2" xfId="28219"/>
    <cellStyle name="好 4 3 2 4" xfId="28220"/>
    <cellStyle name="好 4 3 2 4 2" xfId="28221"/>
    <cellStyle name="好 4 3 3" xfId="28222"/>
    <cellStyle name="好 4 3 3 2" xfId="28223"/>
    <cellStyle name="好 4 7 3" xfId="28224"/>
    <cellStyle name="好 4 3 3 2 2" xfId="28225"/>
    <cellStyle name="好 4 7 3 2" xfId="28226"/>
    <cellStyle name="好 4 3 3 2 2 2" xfId="28227"/>
    <cellStyle name="好 4 3 3 3" xfId="28228"/>
    <cellStyle name="好 4 3 3 3 2" xfId="28229"/>
    <cellStyle name="好 4 3 3 4" xfId="28230"/>
    <cellStyle name="好 4 3 3 4 2" xfId="28231"/>
    <cellStyle name="好 4 3 4" xfId="28232"/>
    <cellStyle name="好 4 3 4 2 2" xfId="28233"/>
    <cellStyle name="好 4 3 4 2 2 2" xfId="28234"/>
    <cellStyle name="好 4 3 4 2 3" xfId="28235"/>
    <cellStyle name="好 4 3 4 2 3 2" xfId="28236"/>
    <cellStyle name="好 4 3 4 2 4" xfId="28237"/>
    <cellStyle name="好 4 3 4 3" xfId="28238"/>
    <cellStyle name="好 4 3 4 4" xfId="28239"/>
    <cellStyle name="好 4 3 4 4 2" xfId="28240"/>
    <cellStyle name="好 4 3 5" xfId="28241"/>
    <cellStyle name="好 4 3 5 2" xfId="28242"/>
    <cellStyle name="好 4 3 5 2 2" xfId="28243"/>
    <cellStyle name="好 4 3 5 4" xfId="28244"/>
    <cellStyle name="好 4 3 6 2" xfId="28245"/>
    <cellStyle name="好 4 3 7" xfId="28246"/>
    <cellStyle name="好 4 3 7 2" xfId="28247"/>
    <cellStyle name="好 4 3 8" xfId="28248"/>
    <cellStyle name="好 4 4 3" xfId="28249"/>
    <cellStyle name="好 4 4 3 2" xfId="28250"/>
    <cellStyle name="好 4 4 4" xfId="28251"/>
    <cellStyle name="强调文字颜色 6 3 2 4 2 2 2" xfId="28252"/>
    <cellStyle name="好 4 4 5" xfId="28253"/>
    <cellStyle name="好 4 5 3" xfId="28254"/>
    <cellStyle name="好 4 6 2" xfId="28255"/>
    <cellStyle name="好 4 6 3" xfId="28256"/>
    <cellStyle name="好 4 6 3 2" xfId="28257"/>
    <cellStyle name="好 4 6 5" xfId="28258"/>
    <cellStyle name="好 4 7 2" xfId="28259"/>
    <cellStyle name="好 4 9" xfId="28260"/>
    <cellStyle name="好 4 9 2" xfId="28261"/>
    <cellStyle name="汇总 2 10" xfId="28262"/>
    <cellStyle name="汇总 2 2 2 2" xfId="28263"/>
    <cellStyle name="汇总 2 2 2 2 2" xfId="28264"/>
    <cellStyle name="汇总 2 2 2 2 2 3 2" xfId="28265"/>
    <cellStyle name="输入 3 6 2 3 2" xfId="28266"/>
    <cellStyle name="汇总 2 2 2 2 2 4" xfId="28267"/>
    <cellStyle name="汇总 2 2 2 2 4" xfId="28268"/>
    <cellStyle name="汇总 2 2 2 2 5" xfId="28269"/>
    <cellStyle name="汇总 2 2 2 3" xfId="28270"/>
    <cellStyle name="汇总 2 2 2 3 2" xfId="28271"/>
    <cellStyle name="汇总 2 2 2 3 2 2" xfId="28272"/>
    <cellStyle name="汇总 2 2 2 3 2 2 2" xfId="28273"/>
    <cellStyle name="汇总 2 2 2 3 2 3" xfId="28274"/>
    <cellStyle name="汇总 2 2 2 3 2 3 2" xfId="28275"/>
    <cellStyle name="汇总 2 2 2 3 2 4" xfId="28276"/>
    <cellStyle name="汇总 2 2 2 3 3" xfId="28277"/>
    <cellStyle name="汇总 2 2 2 3 3 2" xfId="28278"/>
    <cellStyle name="汇总 2 2 2 3 4" xfId="28279"/>
    <cellStyle name="汇总 2 2 2 3 4 2" xfId="28280"/>
    <cellStyle name="汇总 2 2 2 3 5" xfId="28281"/>
    <cellStyle name="汇总 2 2 2 4" xfId="28282"/>
    <cellStyle name="汇总 2 2 2 4 2 2 2" xfId="28283"/>
    <cellStyle name="汇总 2 2 2 4 2 3" xfId="28284"/>
    <cellStyle name="汇总 2 2 2 4 2 3 2" xfId="28285"/>
    <cellStyle name="汇总 2 2 2 4 2 4" xfId="28286"/>
    <cellStyle name="汇总 2 2 2 4 3" xfId="28287"/>
    <cellStyle name="汇总 2 2 2 4 3 2" xfId="28288"/>
    <cellStyle name="汇总 2 2 2 4 4 2" xfId="28289"/>
    <cellStyle name="汇总 2 2 2 4 5" xfId="28290"/>
    <cellStyle name="输入 2 4 2 3 2" xfId="28291"/>
    <cellStyle name="汇总 2 2 2 5" xfId="28292"/>
    <cellStyle name="汇总 2 2 2 5 2" xfId="28293"/>
    <cellStyle name="汇总 2 2 2 5 2 2" xfId="28294"/>
    <cellStyle name="汇总 2 2 2 5 3" xfId="28295"/>
    <cellStyle name="汇总 2 2 2 5 3 2" xfId="28296"/>
    <cellStyle name="汇总 2 2 2 5 4" xfId="28297"/>
    <cellStyle name="解释性文本 2 3 5 3 2" xfId="28298"/>
    <cellStyle name="汇总 2 2 2 6" xfId="28299"/>
    <cellStyle name="汇总 2 2 2 6 2" xfId="28300"/>
    <cellStyle name="汇总 2 2 2 7" xfId="28301"/>
    <cellStyle name="汇总 2 2 2 7 2" xfId="28302"/>
    <cellStyle name="汇总 2 2 2 8" xfId="28303"/>
    <cellStyle name="汇总 2 2 3" xfId="28304"/>
    <cellStyle name="汇总 2 2 3 2" xfId="28305"/>
    <cellStyle name="汇总 2 2 3 2 2" xfId="28306"/>
    <cellStyle name="汇总 2 2 3 2 2 2" xfId="28307"/>
    <cellStyle name="汇总 2 2 3 2 3 2" xfId="28308"/>
    <cellStyle name="汇总 2 2 3 3" xfId="28309"/>
    <cellStyle name="汇总 2 2 3 3 2" xfId="28310"/>
    <cellStyle name="汇总 2 2 3 4" xfId="28311"/>
    <cellStyle name="汇总 2 2 3 4 2" xfId="28312"/>
    <cellStyle name="汇总 2 2 4" xfId="28313"/>
    <cellStyle name="汇总 2 2 4 2" xfId="28314"/>
    <cellStyle name="汇总 2 2 4 2 2" xfId="28315"/>
    <cellStyle name="汇总 2 2 4 2 2 2" xfId="28316"/>
    <cellStyle name="汇总 2 2 4 2 3" xfId="28317"/>
    <cellStyle name="汇总 2 2 4 2 4" xfId="28318"/>
    <cellStyle name="汇总 2 2 4 3" xfId="28319"/>
    <cellStyle name="汇总 2 2 4 3 2" xfId="28320"/>
    <cellStyle name="汇总 2 2 4 4" xfId="28321"/>
    <cellStyle name="汇总 2 2 4 4 2" xfId="28322"/>
    <cellStyle name="汇总 2 2 5" xfId="28323"/>
    <cellStyle name="汇总 2 2 5 2" xfId="28324"/>
    <cellStyle name="汇总 2 2 5 2 2" xfId="28325"/>
    <cellStyle name="汇总 2 2 5 2 2 2" xfId="28326"/>
    <cellStyle name="汇总 2 2 5 2 3" xfId="28327"/>
    <cellStyle name="汇总 2 2 5 2 4" xfId="28328"/>
    <cellStyle name="汇总 2 2 5 3" xfId="28329"/>
    <cellStyle name="汇总 2 2 5 3 2" xfId="28330"/>
    <cellStyle name="汇总 2 2 5 4 2" xfId="28331"/>
    <cellStyle name="汇总 2 2 5 5" xfId="28332"/>
    <cellStyle name="汇总 2 2 6" xfId="28333"/>
    <cellStyle name="汇总 2 2 6 2" xfId="28334"/>
    <cellStyle name="汇总 2 2 6 2 2" xfId="28335"/>
    <cellStyle name="汇总 2 2 6 3" xfId="28336"/>
    <cellStyle name="汇总 2 2 6 3 2" xfId="28337"/>
    <cellStyle name="汇总 2 2 7" xfId="28338"/>
    <cellStyle name="汇总 2 2 7 2" xfId="28339"/>
    <cellStyle name="注释 2 58 2 2 2" xfId="28340"/>
    <cellStyle name="注释 2 63 2 2 2" xfId="28341"/>
    <cellStyle name="汇总 2 3" xfId="28342"/>
    <cellStyle name="汇总 2 3 2" xfId="28343"/>
    <cellStyle name="汇总 2 3 2 2" xfId="28344"/>
    <cellStyle name="汇总 2 3 2 2 2" xfId="28345"/>
    <cellStyle name="汇总 2 3 2 2 2 2" xfId="28346"/>
    <cellStyle name="汇总 2 3 2 2 3 2" xfId="28347"/>
    <cellStyle name="汇总 2 3 2 2 4" xfId="28348"/>
    <cellStyle name="汇总 2 3 2 3" xfId="28349"/>
    <cellStyle name="汇总 2 3 2 3 2" xfId="28350"/>
    <cellStyle name="汇总 2 3 2 4" xfId="28351"/>
    <cellStyle name="汇总 2 3 2 4 2" xfId="28352"/>
    <cellStyle name="汇总 2 3 2 5" xfId="28353"/>
    <cellStyle name="汇总 2 3 3" xfId="28354"/>
    <cellStyle name="汇总 2 3 3 2" xfId="28355"/>
    <cellStyle name="汇总 2 3 3 2 2" xfId="28356"/>
    <cellStyle name="汇总 2 3 3 2 2 2" xfId="28357"/>
    <cellStyle name="汇总 2 3 3 2 3" xfId="28358"/>
    <cellStyle name="汇总 2 3 3 2 3 2" xfId="28359"/>
    <cellStyle name="汇总 2 3 3 2 4" xfId="28360"/>
    <cellStyle name="汇总 2 3 3 3" xfId="28361"/>
    <cellStyle name="汇总 2 3 3 3 2" xfId="28362"/>
    <cellStyle name="汇总 2 3 3 4" xfId="28363"/>
    <cellStyle name="汇总 2 3 3 4 2" xfId="28364"/>
    <cellStyle name="汇总 2 3 4" xfId="28365"/>
    <cellStyle name="汇总 2 3 4 2" xfId="28366"/>
    <cellStyle name="汇总 2 3 4 2 2" xfId="28367"/>
    <cellStyle name="汇总 2 3 4 2 2 2" xfId="28368"/>
    <cellStyle name="汇总 2 3 4 2 3" xfId="28369"/>
    <cellStyle name="汇总 2 3 4 2 3 2" xfId="28370"/>
    <cellStyle name="汇总 2 3 4 2 4" xfId="28371"/>
    <cellStyle name="汇总 2 3 4 3" xfId="28372"/>
    <cellStyle name="汇总 2 3 4 3 2" xfId="28373"/>
    <cellStyle name="汇总 2 3 4 4" xfId="28374"/>
    <cellStyle name="汇总 2 3 4 4 2" xfId="28375"/>
    <cellStyle name="汇总 2 3 5 2" xfId="28376"/>
    <cellStyle name="汇总 2 3 5 2 2" xfId="28377"/>
    <cellStyle name="汇总 2 3 5 3" xfId="28378"/>
    <cellStyle name="汇总 2 3 5 3 2" xfId="28379"/>
    <cellStyle name="汇总 2 3 5 4" xfId="28380"/>
    <cellStyle name="汇总 2 3 6" xfId="28381"/>
    <cellStyle name="汇总 2 3 6 2" xfId="28382"/>
    <cellStyle name="汇总 2 4" xfId="28383"/>
    <cellStyle name="汇总 2 4 2" xfId="28384"/>
    <cellStyle name="汇总 2 4 2 2" xfId="28385"/>
    <cellStyle name="汇总 2 4 2 2 2" xfId="28386"/>
    <cellStyle name="汇总 2 4 2 3" xfId="28387"/>
    <cellStyle name="汇总 2 4 2 3 2" xfId="28388"/>
    <cellStyle name="汇总 2 4 3" xfId="28389"/>
    <cellStyle name="汇总 2 4 3 2" xfId="28390"/>
    <cellStyle name="汇总 2 4 5" xfId="28391"/>
    <cellStyle name="汇总 2 5 2" xfId="28392"/>
    <cellStyle name="汇总 2 5 2 2" xfId="28393"/>
    <cellStyle name="汇总 2 5 2 2 2" xfId="28394"/>
    <cellStyle name="汇总 2 5 2 3" xfId="28395"/>
    <cellStyle name="汇总 2 5 2 3 2" xfId="28396"/>
    <cellStyle name="汇总 2 5 2 4" xfId="28397"/>
    <cellStyle name="汇总 2 5 3" xfId="28398"/>
    <cellStyle name="汇总 2 5 3 2" xfId="28399"/>
    <cellStyle name="汇总 2 5 4 2" xfId="28400"/>
    <cellStyle name="汇总 2 5 5" xfId="28401"/>
    <cellStyle name="汇总 2 6" xfId="28402"/>
    <cellStyle name="汇总 2 6 2" xfId="28403"/>
    <cellStyle name="汇总 2 6 3" xfId="28404"/>
    <cellStyle name="汇总 2 6 4" xfId="28405"/>
    <cellStyle name="汇总 2 6 5" xfId="28406"/>
    <cellStyle name="汇总 2 7" xfId="28407"/>
    <cellStyle name="汇总 2 7 2" xfId="28408"/>
    <cellStyle name="汇总 2 7 3" xfId="28409"/>
    <cellStyle name="汇总 2 7 4" xfId="28410"/>
    <cellStyle name="汇总 2 9 2" xfId="28411"/>
    <cellStyle name="汇总 3 2 2 2" xfId="28412"/>
    <cellStyle name="汇总 3 2 2 3" xfId="28413"/>
    <cellStyle name="汇总 3 2 2 3 4 2" xfId="28414"/>
    <cellStyle name="汇总 3 2 2 5 4" xfId="28415"/>
    <cellStyle name="汇总 3 2 2 3 2 2 2" xfId="28416"/>
    <cellStyle name="汇总 3 2 2 3 2 3 2" xfId="28417"/>
    <cellStyle name="汇总 3 2 2 3 2 4" xfId="28418"/>
    <cellStyle name="汇总 3 2 2 4 4" xfId="28419"/>
    <cellStyle name="汇总 3 2 2 3 3 2" xfId="28420"/>
    <cellStyle name="汇总 3 2 2 4" xfId="28421"/>
    <cellStyle name="汇总 3 2 2 4 2 3 2" xfId="28422"/>
    <cellStyle name="汇总 3 2 2 4 2 4" xfId="28423"/>
    <cellStyle name="汇总 3 2 2 4 3 2" xfId="28424"/>
    <cellStyle name="汇总 3 2 2 4 4 2" xfId="28425"/>
    <cellStyle name="输入 2 5 2 3 2" xfId="28426"/>
    <cellStyle name="汇总 3 2 2 5" xfId="28427"/>
    <cellStyle name="汇总 3 2 2 5 3 2" xfId="28428"/>
    <cellStyle name="汇总 3 2 2 6" xfId="28429"/>
    <cellStyle name="汇总 3 2 2 7" xfId="28430"/>
    <cellStyle name="汇总 3 2 2 8" xfId="28431"/>
    <cellStyle name="汇总 3 2 3" xfId="28432"/>
    <cellStyle name="汇总 3 2 3 2" xfId="28433"/>
    <cellStyle name="汇总 3 2 4" xfId="28434"/>
    <cellStyle name="汇总 3 2 4 2" xfId="28435"/>
    <cellStyle name="汇总 3 2 4 4" xfId="28436"/>
    <cellStyle name="汇总 3 2 5" xfId="28437"/>
    <cellStyle name="汇总 3 2 5 2" xfId="28438"/>
    <cellStyle name="汇总 3 2 5 4 2" xfId="28439"/>
    <cellStyle name="汇总 3 2 5 5" xfId="28440"/>
    <cellStyle name="汇总 3 2 6" xfId="28441"/>
    <cellStyle name="汇总 3 2 6 2" xfId="28442"/>
    <cellStyle name="汇总 3 2 6 3" xfId="28443"/>
    <cellStyle name="汇总 3 2 7" xfId="28444"/>
    <cellStyle name="汇总 3 2 7 2" xfId="28445"/>
    <cellStyle name="汇总 3 2 8" xfId="28446"/>
    <cellStyle name="汇总 3 2 8 2" xfId="28447"/>
    <cellStyle name="汇总 3 2 9" xfId="28448"/>
    <cellStyle name="注释 2 58 2 3 2" xfId="28449"/>
    <cellStyle name="注释 2 63 2 3 2" xfId="28450"/>
    <cellStyle name="汇总 3 3" xfId="28451"/>
    <cellStyle name="汇总 3 3 2" xfId="28452"/>
    <cellStyle name="汇总 3 3 2 2" xfId="28453"/>
    <cellStyle name="汇总 3 3 2 2 2" xfId="28454"/>
    <cellStyle name="汇总 3 3 2 2 2 2" xfId="28455"/>
    <cellStyle name="汇总 3 3 2 2 3 2" xfId="28456"/>
    <cellStyle name="汇总 3 3 2 3" xfId="28457"/>
    <cellStyle name="汇总 3 3 2 3 2" xfId="28458"/>
    <cellStyle name="汇总 3 3 2 4" xfId="28459"/>
    <cellStyle name="汇总 3 3 2 4 2" xfId="28460"/>
    <cellStyle name="汇总 3 3 3" xfId="28461"/>
    <cellStyle name="汇总 3 3 3 2" xfId="28462"/>
    <cellStyle name="汇总 3 3 3 2 2" xfId="28463"/>
    <cellStyle name="汇总 3 3 3 2 3" xfId="28464"/>
    <cellStyle name="汇总 3 3 3 2 3 2" xfId="28465"/>
    <cellStyle name="汇总 3 3 4" xfId="28466"/>
    <cellStyle name="汇总 3 3 4 2" xfId="28467"/>
    <cellStyle name="汇总 3 3 4 2 2" xfId="28468"/>
    <cellStyle name="汇总 3 3 4 2 3" xfId="28469"/>
    <cellStyle name="汇总 3 3 4 2 3 2" xfId="28470"/>
    <cellStyle name="汇总 3 3 4 3 2" xfId="28471"/>
    <cellStyle name="汇总 3 3 4 4" xfId="28472"/>
    <cellStyle name="汇总 3 3 4 4 2" xfId="28473"/>
    <cellStyle name="汇总 3 3 5" xfId="28474"/>
    <cellStyle name="汇总 3 3 5 2" xfId="28475"/>
    <cellStyle name="汇总 3 3 5 2 2" xfId="28476"/>
    <cellStyle name="强调文字颜色 1 2 2 4" xfId="28477"/>
    <cellStyle name="汇总 3 3 5 3 2" xfId="28478"/>
    <cellStyle name="汇总 3 3 5 4" xfId="28479"/>
    <cellStyle name="汇总 3 3 6" xfId="28480"/>
    <cellStyle name="汇总 3 3 6 2" xfId="28481"/>
    <cellStyle name="汇总 3 4 2 2" xfId="28482"/>
    <cellStyle name="汇总 3 4 2 2 2" xfId="28483"/>
    <cellStyle name="汇总 3 4 2 3" xfId="28484"/>
    <cellStyle name="汇总 3 4 2 3 2" xfId="28485"/>
    <cellStyle name="汇总 3 4 3" xfId="28486"/>
    <cellStyle name="汇总 3 4 3 2" xfId="28487"/>
    <cellStyle name="汇总 3 4 5" xfId="28488"/>
    <cellStyle name="警告文本 3 5 2 3 2" xfId="28489"/>
    <cellStyle name="汇总 3 5" xfId="28490"/>
    <cellStyle name="汇总 3 5 2" xfId="28491"/>
    <cellStyle name="汇总 3 5 2 2" xfId="28492"/>
    <cellStyle name="汇总 3 5 2 3" xfId="28493"/>
    <cellStyle name="汇总 3 5 2 4" xfId="28494"/>
    <cellStyle name="汇总 3 5 3" xfId="28495"/>
    <cellStyle name="汇总 3 5 3 2" xfId="28496"/>
    <cellStyle name="汇总 3 5 4 2" xfId="28497"/>
    <cellStyle name="汇总 3 6" xfId="28498"/>
    <cellStyle name="汇总 3 6 2" xfId="28499"/>
    <cellStyle name="汇总 3 6 2 2" xfId="28500"/>
    <cellStyle name="汇总 3 6 2 2 2" xfId="28501"/>
    <cellStyle name="汇总 3 6 2 3" xfId="28502"/>
    <cellStyle name="汇总 3 6 2 3 2" xfId="28503"/>
    <cellStyle name="汇总 3 6 2 4" xfId="28504"/>
    <cellStyle name="汇总 3 6 3" xfId="28505"/>
    <cellStyle name="汇总 3 6 3 2" xfId="28506"/>
    <cellStyle name="汇总 3 6 4" xfId="28507"/>
    <cellStyle name="汇总 3 6 4 2" xfId="28508"/>
    <cellStyle name="汇总 3 6 5" xfId="28509"/>
    <cellStyle name="汇总 3 7" xfId="28510"/>
    <cellStyle name="汇总 3 7 2" xfId="28511"/>
    <cellStyle name="汇总 3 7 3" xfId="28512"/>
    <cellStyle name="汇总 3 7 3 2" xfId="28513"/>
    <cellStyle name="汇总 3 7 4" xfId="28514"/>
    <cellStyle name="汇总 4 2" xfId="28515"/>
    <cellStyle name="计算 2 2" xfId="28516"/>
    <cellStyle name="计算 2 2 2" xfId="28517"/>
    <cellStyle name="计算 3 3 4 2 4" xfId="28518"/>
    <cellStyle name="计算 2 2 2 2" xfId="28519"/>
    <cellStyle name="计算 2 2 2 2 2" xfId="28520"/>
    <cellStyle name="计算 2 2 2 2 2 3 2" xfId="28521"/>
    <cellStyle name="计算 2 2 2 3" xfId="28522"/>
    <cellStyle name="计算 2 2 2 3 2" xfId="28523"/>
    <cellStyle name="计算 2 2 2 3 3 2" xfId="28524"/>
    <cellStyle name="计算 2 2 2 4" xfId="28525"/>
    <cellStyle name="计算 2 2 2 4 2" xfId="28526"/>
    <cellStyle name="计算 2 2 2 4 2 3 2" xfId="28527"/>
    <cellStyle name="计算 2 2 2 4 3" xfId="28528"/>
    <cellStyle name="计算 2 2 2 4 3 2" xfId="28529"/>
    <cellStyle name="计算 2 2 2 5" xfId="28530"/>
    <cellStyle name="计算 2 2 2 5 2" xfId="28531"/>
    <cellStyle name="计算 2 2 2 5 3" xfId="28532"/>
    <cellStyle name="计算 2 2 2 5 3 2" xfId="28533"/>
    <cellStyle name="输入 2 2 3 3 2" xfId="28534"/>
    <cellStyle name="计算 2 2 2 6" xfId="28535"/>
    <cellStyle name="计算 2 2 2 6 2" xfId="28536"/>
    <cellStyle name="计算 2 2 2 7" xfId="28537"/>
    <cellStyle name="计算 2 2 2 7 2" xfId="28538"/>
    <cellStyle name="计算 2 2 2 8" xfId="28539"/>
    <cellStyle name="计算 2 2 3" xfId="28540"/>
    <cellStyle name="计算 2 2 3 2" xfId="28541"/>
    <cellStyle name="计算 2 2 3 2 2" xfId="28542"/>
    <cellStyle name="强调文字颜色 2 2 3 3 3" xfId="28543"/>
    <cellStyle name="计算 2 2 3 2 3 2" xfId="28544"/>
    <cellStyle name="千位分隔[0] 3 2 4 2" xfId="28545"/>
    <cellStyle name="计算 2 2 3 2 4" xfId="28546"/>
    <cellStyle name="计算 2 2 3 3" xfId="28547"/>
    <cellStyle name="计算 2 2 3 3 2" xfId="28548"/>
    <cellStyle name="计算 2 2 3 4" xfId="28549"/>
    <cellStyle name="计算 2 2 3 4 2" xfId="28550"/>
    <cellStyle name="计算 2 2 4" xfId="28551"/>
    <cellStyle name="计算 2 2 4 2" xfId="28552"/>
    <cellStyle name="强调文字颜色 2 3 3 2 3" xfId="28553"/>
    <cellStyle name="计算 2 2 4 2 2 2" xfId="28554"/>
    <cellStyle name="强调文字颜色 2 3 3 3 3" xfId="28555"/>
    <cellStyle name="计算 2 2 4 2 3 2" xfId="28556"/>
    <cellStyle name="计算 2 2 4 3" xfId="28557"/>
    <cellStyle name="计算 2 2 4 4" xfId="28558"/>
    <cellStyle name="计算 2 2 5" xfId="28559"/>
    <cellStyle name="计算 2 2 5 2" xfId="28560"/>
    <cellStyle name="计算 2 2 5 3" xfId="28561"/>
    <cellStyle name="计算 2 2 5 4" xfId="28562"/>
    <cellStyle name="计算 2 2 6" xfId="28563"/>
    <cellStyle name="计算 2 2 7" xfId="28564"/>
    <cellStyle name="计算 2 2 7 2" xfId="28565"/>
    <cellStyle name="计算 2 3 2" xfId="28566"/>
    <cellStyle name="计算 2 3 2 2" xfId="28567"/>
    <cellStyle name="计算 2 3 2 2 2" xfId="28568"/>
    <cellStyle name="解释性文本 3 2 2 2 2 3" xfId="28569"/>
    <cellStyle name="计算 2 3 2 2 2 2" xfId="28570"/>
    <cellStyle name="计算 2 3 2 2 3 2" xfId="28571"/>
    <cellStyle name="计算 2 3 2 2 4" xfId="28572"/>
    <cellStyle name="强调文字颜色 1 2 2 5 2 3 2" xfId="28573"/>
    <cellStyle name="计算 2 3 2 3" xfId="28574"/>
    <cellStyle name="计算 2 3 2 4" xfId="28575"/>
    <cellStyle name="计算 2 3 2 4 2" xfId="28576"/>
    <cellStyle name="计算 2 3 3" xfId="28577"/>
    <cellStyle name="计算 2 3 3 2" xfId="28578"/>
    <cellStyle name="计算 2 3 3 2 2" xfId="28579"/>
    <cellStyle name="强调文字颜色 3 2 3 3 3" xfId="28580"/>
    <cellStyle name="计算 2 3 3 2 3 2" xfId="28581"/>
    <cellStyle name="计算 2 3 3 2 4" xfId="28582"/>
    <cellStyle name="计算 2 3 3 3" xfId="28583"/>
    <cellStyle name="计算 2 3 3 4" xfId="28584"/>
    <cellStyle name="计算 2 3 3 4 2" xfId="28585"/>
    <cellStyle name="计算 2 3 4" xfId="28586"/>
    <cellStyle name="计算 2 3 4 2" xfId="28587"/>
    <cellStyle name="计算 2 3 4 2 3" xfId="28588"/>
    <cellStyle name="计算 2 3 4 2 4" xfId="28589"/>
    <cellStyle name="计算 2 3 4 3" xfId="28590"/>
    <cellStyle name="计算 2 3 4 4" xfId="28591"/>
    <cellStyle name="计算 2 3 4 4 2" xfId="28592"/>
    <cellStyle name="计算 2 3 5" xfId="28593"/>
    <cellStyle name="计算 2 3 5 2" xfId="28594"/>
    <cellStyle name="计算 2 3 5 2 2" xfId="28595"/>
    <cellStyle name="计算 2 3 5 3" xfId="28596"/>
    <cellStyle name="计算 2 3 5 4" xfId="28597"/>
    <cellStyle name="计算 2 3 6" xfId="28598"/>
    <cellStyle name="计算 2 3 6 2" xfId="28599"/>
    <cellStyle name="计算 2 4" xfId="28600"/>
    <cellStyle name="计算 2 4 2" xfId="28601"/>
    <cellStyle name="输出 2 2 6 3" xfId="28602"/>
    <cellStyle name="计算 2 4 2 2" xfId="28603"/>
    <cellStyle name="输出 2 2 6 3 2" xfId="28604"/>
    <cellStyle name="计算 2 4 2 2 2" xfId="28605"/>
    <cellStyle name="输出 2 2 6 4" xfId="28606"/>
    <cellStyle name="计算 2 4 2 3" xfId="28607"/>
    <cellStyle name="计算 2 4 2 3 2" xfId="28608"/>
    <cellStyle name="计算 2 4 2 4" xfId="28609"/>
    <cellStyle name="计算 2 4 3" xfId="28610"/>
    <cellStyle name="计算 2 4 3 2" xfId="28611"/>
    <cellStyle name="计算 2 4 4" xfId="28612"/>
    <cellStyle name="计算 2 4 4 2" xfId="28613"/>
    <cellStyle name="计算 2 4 5" xfId="28614"/>
    <cellStyle name="计算 2 5 2" xfId="28615"/>
    <cellStyle name="计算 2 5 2 3 2" xfId="28616"/>
    <cellStyle name="计算 2 5 2 4" xfId="28617"/>
    <cellStyle name="计算 2 5 3" xfId="28618"/>
    <cellStyle name="计算 2 5 4" xfId="28619"/>
    <cellStyle name="计算 2 5 5" xfId="28620"/>
    <cellStyle name="计算 2 6" xfId="28621"/>
    <cellStyle name="计算 2 6 2" xfId="28622"/>
    <cellStyle name="计算 2 6 2 2 2" xfId="28623"/>
    <cellStyle name="计算 2 6 2 3" xfId="28624"/>
    <cellStyle name="计算 2 6 2 3 2" xfId="28625"/>
    <cellStyle name="计算 2 6 2 4" xfId="28626"/>
    <cellStyle name="计算 2 6 4" xfId="28627"/>
    <cellStyle name="强调文字颜色 1 2 3 2 2 3" xfId="28628"/>
    <cellStyle name="计算 2 6 4 2" xfId="28629"/>
    <cellStyle name="计算 2 6 5" xfId="28630"/>
    <cellStyle name="警告文本 3 2 2 2 3 2" xfId="28631"/>
    <cellStyle name="计算 2 7" xfId="28632"/>
    <cellStyle name="计算 2 7 2" xfId="28633"/>
    <cellStyle name="计算 2 7 3" xfId="28634"/>
    <cellStyle name="计算 2 7 4" xfId="28635"/>
    <cellStyle name="计算 2 8" xfId="28636"/>
    <cellStyle name="计算 2 8 2" xfId="28637"/>
    <cellStyle name="计算 2 9" xfId="28638"/>
    <cellStyle name="计算 3" xfId="28639"/>
    <cellStyle name="计算 3 2" xfId="28640"/>
    <cellStyle name="计算 3 2 2" xfId="28641"/>
    <cellStyle name="计算 3 2 2 2" xfId="28642"/>
    <cellStyle name="计算 3 2 2 2 2 2" xfId="28643"/>
    <cellStyle name="计算 3 2 2 2 2 2 2" xfId="28644"/>
    <cellStyle name="计算 3 2 2 2 2 3" xfId="28645"/>
    <cellStyle name="计算 3 2 2 2 2 3 2" xfId="28646"/>
    <cellStyle name="计算 3 2 2 3" xfId="28647"/>
    <cellStyle name="计算 3 2 2 3 2 2" xfId="28648"/>
    <cellStyle name="计算 3 2 2 3 2 2 2" xfId="28649"/>
    <cellStyle name="计算 3 2 2 3 2 3" xfId="28650"/>
    <cellStyle name="计算 3 2 2 3 2 3 2" xfId="28651"/>
    <cellStyle name="计算 3 2 2 3 3 2" xfId="28652"/>
    <cellStyle name="计算 3 2 2 4" xfId="28653"/>
    <cellStyle name="计算 3 2 2 4 2" xfId="28654"/>
    <cellStyle name="计算 3 2 2 4 2 2" xfId="28655"/>
    <cellStyle name="计算 3 2 2 4 2 2 2" xfId="28656"/>
    <cellStyle name="计算 3 2 2 4 2 3" xfId="28657"/>
    <cellStyle name="计算 3 2 2 4 2 3 2" xfId="28658"/>
    <cellStyle name="计算 3 2 2 4 2 4" xfId="28659"/>
    <cellStyle name="计算 3 2 2 4 3" xfId="28660"/>
    <cellStyle name="计算 3 2 2 4 3 2" xfId="28661"/>
    <cellStyle name="强调文字颜色 2 2 10" xfId="28662"/>
    <cellStyle name="计算 3 2 2 5 2" xfId="28663"/>
    <cellStyle name="计算 3 2 2 5 2 2" xfId="28664"/>
    <cellStyle name="计算 3 2 2 5 3" xfId="28665"/>
    <cellStyle name="计算 3 2 2 5 3 2" xfId="28666"/>
    <cellStyle name="计算 3 2 2 5 4" xfId="28667"/>
    <cellStyle name="输入 2 3 3 3 2" xfId="28668"/>
    <cellStyle name="计算 3 2 2 6" xfId="28669"/>
    <cellStyle name="计算 3 2 2 6 2" xfId="28670"/>
    <cellStyle name="解释性文本 2 2 6 3 2" xfId="28671"/>
    <cellStyle name="计算 3 2 2 7" xfId="28672"/>
    <cellStyle name="计算 3 2 2 7 2" xfId="28673"/>
    <cellStyle name="计算 3 2 2 8" xfId="28674"/>
    <cellStyle name="计算 3 2 3" xfId="28675"/>
    <cellStyle name="计算 3 2 3 2" xfId="28676"/>
    <cellStyle name="计算 3 2 3 3" xfId="28677"/>
    <cellStyle name="计算 3 2 3 4" xfId="28678"/>
    <cellStyle name="计算 3 2 4" xfId="28679"/>
    <cellStyle name="计算 3 2 4 2" xfId="28680"/>
    <cellStyle name="计算 3 2 4 2 2 2" xfId="28681"/>
    <cellStyle name="计算 3 2 4 3" xfId="28682"/>
    <cellStyle name="计算 3 2 4 4" xfId="28683"/>
    <cellStyle name="计算 3 2 4 4 2" xfId="28684"/>
    <cellStyle name="计算 3 2 5 2" xfId="28685"/>
    <cellStyle name="计算 3 2 5 2 2 2" xfId="28686"/>
    <cellStyle name="计算 3 2 5 3" xfId="28687"/>
    <cellStyle name="计算 3 2 5 4" xfId="28688"/>
    <cellStyle name="计算 3 2 5 4 2" xfId="28689"/>
    <cellStyle name="计算 3 2 6" xfId="28690"/>
    <cellStyle name="计算 3 2 6 2" xfId="28691"/>
    <cellStyle name="计算 3 2 6 3" xfId="28692"/>
    <cellStyle name="计算 3 2 6 4" xfId="28693"/>
    <cellStyle name="计算 3 2 7" xfId="28694"/>
    <cellStyle name="计算 3 2 7 2" xfId="28695"/>
    <cellStyle name="计算 3 2 8" xfId="28696"/>
    <cellStyle name="计算 3 2 9" xfId="28697"/>
    <cellStyle name="计算 3 3" xfId="28698"/>
    <cellStyle name="计算 3 3 2" xfId="28699"/>
    <cellStyle name="计算 3 3 2 2" xfId="28700"/>
    <cellStyle name="计算 3 3 2 2 2" xfId="28701"/>
    <cellStyle name="计算 3 3 2 2 4" xfId="28702"/>
    <cellStyle name="计算 3 9 2" xfId="28703"/>
    <cellStyle name="计算 3 3 2 3" xfId="28704"/>
    <cellStyle name="计算 3 3 2 4" xfId="28705"/>
    <cellStyle name="计算 3 3 3" xfId="28706"/>
    <cellStyle name="计算 3 3 3 2" xfId="28707"/>
    <cellStyle name="计算 3 3 3 2 2" xfId="28708"/>
    <cellStyle name="计算 3 3 3 2 4" xfId="28709"/>
    <cellStyle name="计算 3 3 3 3" xfId="28710"/>
    <cellStyle name="计算 3 3 3 4" xfId="28711"/>
    <cellStyle name="计算 3 3 4" xfId="28712"/>
    <cellStyle name="计算 3 3 4 2" xfId="28713"/>
    <cellStyle name="计算 3 3 4 2 2" xfId="28714"/>
    <cellStyle name="计算 3 3 4 2 2 2" xfId="28715"/>
    <cellStyle name="计算 3 3 4 2 3" xfId="28716"/>
    <cellStyle name="计算 3 3 4 2 3 2" xfId="28717"/>
    <cellStyle name="计算 3 3 4 3" xfId="28718"/>
    <cellStyle name="计算 3 3 4 3 2" xfId="28719"/>
    <cellStyle name="计算 3 3 4 4" xfId="28720"/>
    <cellStyle name="计算 3 3 5 2" xfId="28721"/>
    <cellStyle name="计算 3 3 5 2 2" xfId="28722"/>
    <cellStyle name="计算 3 3 5 3" xfId="28723"/>
    <cellStyle name="计算 3 3 5 3 2" xfId="28724"/>
    <cellStyle name="计算 3 3 5 4" xfId="28725"/>
    <cellStyle name="计算 3 3 6" xfId="28726"/>
    <cellStyle name="计算 3 3 6 2" xfId="28727"/>
    <cellStyle name="计算 3 3 8" xfId="28728"/>
    <cellStyle name="输出 3 2 6 3 2" xfId="28729"/>
    <cellStyle name="计算 3 4 2 2 2" xfId="28730"/>
    <cellStyle name="输出 3 2 6 4" xfId="28731"/>
    <cellStyle name="计算 3 4 2 3" xfId="28732"/>
    <cellStyle name="计算 3 4 2 3 2" xfId="28733"/>
    <cellStyle name="计算 3 4 2 4" xfId="28734"/>
    <cellStyle name="计算 3 4 3 2" xfId="28735"/>
    <cellStyle name="计算 3 4 4 2" xfId="28736"/>
    <cellStyle name="计算 3 6 4" xfId="28737"/>
    <cellStyle name="计算 3 6 5" xfId="28738"/>
    <cellStyle name="计算 3 7 2" xfId="28739"/>
    <cellStyle name="计算 3 7 3" xfId="28740"/>
    <cellStyle name="计算 3 7 4" xfId="28741"/>
    <cellStyle name="计算 3 8" xfId="28742"/>
    <cellStyle name="计算 3 8 2" xfId="28743"/>
    <cellStyle name="计算 3 9" xfId="28744"/>
    <cellStyle name="计算 4" xfId="28745"/>
    <cellStyle name="计算 4 2" xfId="28746"/>
    <cellStyle name="检查单元格 2 2" xfId="28747"/>
    <cellStyle name="检查单元格 2 2 2" xfId="28748"/>
    <cellStyle name="检查单元格 2 2 2 2" xfId="28749"/>
    <cellStyle name="检查单元格 2 2 2 2 2" xfId="28750"/>
    <cellStyle name="检查单元格 2 2 2 2 2 2" xfId="28751"/>
    <cellStyle name="检查单元格 2 2 2 2 2 3" xfId="28752"/>
    <cellStyle name="检查单元格 2 2 2 2 2 4" xfId="28753"/>
    <cellStyle name="检查单元格 2 2 2 2 3 2" xfId="28754"/>
    <cellStyle name="检查单元格 2 2 2 2 4" xfId="28755"/>
    <cellStyle name="检查单元格 2 2 2 2 4 2" xfId="28756"/>
    <cellStyle name="检查单元格 2 2 2 3" xfId="28757"/>
    <cellStyle name="检查单元格 2 2 2 3 2 4" xfId="28758"/>
    <cellStyle name="检查单元格 2 2 2 4 2 3" xfId="28759"/>
    <cellStyle name="检查单元格 2 2 2 4 2 4" xfId="28760"/>
    <cellStyle name="检查单元格 2 2 2 4 3" xfId="28761"/>
    <cellStyle name="检查单元格 2 2 2 4 3 2" xfId="28762"/>
    <cellStyle name="检查单元格 2 2 2 4 4" xfId="28763"/>
    <cellStyle name="检查单元格 2 2 2 4 4 2" xfId="28764"/>
    <cellStyle name="检查单元格 2 2 2 4 5" xfId="28765"/>
    <cellStyle name="检查单元格 2 2 2 5" xfId="28766"/>
    <cellStyle name="强调文字颜色 3 3 3 3 2 2 2" xfId="28767"/>
    <cellStyle name="检查单元格 2 2 2 5 3" xfId="28768"/>
    <cellStyle name="检查单元格 2 2 2 5 3 2" xfId="28769"/>
    <cellStyle name="警告文本 3 9 2" xfId="28770"/>
    <cellStyle name="检查单元格 2 2 2 6" xfId="28771"/>
    <cellStyle name="检查单元格 2 2 2 7" xfId="28772"/>
    <cellStyle name="检查单元格 2 2 2 7 2" xfId="28773"/>
    <cellStyle name="检查单元格 2 2 2 8" xfId="28774"/>
    <cellStyle name="适中 3 2 5 2 2 2" xfId="28775"/>
    <cellStyle name="检查单元格 2 2 3" xfId="28776"/>
    <cellStyle name="检查单元格 2 2 3 2" xfId="28777"/>
    <cellStyle name="检查单元格 2 2 3 2 2" xfId="28778"/>
    <cellStyle name="检查单元格 2 2 3 2 2 2" xfId="28779"/>
    <cellStyle name="检查单元格 2 2 3 2 3" xfId="28780"/>
    <cellStyle name="检查单元格 2 2 3 2 3 2" xfId="28781"/>
    <cellStyle name="检查单元格 2 2 3 2 4" xfId="28782"/>
    <cellStyle name="检查单元格 2 2 3 3" xfId="28783"/>
    <cellStyle name="检查单元格 2 2 3 4" xfId="28784"/>
    <cellStyle name="检查单元格 2 2 3 5" xfId="28785"/>
    <cellStyle name="检查单元格 2 2 4" xfId="28786"/>
    <cellStyle name="检查单元格 2 2 4 2" xfId="28787"/>
    <cellStyle name="检查单元格 2 2 4 2 2" xfId="28788"/>
    <cellStyle name="检查单元格 2 2 4 2 3" xfId="28789"/>
    <cellStyle name="检查单元格 2 2 4 2 3 2" xfId="28790"/>
    <cellStyle name="检查单元格 2 2 4 2 4" xfId="28791"/>
    <cellStyle name="检查单元格 2 2 4 3" xfId="28792"/>
    <cellStyle name="强调文字颜色 2 2 2 2 4 2 3" xfId="28793"/>
    <cellStyle name="检查单元格 2 2 4 3 2" xfId="28794"/>
    <cellStyle name="检查单元格 2 2 4 4" xfId="28795"/>
    <cellStyle name="检查单元格 2 2 4 4 2" xfId="28796"/>
    <cellStyle name="检查单元格 2 2 4 5" xfId="28797"/>
    <cellStyle name="检查单元格 2 2 5" xfId="28798"/>
    <cellStyle name="检查单元格 2 2 5 2" xfId="28799"/>
    <cellStyle name="检查单元格 2 2 5 2 2" xfId="28800"/>
    <cellStyle name="检查单元格 2 2 5 2 2 2" xfId="28801"/>
    <cellStyle name="检查单元格 2 2 5 2 3" xfId="28802"/>
    <cellStyle name="检查单元格 2 2 5 2 4" xfId="28803"/>
    <cellStyle name="检查单元格 2 2 5 4" xfId="28804"/>
    <cellStyle name="检查单元格 2 2 5 4 2" xfId="28805"/>
    <cellStyle name="检查单元格 2 2 5 5" xfId="28806"/>
    <cellStyle name="检查单元格 2 2 6" xfId="28807"/>
    <cellStyle name="检查单元格 2 2 6 2" xfId="28808"/>
    <cellStyle name="检查单元格 2 2 6 4" xfId="28809"/>
    <cellStyle name="检查单元格 2 2 7" xfId="28810"/>
    <cellStyle name="检查单元格 2 2 7 2" xfId="28811"/>
    <cellStyle name="检查单元格 2 2 8" xfId="28812"/>
    <cellStyle name="强调文字颜色 4 2 2 2 3 2 3" xfId="28813"/>
    <cellStyle name="检查单元格 2 2 8 2" xfId="28814"/>
    <cellStyle name="适中 3 2 3 2 3 2" xfId="28815"/>
    <cellStyle name="注释 3 2 2 4 2 3 2 2" xfId="28816"/>
    <cellStyle name="检查单元格 2 2 9" xfId="28817"/>
    <cellStyle name="检查单元格 2 3 2 2 2" xfId="28818"/>
    <cellStyle name="检查单元格 2 3 2 2 2 2" xfId="28819"/>
    <cellStyle name="检查单元格 2 3 2 2 3" xfId="28820"/>
    <cellStyle name="检查单元格 2 3 2 2 3 2" xfId="28821"/>
    <cellStyle name="检查单元格 2 3 2 2 4" xfId="28822"/>
    <cellStyle name="检查单元格 2 3 2 3" xfId="28823"/>
    <cellStyle name="检查单元格 2 3 2 3 2" xfId="28824"/>
    <cellStyle name="检查单元格 2 3 2 4" xfId="28825"/>
    <cellStyle name="检查单元格 2 3 2 4 2" xfId="28826"/>
    <cellStyle name="检查单元格 2 3 2 5" xfId="28827"/>
    <cellStyle name="检查单元格 2 3 3" xfId="28828"/>
    <cellStyle name="检查单元格 2 3 3 2" xfId="28829"/>
    <cellStyle name="检查单元格 2 3 3 2 2" xfId="28830"/>
    <cellStyle name="检查单元格 2 3 3 2 2 2" xfId="28831"/>
    <cellStyle name="检查单元格 2 3 3 2 3" xfId="28832"/>
    <cellStyle name="检查单元格 2 3 3 2 3 2" xfId="28833"/>
    <cellStyle name="检查单元格 2 3 3 2 4" xfId="28834"/>
    <cellStyle name="检查单元格 2 3 3 3" xfId="28835"/>
    <cellStyle name="检查单元格 2 3 3 3 2" xfId="28836"/>
    <cellStyle name="检查单元格 2 3 3 4" xfId="28837"/>
    <cellStyle name="检查单元格 2 3 3 4 2" xfId="28838"/>
    <cellStyle name="检查单元格 2 3 3 5" xfId="28839"/>
    <cellStyle name="检查单元格 2 3 4 2 2" xfId="28840"/>
    <cellStyle name="检查单元格 2 3 4 2 3" xfId="28841"/>
    <cellStyle name="检查单元格 2 3 4 2 4" xfId="28842"/>
    <cellStyle name="检查单元格 2 3 4 3" xfId="28843"/>
    <cellStyle name="检查单元格 2 3 4 3 2" xfId="28844"/>
    <cellStyle name="检查单元格 2 3 4 4" xfId="28845"/>
    <cellStyle name="检查单元格 2 3 4 4 2" xfId="28846"/>
    <cellStyle name="警告文本 3 2 5 2 2 2" xfId="28847"/>
    <cellStyle name="检查单元格 2 3 4 5" xfId="28848"/>
    <cellStyle name="检查单元格 2 3 5" xfId="28849"/>
    <cellStyle name="检查单元格 2 3 5 2" xfId="28850"/>
    <cellStyle name="检查单元格 2 3 5 2 2" xfId="28851"/>
    <cellStyle name="检查单元格 2 3 5 3 2" xfId="28852"/>
    <cellStyle name="检查单元格 2 3 5 4" xfId="28853"/>
    <cellStyle name="检查单元格 2 3 6" xfId="28854"/>
    <cellStyle name="检查单元格 2 3 6 2" xfId="28855"/>
    <cellStyle name="检查单元格 2 3 7" xfId="28856"/>
    <cellStyle name="检查单元格 2 3 7 2" xfId="28857"/>
    <cellStyle name="检查单元格 2 4 2 2" xfId="28858"/>
    <cellStyle name="检查单元格 2 4 2 2 2" xfId="28859"/>
    <cellStyle name="检查单元格 2 4 2 3" xfId="28860"/>
    <cellStyle name="检查单元格 2 4 2 3 2" xfId="28861"/>
    <cellStyle name="检查单元格 2 4 2 4" xfId="28862"/>
    <cellStyle name="检查单元格 2 4 3" xfId="28863"/>
    <cellStyle name="检查单元格 2 4 3 2" xfId="28864"/>
    <cellStyle name="检查单元格 2 4 4 2" xfId="28865"/>
    <cellStyle name="检查单元格 2 4 5" xfId="28866"/>
    <cellStyle name="检查单元格 2 5" xfId="28867"/>
    <cellStyle name="检查单元格 2 5 2" xfId="28868"/>
    <cellStyle name="检查单元格 2 5 2 2" xfId="28869"/>
    <cellStyle name="检查单元格 2 5 2 2 2" xfId="28870"/>
    <cellStyle name="检查单元格 2 5 2 3 2" xfId="28871"/>
    <cellStyle name="检查单元格 2 5 2 4" xfId="28872"/>
    <cellStyle name="检查单元格 2 6 2" xfId="28873"/>
    <cellStyle name="检查单元格 2 6 2 2" xfId="28874"/>
    <cellStyle name="检查单元格 2 6 2 2 2" xfId="28875"/>
    <cellStyle name="检查单元格 2 6 2 3" xfId="28876"/>
    <cellStyle name="检查单元格 2 6 2 3 2" xfId="28877"/>
    <cellStyle name="检查单元格 2 9 2" xfId="28878"/>
    <cellStyle name="强调文字颜色 5 3 2 3 2 2 2" xfId="28879"/>
    <cellStyle name="检查单元格 3 2 2" xfId="28880"/>
    <cellStyle name="检查单元格 3 2 2 2" xfId="28881"/>
    <cellStyle name="检查单元格 3 2 2 2 2" xfId="28882"/>
    <cellStyle name="检查单元格 3 2 2 2 2 2" xfId="28883"/>
    <cellStyle name="检查单元格 3 2 2 2 2 2 2" xfId="28884"/>
    <cellStyle name="检查单元格 3 2 2 2 2 3" xfId="28885"/>
    <cellStyle name="检查单元格 3 2 2 2 2 4" xfId="28886"/>
    <cellStyle name="强调文字颜色 1 3 2 3 2 3 2" xfId="28887"/>
    <cellStyle name="检查单元格 3 2 2 2 3" xfId="28888"/>
    <cellStyle name="检查单元格 3 2 2 2 3 2" xfId="28889"/>
    <cellStyle name="检查单元格 3 2 2 2 4 2" xfId="28890"/>
    <cellStyle name="检查单元格 3 2 2 2 5" xfId="28891"/>
    <cellStyle name="检查单元格 3 2 2 3" xfId="28892"/>
    <cellStyle name="检查单元格 3 2 2 3 2 4" xfId="28893"/>
    <cellStyle name="检查单元格 3 2 2 4 2 2 2" xfId="28894"/>
    <cellStyle name="检查单元格 3 2 2 4 2 3" xfId="28895"/>
    <cellStyle name="检查单元格 3 2 2 4 2 4" xfId="28896"/>
    <cellStyle name="检查单元格 3 2 2 4 3" xfId="28897"/>
    <cellStyle name="检查单元格 3 2 2 4 3 2" xfId="28898"/>
    <cellStyle name="检查单元格 3 2 2 4 4" xfId="28899"/>
    <cellStyle name="检查单元格 3 2 2 4 4 2" xfId="28900"/>
    <cellStyle name="检查单元格 3 2 2 4 5" xfId="28901"/>
    <cellStyle name="输入 2 2 2 3 2 2" xfId="28902"/>
    <cellStyle name="检查单元格 3 2 2 5" xfId="28903"/>
    <cellStyle name="检查单元格 3 2 2 5 3" xfId="28904"/>
    <cellStyle name="检查单元格 3 2 2 5 3 2" xfId="28905"/>
    <cellStyle name="检查单元格 3 2 2 6" xfId="28906"/>
    <cellStyle name="检查单元格 3 2 3" xfId="28907"/>
    <cellStyle name="检查单元格 3 2 3 2" xfId="28908"/>
    <cellStyle name="检查单元格 3 2 3 2 2" xfId="28909"/>
    <cellStyle name="检查单元格 3 2 3 2 2 2" xfId="28910"/>
    <cellStyle name="检查单元格 3 2 3 2 3" xfId="28911"/>
    <cellStyle name="检查单元格 3 2 3 2 3 2" xfId="28912"/>
    <cellStyle name="检查单元格 3 2 3 3" xfId="28913"/>
    <cellStyle name="检查单元格 3 2 3 4" xfId="28914"/>
    <cellStyle name="检查单元格 3 2 3 5" xfId="28915"/>
    <cellStyle name="检查单元格 3 2 4" xfId="28916"/>
    <cellStyle name="检查单元格 3 2 4 2" xfId="28917"/>
    <cellStyle name="检查单元格 3 2 4 2 3 2" xfId="28918"/>
    <cellStyle name="检查单元格 3 2 4 3" xfId="28919"/>
    <cellStyle name="检查单元格 3 2 4 4" xfId="28920"/>
    <cellStyle name="检查单元格 3 2 4 5" xfId="28921"/>
    <cellStyle name="检查单元格 3 2 5" xfId="28922"/>
    <cellStyle name="检查单元格 3 2 5 2" xfId="28923"/>
    <cellStyle name="检查单元格 3 2 5 2 2" xfId="28924"/>
    <cellStyle name="检查单元格 3 2 5 2 2 2" xfId="28925"/>
    <cellStyle name="检查单元格 3 2 5 2 3" xfId="28926"/>
    <cellStyle name="检查单元格 3 2 5 2 3 2" xfId="28927"/>
    <cellStyle name="检查单元格 3 2 5 2 4" xfId="28928"/>
    <cellStyle name="检查单元格 3 2 5 3 2" xfId="28929"/>
    <cellStyle name="检查单元格 3 2 5 4" xfId="28930"/>
    <cellStyle name="检查单元格 3 2 5 4 2" xfId="28931"/>
    <cellStyle name="检查单元格 3 2 5 5" xfId="28932"/>
    <cellStyle name="检查单元格 3 2 6" xfId="28933"/>
    <cellStyle name="检查单元格 3 2 6 2" xfId="28934"/>
    <cellStyle name="解释性文本 2 9" xfId="28935"/>
    <cellStyle name="检查单元格 3 2 6 3" xfId="28936"/>
    <cellStyle name="检查单元格 3 2 6 3 2" xfId="28937"/>
    <cellStyle name="检查单元格 3 2 6 4" xfId="28938"/>
    <cellStyle name="检查单元格 3 2 7" xfId="28939"/>
    <cellStyle name="检查单元格 3 2 7 2" xfId="28940"/>
    <cellStyle name="解释性文本 3 9" xfId="28941"/>
    <cellStyle name="检查单元格 3 2 8" xfId="28942"/>
    <cellStyle name="检查单元格 3 2 8 2" xfId="28943"/>
    <cellStyle name="检查单元格 3 2 9" xfId="28944"/>
    <cellStyle name="检查单元格 3 3 2 2" xfId="28945"/>
    <cellStyle name="检查单元格 3 3 2 2 2 2" xfId="28946"/>
    <cellStyle name="强调文字颜色 1 3 2 4 2 3 2" xfId="28947"/>
    <cellStyle name="检查单元格 3 3 2 2 3" xfId="28948"/>
    <cellStyle name="检查单元格 3 3 2 2 3 2" xfId="28949"/>
    <cellStyle name="检查单元格 3 3 2 2 4" xfId="28950"/>
    <cellStyle name="检查单元格 3 3 2 3" xfId="28951"/>
    <cellStyle name="检查单元格 3 3 2 3 2" xfId="28952"/>
    <cellStyle name="检查单元格 3 3 2 4" xfId="28953"/>
    <cellStyle name="检查单元格 3 3 2 4 2" xfId="28954"/>
    <cellStyle name="检查单元格 3 3 3" xfId="28955"/>
    <cellStyle name="检查单元格 3 3 3 2" xfId="28956"/>
    <cellStyle name="检查单元格 3 3 3 2 2 2" xfId="28957"/>
    <cellStyle name="检查单元格 3 3 3 2 3" xfId="28958"/>
    <cellStyle name="检查单元格 3 3 3 2 3 2" xfId="28959"/>
    <cellStyle name="检查单元格 3 3 3 2 4" xfId="28960"/>
    <cellStyle name="检查单元格 3 3 3 3" xfId="28961"/>
    <cellStyle name="检查单元格 3 3 3 3 2" xfId="28962"/>
    <cellStyle name="检查单元格 3 3 3 4" xfId="28963"/>
    <cellStyle name="检查单元格 3 3 3 4 2" xfId="28964"/>
    <cellStyle name="检查单元格 3 3 3 5" xfId="28965"/>
    <cellStyle name="检查单元格 3 3 4 2 2 2" xfId="28966"/>
    <cellStyle name="检查单元格 3 3 4 2 3" xfId="28967"/>
    <cellStyle name="检查单元格 3 3 4 2 3 2" xfId="28968"/>
    <cellStyle name="检查单元格 3 3 4 3" xfId="28969"/>
    <cellStyle name="检查单元格 3 3 4 3 2" xfId="28970"/>
    <cellStyle name="检查单元格 3 3 4 4" xfId="28971"/>
    <cellStyle name="检查单元格 3 3 4 5" xfId="28972"/>
    <cellStyle name="检查单元格 3 3 5" xfId="28973"/>
    <cellStyle name="检查单元格 3 3 5 2" xfId="28974"/>
    <cellStyle name="检查单元格 3 3 5 3" xfId="28975"/>
    <cellStyle name="检查单元格 3 3 5 3 2" xfId="28976"/>
    <cellStyle name="检查单元格 3 3 5 4" xfId="28977"/>
    <cellStyle name="警告文本 3 2 3 2 2 2" xfId="28978"/>
    <cellStyle name="检查单元格 3 3 6" xfId="28979"/>
    <cellStyle name="检查单元格 3 3 6 2" xfId="28980"/>
    <cellStyle name="检查单元格 3 3 7" xfId="28981"/>
    <cellStyle name="检查单元格 3 3 7 2" xfId="28982"/>
    <cellStyle name="强调文字颜色 5 3 2 3 2 4" xfId="28983"/>
    <cellStyle name="检查单元格 3 4" xfId="28984"/>
    <cellStyle name="检查单元格 3 4 2" xfId="28985"/>
    <cellStyle name="检查单元格 3 4 2 2" xfId="28986"/>
    <cellStyle name="检查单元格 3 4 2 2 2" xfId="28987"/>
    <cellStyle name="检查单元格 3 4 2 3" xfId="28988"/>
    <cellStyle name="检查单元格 3 4 2 3 2" xfId="28989"/>
    <cellStyle name="检查单元格 3 4 2 4" xfId="28990"/>
    <cellStyle name="检查单元格 3 4 3" xfId="28991"/>
    <cellStyle name="检查单元格 3 4 3 2" xfId="28992"/>
    <cellStyle name="检查单元格 3 4 4 2" xfId="28993"/>
    <cellStyle name="检查单元格 3 4 5" xfId="28994"/>
    <cellStyle name="检查单元格 3 5" xfId="28995"/>
    <cellStyle name="检查单元格 3 5 2" xfId="28996"/>
    <cellStyle name="检查单元格 3 5 2 3 2" xfId="28997"/>
    <cellStyle name="检查单元格 3 6 2 2" xfId="28998"/>
    <cellStyle name="检查单元格 3 6 2 2 2" xfId="28999"/>
    <cellStyle name="检查单元格 3 6 2 3" xfId="29000"/>
    <cellStyle name="检查单元格 3 6 2 3 2" xfId="29001"/>
    <cellStyle name="检查单元格 3 6 4 2" xfId="29002"/>
    <cellStyle name="检查单元格 3 6 5" xfId="29003"/>
    <cellStyle name="检查单元格 3 9 2" xfId="29004"/>
    <cellStyle name="强调文字颜色 2 3 2 2 4 4" xfId="29005"/>
    <cellStyle name="解释性文本 2 10" xfId="29006"/>
    <cellStyle name="解释性文本 2 2 2 2 2" xfId="29007"/>
    <cellStyle name="解释性文本 2 2 2 2 2 2" xfId="29008"/>
    <cellStyle name="解释性文本 2 2 2 2 2 2 2" xfId="29009"/>
    <cellStyle name="解释性文本 2 2 2 2 2 3" xfId="29010"/>
    <cellStyle name="解释性文本 2 2 2 2 2 3 2" xfId="29011"/>
    <cellStyle name="解释性文本 2 2 2 2 2 4" xfId="29012"/>
    <cellStyle name="解释性文本 2 2 2 2 4 2" xfId="29013"/>
    <cellStyle name="解释性文本 2 2 2 3" xfId="29014"/>
    <cellStyle name="解释性文本 2 2 2 3 2" xfId="29015"/>
    <cellStyle name="解释性文本 2 2 2 3 2 2" xfId="29016"/>
    <cellStyle name="解释性文本 2 2 2 3 2 2 2" xfId="29017"/>
    <cellStyle name="解释性文本 2 2 2 3 2 3" xfId="29018"/>
    <cellStyle name="解释性文本 2 2 2 3 2 3 2" xfId="29019"/>
    <cellStyle name="解释性文本 2 2 2 3 2 4" xfId="29020"/>
    <cellStyle name="解释性文本 2 2 2 3 4 2" xfId="29021"/>
    <cellStyle name="解释性文本 2 2 2 3 5" xfId="29022"/>
    <cellStyle name="解释性文本 2 2 2 4" xfId="29023"/>
    <cellStyle name="解释性文本 2 2 2 4 2" xfId="29024"/>
    <cellStyle name="解释性文本 2 2 2 4 2 2" xfId="29025"/>
    <cellStyle name="解释性文本 2 2 2 4 2 2 2" xfId="29026"/>
    <cellStyle name="解释性文本 2 2 2 4 2 3" xfId="29027"/>
    <cellStyle name="解释性文本 2 2 2 4 2 3 2" xfId="29028"/>
    <cellStyle name="解释性文本 2 2 2 4 4 2" xfId="29029"/>
    <cellStyle name="解释性文本 2 2 2 4 5" xfId="29030"/>
    <cellStyle name="解释性文本 2 2 2 5 2 2" xfId="29031"/>
    <cellStyle name="解释性文本 2 2 2 6 2" xfId="29032"/>
    <cellStyle name="解释性文本 2 2 2 7" xfId="29033"/>
    <cellStyle name="解释性文本 2 2 2 8" xfId="29034"/>
    <cellStyle name="解释性文本 2 2 3" xfId="29035"/>
    <cellStyle name="解释性文本 2 2 3 2" xfId="29036"/>
    <cellStyle name="解释性文本 2 2 3 2 3 2" xfId="29037"/>
    <cellStyle name="解释性文本 2 2 3 2 4" xfId="29038"/>
    <cellStyle name="解释性文本 2 2 3 3" xfId="29039"/>
    <cellStyle name="千位分隔 2 2 2 2" xfId="29040"/>
    <cellStyle name="解释性文本 2 2 3 4" xfId="29041"/>
    <cellStyle name="千位分隔 2 2 2 2 2" xfId="29042"/>
    <cellStyle name="解释性文本 2 2 3 4 2" xfId="29043"/>
    <cellStyle name="解释性文本 2 2 4" xfId="29044"/>
    <cellStyle name="解释性文本 2 2 4 2" xfId="29045"/>
    <cellStyle name="解释性文本 2 2 4 2 2" xfId="29046"/>
    <cellStyle name="解释性文本 2 2 4 2 2 2" xfId="29047"/>
    <cellStyle name="解释性文本 2 2 4 2 3" xfId="29048"/>
    <cellStyle name="解释性文本 2 2 4 2 3 2" xfId="29049"/>
    <cellStyle name="解释性文本 2 2 4 2 4" xfId="29050"/>
    <cellStyle name="解释性文本 2 2 4 3" xfId="29051"/>
    <cellStyle name="解释性文本 2 2 4 3 2" xfId="29052"/>
    <cellStyle name="千位分隔 2 2 3 2" xfId="29053"/>
    <cellStyle name="解释性文本 2 2 4 4" xfId="29054"/>
    <cellStyle name="千位分隔 2 2 3 2 2" xfId="29055"/>
    <cellStyle name="解释性文本 2 2 4 4 2" xfId="29056"/>
    <cellStyle name="解释性文本 2 2 5" xfId="29057"/>
    <cellStyle name="输入 2 3 2 2 3" xfId="29058"/>
    <cellStyle name="解释性文本 2 2 5 2 2" xfId="29059"/>
    <cellStyle name="强调文字颜色 1 2" xfId="29060"/>
    <cellStyle name="输入 2 3 2 2 3 2" xfId="29061"/>
    <cellStyle name="解释性文本 2 2 5 2 2 2" xfId="29062"/>
    <cellStyle name="强调文字颜色 1 2 2" xfId="29063"/>
    <cellStyle name="解释性文本 2 2 5 2 3 2" xfId="29064"/>
    <cellStyle name="强调文字颜色 1 3 2" xfId="29065"/>
    <cellStyle name="解释性文本 2 2 5 2 4" xfId="29066"/>
    <cellStyle name="强调文字颜色 1 4" xfId="29067"/>
    <cellStyle name="解释性文本 2 2 5 3 2" xfId="29068"/>
    <cellStyle name="强调文字颜色 2 2" xfId="29069"/>
    <cellStyle name="解释性文本 2 2 6" xfId="29070"/>
    <cellStyle name="解释性文本 2 2 6 2" xfId="29071"/>
    <cellStyle name="输入 2 3 3 2 3" xfId="29072"/>
    <cellStyle name="解释性文本 2 2 6 2 2" xfId="29073"/>
    <cellStyle name="解释性文本 2 2 6 3" xfId="29074"/>
    <cellStyle name="千位分隔 2 2 5 2" xfId="29075"/>
    <cellStyle name="解释性文本 2 2 6 4" xfId="29076"/>
    <cellStyle name="解释性文本 2 2 7" xfId="29077"/>
    <cellStyle name="解释性文本 2 2 7 2" xfId="29078"/>
    <cellStyle name="解释性文本 2 3 2 2" xfId="29079"/>
    <cellStyle name="千位分隔 2" xfId="29080"/>
    <cellStyle name="解释性文本 2 3 2 4 2" xfId="29081"/>
    <cellStyle name="解释性文本 2 3 2 5" xfId="29082"/>
    <cellStyle name="解释性文本 2 3 3" xfId="29083"/>
    <cellStyle name="解释性文本 2 3 3 2" xfId="29084"/>
    <cellStyle name="解释性文本 2 3 3 2 3" xfId="29085"/>
    <cellStyle name="解释性文本 2 3 3 2 3 2" xfId="29086"/>
    <cellStyle name="解释性文本 2 3 3 2 4" xfId="29087"/>
    <cellStyle name="解释性文本 2 3 3 3" xfId="29088"/>
    <cellStyle name="千位分隔 2 3 2 2" xfId="29089"/>
    <cellStyle name="解释性文本 2 3 3 4" xfId="29090"/>
    <cellStyle name="千位分隔 2 3 2 2 2" xfId="29091"/>
    <cellStyle name="解释性文本 2 3 3 4 2" xfId="29092"/>
    <cellStyle name="解释性文本 2 3 4" xfId="29093"/>
    <cellStyle name="解释性文本 2 3 4 2" xfId="29094"/>
    <cellStyle name="解释性文本 2 3 4 2 2" xfId="29095"/>
    <cellStyle name="解释性文本 2 3 4 2 2 2" xfId="29096"/>
    <cellStyle name="解释性文本 2 3 4 2 3" xfId="29097"/>
    <cellStyle name="注释 3 10 5" xfId="29098"/>
    <cellStyle name="解释性文本 2 3 4 2 3 2" xfId="29099"/>
    <cellStyle name="解释性文本 2 3 4 2 4" xfId="29100"/>
    <cellStyle name="解释性文本 2 3 4 3" xfId="29101"/>
    <cellStyle name="解释性文本 2 3 4 3 2" xfId="29102"/>
    <cellStyle name="千位分隔 2 3 3 2" xfId="29103"/>
    <cellStyle name="解释性文本 2 3 4 4" xfId="29104"/>
    <cellStyle name="解释性文本 2 3 4 4 2" xfId="29105"/>
    <cellStyle name="解释性文本 2 3 5 2" xfId="29106"/>
    <cellStyle name="解释性文本 2 3 5 2 2" xfId="29107"/>
    <cellStyle name="解释性文本 2 3 5 3" xfId="29108"/>
    <cellStyle name="解释性文本 2 3 5 4" xfId="29109"/>
    <cellStyle name="解释性文本 2 3 6" xfId="29110"/>
    <cellStyle name="解释性文本 2 3 6 2" xfId="29111"/>
    <cellStyle name="解释性文本 2 3 7" xfId="29112"/>
    <cellStyle name="解释性文本 2 3 7 2" xfId="29113"/>
    <cellStyle name="强调文字颜色 3 3 2 2 4 2 2 2" xfId="29114"/>
    <cellStyle name="解释性文本 2 4" xfId="29115"/>
    <cellStyle name="解释性文本 2 4 2" xfId="29116"/>
    <cellStyle name="强调文字颜色 4 3 2 2 2 3" xfId="29117"/>
    <cellStyle name="解释性文本 2 4 2 2" xfId="29118"/>
    <cellStyle name="强调文字颜色 4 3 2 2 2 4" xfId="29119"/>
    <cellStyle name="解释性文本 2 4 2 3" xfId="29120"/>
    <cellStyle name="强调文字颜色 4 3 2 2 2 5" xfId="29121"/>
    <cellStyle name="解释性文本 2 4 2 4" xfId="29122"/>
    <cellStyle name="解释性文本 2 4 3" xfId="29123"/>
    <cellStyle name="强调文字颜色 4 3 2 2 3 3" xfId="29124"/>
    <cellStyle name="解释性文本 2 4 3 2" xfId="29125"/>
    <cellStyle name="解释性文本 2 4 4" xfId="29126"/>
    <cellStyle name="强调文字颜色 4 3 2 2 4 3" xfId="29127"/>
    <cellStyle name="解释性文本 2 4 4 2" xfId="29128"/>
    <cellStyle name="解释性文本 2 4 5" xfId="29129"/>
    <cellStyle name="解释性文本 2 5" xfId="29130"/>
    <cellStyle name="解释性文本 2 5 2" xfId="29131"/>
    <cellStyle name="强调文字颜色 4 3 2 3 2 3" xfId="29132"/>
    <cellStyle name="解释性文本 2 5 2 2" xfId="29133"/>
    <cellStyle name="强调文字颜色 4 3 2 3 2 4" xfId="29134"/>
    <cellStyle name="解释性文本 2 5 2 3" xfId="29135"/>
    <cellStyle name="解释性文本 2 5 2 4" xfId="29136"/>
    <cellStyle name="解释性文本 2 5 3" xfId="29137"/>
    <cellStyle name="解释性文本 2 5 3 2" xfId="29138"/>
    <cellStyle name="解释性文本 2 5 4" xfId="29139"/>
    <cellStyle name="解释性文本 2 5 4 2" xfId="29140"/>
    <cellStyle name="解释性文本 2 5 5" xfId="29141"/>
    <cellStyle name="解释性文本 2 6" xfId="29142"/>
    <cellStyle name="解释性文本 2 6 2" xfId="29143"/>
    <cellStyle name="强调文字颜色 4 3 2 4 2 3" xfId="29144"/>
    <cellStyle name="解释性文本 2 6 2 2" xfId="29145"/>
    <cellStyle name="强调文字颜色 4 3 2 4 2 4" xfId="29146"/>
    <cellStyle name="解释性文本 2 6 2 3" xfId="29147"/>
    <cellStyle name="解释性文本 2 6 2 4" xfId="29148"/>
    <cellStyle name="解释性文本 2 6 3" xfId="29149"/>
    <cellStyle name="解释性文本 2 6 3 2" xfId="29150"/>
    <cellStyle name="解释性文本 2 6 4" xfId="29151"/>
    <cellStyle name="解释性文本 2 6 4 2" xfId="29152"/>
    <cellStyle name="解释性文本 2 6 5" xfId="29153"/>
    <cellStyle name="解释性文本 2 7" xfId="29154"/>
    <cellStyle name="解释性文本 2 7 4" xfId="29155"/>
    <cellStyle name="解释性文本 2 8" xfId="29156"/>
    <cellStyle name="解释性文本 2 8 2" xfId="29157"/>
    <cellStyle name="解释性文本 3 10" xfId="29158"/>
    <cellStyle name="解释性文本 3 2 2 2 2" xfId="29159"/>
    <cellStyle name="解释性文本 3 2 2 2 2 2" xfId="29160"/>
    <cellStyle name="解释性文本 3 2 2 2 2 2 2" xfId="29161"/>
    <cellStyle name="解释性文本 3 2 2 2 2 3 2" xfId="29162"/>
    <cellStyle name="解释性文本 3 2 2 2 2 4" xfId="29163"/>
    <cellStyle name="解释性文本 3 2 2 2 3" xfId="29164"/>
    <cellStyle name="解释性文本 3 2 2 2 3 2" xfId="29165"/>
    <cellStyle name="解释性文本 3 2 2 2 4" xfId="29166"/>
    <cellStyle name="解释性文本 3 2 2 2 4 2" xfId="29167"/>
    <cellStyle name="解释性文本 3 2 2 2 5" xfId="29168"/>
    <cellStyle name="解释性文本 3 2 2 3" xfId="29169"/>
    <cellStyle name="解释性文本 3 2 2 3 2" xfId="29170"/>
    <cellStyle name="解释性文本 3 2 2 3 2 2" xfId="29171"/>
    <cellStyle name="解释性文本 3 2 2 3 2 2 2" xfId="29172"/>
    <cellStyle name="解释性文本 3 2 2 3 2 3" xfId="29173"/>
    <cellStyle name="解释性文本 3 2 2 3 2 3 2" xfId="29174"/>
    <cellStyle name="解释性文本 3 2 2 3 2 4" xfId="29175"/>
    <cellStyle name="解释性文本 3 2 2 3 3" xfId="29176"/>
    <cellStyle name="解释性文本 3 2 2 3 3 2" xfId="29177"/>
    <cellStyle name="解释性文本 3 2 2 3 4" xfId="29178"/>
    <cellStyle name="解释性文本 3 2 2 3 4 2" xfId="29179"/>
    <cellStyle name="解释性文本 3 2 2 3 5" xfId="29180"/>
    <cellStyle name="解释性文本 3 2 2 4" xfId="29181"/>
    <cellStyle name="解释性文本 3 2 2 4 2" xfId="29182"/>
    <cellStyle name="解释性文本 3 2 2 4 2 2 2" xfId="29183"/>
    <cellStyle name="解释性文本 3 2 2 4 2 3" xfId="29184"/>
    <cellStyle name="解释性文本 3 2 2 4 2 3 2" xfId="29185"/>
    <cellStyle name="解释性文本 3 2 2 4 3" xfId="29186"/>
    <cellStyle name="解释性文本 3 2 2 4 3 2" xfId="29187"/>
    <cellStyle name="解释性文本 3 2 2 4 4" xfId="29188"/>
    <cellStyle name="解释性文本 3 2 2 4 4 2" xfId="29189"/>
    <cellStyle name="解释性文本 3 2 2 4 5" xfId="29190"/>
    <cellStyle name="解释性文本 3 2 2 5" xfId="29191"/>
    <cellStyle name="解释性文本 3 2 2 5 2" xfId="29192"/>
    <cellStyle name="解释性文本 3 2 2 5 3" xfId="29193"/>
    <cellStyle name="解释性文本 3 2 2 5 3 2" xfId="29194"/>
    <cellStyle name="解释性文本 3 2 2 5 4" xfId="29195"/>
    <cellStyle name="链接单元格 3 2 2 4" xfId="29196"/>
    <cellStyle name="解释性文本 3 2 2 6 2" xfId="29197"/>
    <cellStyle name="解释性文本 3 2 2 7" xfId="29198"/>
    <cellStyle name="链接单元格 3 2 3 4" xfId="29199"/>
    <cellStyle name="解释性文本 3 2 2 7 2" xfId="29200"/>
    <cellStyle name="解释性文本 3 2 2 8" xfId="29201"/>
    <cellStyle name="解释性文本 3 2 3" xfId="29202"/>
    <cellStyle name="强调文字颜色 3 2 3" xfId="29203"/>
    <cellStyle name="解释性文本 3 2 3 2" xfId="29204"/>
    <cellStyle name="强调文字颜色 3 2 4" xfId="29205"/>
    <cellStyle name="解释性文本 3 2 3 3" xfId="29206"/>
    <cellStyle name="强调文字颜色 3 2 4 2" xfId="29207"/>
    <cellStyle name="解释性文本 3 2 3 3 2" xfId="29208"/>
    <cellStyle name="千位分隔 3 2 2 2" xfId="29209"/>
    <cellStyle name="强调文字颜色 3 2 5" xfId="29210"/>
    <cellStyle name="解释性文本 3 2 3 4" xfId="29211"/>
    <cellStyle name="千位分隔 3 2 2 2 2" xfId="29212"/>
    <cellStyle name="强调文字颜色 3 2 5 2" xfId="29213"/>
    <cellStyle name="解释性文本 3 2 3 4 2" xfId="29214"/>
    <cellStyle name="解释性文本 3 2 4" xfId="29215"/>
    <cellStyle name="强调文字颜色 3 3 3" xfId="29216"/>
    <cellStyle name="解释性文本 3 2 4 2" xfId="29217"/>
    <cellStyle name="强调文字颜色 3 3 4" xfId="29218"/>
    <cellStyle name="解释性文本 3 2 4 3" xfId="29219"/>
    <cellStyle name="千位分隔 3 2 3 2" xfId="29220"/>
    <cellStyle name="强调文字颜色 3 3 5" xfId="29221"/>
    <cellStyle name="解释性文本 3 2 4 4" xfId="29222"/>
    <cellStyle name="解释性文本 3 2 5" xfId="29223"/>
    <cellStyle name="解释性文本 3 2 5 2" xfId="29224"/>
    <cellStyle name="注释 3 28 2 3 2" xfId="29225"/>
    <cellStyle name="注释 3 33 2 3 2" xfId="29226"/>
    <cellStyle name="输入 3 3 2 2 4" xfId="29227"/>
    <cellStyle name="解释性文本 3 2 5 2 3" xfId="29228"/>
    <cellStyle name="解释性文本 3 2 5 2 4" xfId="29229"/>
    <cellStyle name="解释性文本 3 2 5 3" xfId="29230"/>
    <cellStyle name="千位分隔 3 2 4 2" xfId="29231"/>
    <cellStyle name="解释性文本 3 2 5 4" xfId="29232"/>
    <cellStyle name="解释性文本 3 2 6" xfId="29233"/>
    <cellStyle name="解释性文本 3 2 6 2" xfId="29234"/>
    <cellStyle name="输入 3 3 3 2 3" xfId="29235"/>
    <cellStyle name="解释性文本 3 2 6 2 2" xfId="29236"/>
    <cellStyle name="解释性文本 3 2 6 3" xfId="29237"/>
    <cellStyle name="解释性文本 3 2 6 3 2" xfId="29238"/>
    <cellStyle name="千位分隔 3 2 5 2" xfId="29239"/>
    <cellStyle name="解释性文本 3 2 6 4" xfId="29240"/>
    <cellStyle name="解释性文本 3 2 7" xfId="29241"/>
    <cellStyle name="解释性文本 3 2 7 2" xfId="29242"/>
    <cellStyle name="解释性文本 3 3 2 2 2 2" xfId="29243"/>
    <cellStyle name="解释性文本 3 3 2 2 3" xfId="29244"/>
    <cellStyle name="解释性文本 3 3 2 2 3 2" xfId="29245"/>
    <cellStyle name="解释性文本 3 3 2 2 4" xfId="29246"/>
    <cellStyle name="解释性文本 3 3 2 3" xfId="29247"/>
    <cellStyle name="解释性文本 3 3 2 3 2" xfId="29248"/>
    <cellStyle name="解释性文本 3 3 2 4" xfId="29249"/>
    <cellStyle name="解释性文本 3 3 2 4 2" xfId="29250"/>
    <cellStyle name="解释性文本 3 3 2 5" xfId="29251"/>
    <cellStyle name="解释性文本 3 3 3" xfId="29252"/>
    <cellStyle name="强调文字颜色 4 2 3" xfId="29253"/>
    <cellStyle name="解释性文本 3 3 3 2" xfId="29254"/>
    <cellStyle name="强调文字颜色 4 2 3 2 2" xfId="29255"/>
    <cellStyle name="输入 2 2 2 6 2" xfId="29256"/>
    <cellStyle name="解释性文本 3 3 3 2 2 2" xfId="29257"/>
    <cellStyle name="强调文字颜色 4 2 3 3" xfId="29258"/>
    <cellStyle name="输入 2 2 2 7" xfId="29259"/>
    <cellStyle name="解释性文本 3 3 3 2 3" xfId="29260"/>
    <cellStyle name="强调文字颜色 4 2 4" xfId="29261"/>
    <cellStyle name="解释性文本 3 3 3 3" xfId="29262"/>
    <cellStyle name="强调文字颜色 4 2 4 2" xfId="29263"/>
    <cellStyle name="解释性文本 3 3 3 3 2" xfId="29264"/>
    <cellStyle name="千位分隔 3 3 2 2" xfId="29265"/>
    <cellStyle name="强调文字颜色 4 2 5" xfId="29266"/>
    <cellStyle name="解释性文本 3 3 3 4" xfId="29267"/>
    <cellStyle name="千位分隔 3 3 2 2 2" xfId="29268"/>
    <cellStyle name="强调文字颜色 4 2 5 2" xfId="29269"/>
    <cellStyle name="解释性文本 3 3 3 4 2" xfId="29270"/>
    <cellStyle name="解释性文本 3 3 4" xfId="29271"/>
    <cellStyle name="强调文字颜色 4 3 3" xfId="29272"/>
    <cellStyle name="解释性文本 3 3 4 2" xfId="29273"/>
    <cellStyle name="强调文字颜色 4 3 4" xfId="29274"/>
    <cellStyle name="解释性文本 3 3 4 3" xfId="29275"/>
    <cellStyle name="千位分隔 3 3 3 2" xfId="29276"/>
    <cellStyle name="强调文字颜色 4 3 5" xfId="29277"/>
    <cellStyle name="解释性文本 3 3 4 4" xfId="29278"/>
    <cellStyle name="解释性文本 3 3 5" xfId="29279"/>
    <cellStyle name="解释性文本 3 3 5 2" xfId="29280"/>
    <cellStyle name="解释性文本 3 3 5 3" xfId="29281"/>
    <cellStyle name="解释性文本 3 3 5 4" xfId="29282"/>
    <cellStyle name="强调文字颜色 3 2 2 5 2 2 2" xfId="29283"/>
    <cellStyle name="解释性文本 3 3 6" xfId="29284"/>
    <cellStyle name="解释性文本 3 3 6 2" xfId="29285"/>
    <cellStyle name="解释性文本 3 3 7" xfId="29286"/>
    <cellStyle name="强调文字颜色 3 3 2 2 4 2 3 2" xfId="29287"/>
    <cellStyle name="解释性文本 3 4" xfId="29288"/>
    <cellStyle name="解释性文本 3 4 2" xfId="29289"/>
    <cellStyle name="强调文字颜色 4 3 3 2 2 3 2" xfId="29290"/>
    <cellStyle name="解释性文本 3 4 2 2 2" xfId="29291"/>
    <cellStyle name="强调文字颜色 4 3 3 2 2 4" xfId="29292"/>
    <cellStyle name="解释性文本 3 4 2 3" xfId="29293"/>
    <cellStyle name="解释性文本 3 4 2 3 2" xfId="29294"/>
    <cellStyle name="解释性文本 3 4 2 4" xfId="29295"/>
    <cellStyle name="解释性文本 3 4 3" xfId="29296"/>
    <cellStyle name="强调文字颜色 5 2 3" xfId="29297"/>
    <cellStyle name="解释性文本 3 4 3 2" xfId="29298"/>
    <cellStyle name="解释性文本 3 4 4" xfId="29299"/>
    <cellStyle name="强调文字颜色 5 3 3" xfId="29300"/>
    <cellStyle name="解释性文本 3 4 4 2" xfId="29301"/>
    <cellStyle name="解释性文本 3 4 5" xfId="29302"/>
    <cellStyle name="解释性文本 3 5" xfId="29303"/>
    <cellStyle name="解释性文本 3 5 2" xfId="29304"/>
    <cellStyle name="强调文字颜色 4 3 3 3 2 3" xfId="29305"/>
    <cellStyle name="链接单元格 2 2 2 4 2 4" xfId="29306"/>
    <cellStyle name="解释性文本 3 5 2 2" xfId="29307"/>
    <cellStyle name="注释 2 18" xfId="29308"/>
    <cellStyle name="注释 2 23" xfId="29309"/>
    <cellStyle name="强调文字颜色 4 3 3 3 2 3 2" xfId="29310"/>
    <cellStyle name="解释性文本 3 5 2 2 2" xfId="29311"/>
    <cellStyle name="强调文字颜色 4 3 3 3 2 4" xfId="29312"/>
    <cellStyle name="适中 2 2 3 2" xfId="29313"/>
    <cellStyle name="解释性文本 3 5 2 3" xfId="29314"/>
    <cellStyle name="注释 2 68" xfId="29315"/>
    <cellStyle name="注释 2 73" xfId="29316"/>
    <cellStyle name="适中 2 2 3 2 2" xfId="29317"/>
    <cellStyle name="解释性文本 3 5 2 3 2" xfId="29318"/>
    <cellStyle name="适中 2 2 3 3" xfId="29319"/>
    <cellStyle name="解释性文本 3 5 2 4" xfId="29320"/>
    <cellStyle name="解释性文本 3 5 3" xfId="29321"/>
    <cellStyle name="强调文字颜色 6 2 3" xfId="29322"/>
    <cellStyle name="解释性文本 3 5 3 2" xfId="29323"/>
    <cellStyle name="解释性文本 3 5 4" xfId="29324"/>
    <cellStyle name="强调文字颜色 6 3 3" xfId="29325"/>
    <cellStyle name="解释性文本 3 5 4 2" xfId="29326"/>
    <cellStyle name="解释性文本 3 5 5" xfId="29327"/>
    <cellStyle name="适中 2 3 3 3" xfId="29328"/>
    <cellStyle name="解释性文本 3 6 2 4" xfId="29329"/>
    <cellStyle name="解释性文本 3 7 3 2" xfId="29330"/>
    <cellStyle name="注释 2 3 2" xfId="29331"/>
    <cellStyle name="解释性文本 3 7 4" xfId="29332"/>
    <cellStyle name="解释性文本 3 8" xfId="29333"/>
    <cellStyle name="警告文本 2" xfId="29334"/>
    <cellStyle name="警告文本 2 10" xfId="29335"/>
    <cellStyle name="警告文本 2 2 2 6 2" xfId="29336"/>
    <cellStyle name="警告文本 2 2 2 7" xfId="29337"/>
    <cellStyle name="警告文本 2 2 2 7 2" xfId="29338"/>
    <cellStyle name="警告文本 2 2 2 8" xfId="29339"/>
    <cellStyle name="警告文本 2 2 3 2 2 2" xfId="29340"/>
    <cellStyle name="警告文本 2 2 3 3 2" xfId="29341"/>
    <cellStyle name="警告文本 2 2 4 2 2 2" xfId="29342"/>
    <cellStyle name="警告文本 2 2 4 3 2" xfId="29343"/>
    <cellStyle name="警告文本 2 2 5 2 2 2" xfId="29344"/>
    <cellStyle name="警告文本 2 2 5 2 3" xfId="29345"/>
    <cellStyle name="警告文本 2 2 5 2 3 2" xfId="29346"/>
    <cellStyle name="警告文本 2 2 5 2 4" xfId="29347"/>
    <cellStyle name="警告文本 2 2 5 4" xfId="29348"/>
    <cellStyle name="警告文本 2 2 5 5" xfId="29349"/>
    <cellStyle name="警告文本 2 2 6 2 2" xfId="29350"/>
    <cellStyle name="警告文本 2 2 6 3" xfId="29351"/>
    <cellStyle name="警告文本 2 2 6 3 2" xfId="29352"/>
    <cellStyle name="警告文本 2 2 6 4" xfId="29353"/>
    <cellStyle name="警告文本 2 2 7 2" xfId="29354"/>
    <cellStyle name="强调文字颜色 2 3 2 3 2 3" xfId="29355"/>
    <cellStyle name="警告文本 2 2 8" xfId="29356"/>
    <cellStyle name="警告文本 2 2 8 2" xfId="29357"/>
    <cellStyle name="警告文本 2 2 9" xfId="29358"/>
    <cellStyle name="警告文本 2 3 2 2 2" xfId="29359"/>
    <cellStyle name="警告文本 2 3 2 2 2 2" xfId="29360"/>
    <cellStyle name="警告文本 2 3 2 2 3" xfId="29361"/>
    <cellStyle name="警告文本 2 3 2 2 3 2" xfId="29362"/>
    <cellStyle name="警告文本 2 3 2 3" xfId="29363"/>
    <cellStyle name="警告文本 2 3 2 3 2" xfId="29364"/>
    <cellStyle name="警告文本 2 3 2 4" xfId="29365"/>
    <cellStyle name="警告文本 2 3 2 4 2" xfId="29366"/>
    <cellStyle name="警告文本 2 3 2 5" xfId="29367"/>
    <cellStyle name="警告文本 2 3 3 2" xfId="29368"/>
    <cellStyle name="警告文本 2 3 3 2 2 2" xfId="29369"/>
    <cellStyle name="警告文本 2 3 4" xfId="29370"/>
    <cellStyle name="警告文本 2 3 4 2" xfId="29371"/>
    <cellStyle name="警告文本 2 3 4 2 2" xfId="29372"/>
    <cellStyle name="警告文本 2 3 4 2 2 2" xfId="29373"/>
    <cellStyle name="警告文本 2 3 4 2 3" xfId="29374"/>
    <cellStyle name="警告文本 2 3 4 2 3 2" xfId="29375"/>
    <cellStyle name="警告文本 2 3 6" xfId="29376"/>
    <cellStyle name="警告文本 2 3 6 2" xfId="29377"/>
    <cellStyle name="警告文本 2 3 7" xfId="29378"/>
    <cellStyle name="警告文本 2 3 8" xfId="29379"/>
    <cellStyle name="强调文字颜色 2 3 2 2 4" xfId="29380"/>
    <cellStyle name="警告文本 2 4 3 2" xfId="29381"/>
    <cellStyle name="警告文本 2 5 2 2 2" xfId="29382"/>
    <cellStyle name="警告文本 2 5 2 3 2" xfId="29383"/>
    <cellStyle name="警告文本 2 5 2 4" xfId="29384"/>
    <cellStyle name="强调文字颜色 2 3 3 2 4" xfId="29385"/>
    <cellStyle name="警告文本 2 5 3 2" xfId="29386"/>
    <cellStyle name="强调文字颜色 2 3 3 3 4" xfId="29387"/>
    <cellStyle name="警告文本 2 5 4 2" xfId="29388"/>
    <cellStyle name="警告文本 2 6 2 3" xfId="29389"/>
    <cellStyle name="警告文本 2 6 2 4" xfId="29390"/>
    <cellStyle name="强调文字颜色 2 3 4 2 4" xfId="29391"/>
    <cellStyle name="警告文本 2 6 3 2" xfId="29392"/>
    <cellStyle name="警告文本 2 6 4" xfId="29393"/>
    <cellStyle name="警告文本 2 6 4 2" xfId="29394"/>
    <cellStyle name="警告文本 2 6 5" xfId="29395"/>
    <cellStyle name="警告文本 2 7 2 2" xfId="29396"/>
    <cellStyle name="警告文本 2 7 3" xfId="29397"/>
    <cellStyle name="强调文字颜色 2 3 5 2 4" xfId="29398"/>
    <cellStyle name="警告文本 2 7 3 2" xfId="29399"/>
    <cellStyle name="警告文本 2 7 4" xfId="29400"/>
    <cellStyle name="警告文本 2 8" xfId="29401"/>
    <cellStyle name="警告文本 2 8 2" xfId="29402"/>
    <cellStyle name="警告文本 2 9" xfId="29403"/>
    <cellStyle name="警告文本 2 9 2" xfId="29404"/>
    <cellStyle name="警告文本 3" xfId="29405"/>
    <cellStyle name="警告文本 3 2" xfId="29406"/>
    <cellStyle name="警告文本 3 2 2" xfId="29407"/>
    <cellStyle name="警告文本 3 2 2 2 2 2" xfId="29408"/>
    <cellStyle name="警告文本 3 2 2 2 2 2 2" xfId="29409"/>
    <cellStyle name="警告文本 3 2 2 2 2 3" xfId="29410"/>
    <cellStyle name="警告文本 3 2 2 2 2 3 2" xfId="29411"/>
    <cellStyle name="警告文本 3 2 2 2 2 4" xfId="29412"/>
    <cellStyle name="警告文本 3 2 2 2 3" xfId="29413"/>
    <cellStyle name="警告文本 3 2 2 2 4" xfId="29414"/>
    <cellStyle name="警告文本 3 2 2 2 5" xfId="29415"/>
    <cellStyle name="警告文本 3 2 2 3 2" xfId="29416"/>
    <cellStyle name="警告文本 3 2 2 3 2 2" xfId="29417"/>
    <cellStyle name="警告文本 3 2 2 3 2 2 2" xfId="29418"/>
    <cellStyle name="警告文本 3 2 2 3 2 3" xfId="29419"/>
    <cellStyle name="输出 3 2 4 2 4" xfId="29420"/>
    <cellStyle name="警告文本 3 2 2 3 2 3 2" xfId="29421"/>
    <cellStyle name="警告文本 3 2 2 3 2 4" xfId="29422"/>
    <cellStyle name="警告文本 3 2 2 3 3" xfId="29423"/>
    <cellStyle name="警告文本 3 2 2 3 3 2" xfId="29424"/>
    <cellStyle name="警告文本 3 2 2 3 4" xfId="29425"/>
    <cellStyle name="警告文本 3 2 2 3 5" xfId="29426"/>
    <cellStyle name="警告文本 3 2 2 4" xfId="29427"/>
    <cellStyle name="警告文本 3 2 2 4 2" xfId="29428"/>
    <cellStyle name="警告文本 3 2 2 4 2 2" xfId="29429"/>
    <cellStyle name="警告文本 3 2 2 4 2 2 2" xfId="29430"/>
    <cellStyle name="警告文本 3 2 2 4 2 3" xfId="29431"/>
    <cellStyle name="警告文本 3 2 2 4 2 4" xfId="29432"/>
    <cellStyle name="警告文本 3 2 2 4 3" xfId="29433"/>
    <cellStyle name="警告文本 3 2 2 4 3 2" xfId="29434"/>
    <cellStyle name="警告文本 3 2 2 4 4" xfId="29435"/>
    <cellStyle name="警告文本 3 2 2 4 4 2" xfId="29436"/>
    <cellStyle name="警告文本 3 2 2 4 5" xfId="29437"/>
    <cellStyle name="警告文本 3 2 2 5" xfId="29438"/>
    <cellStyle name="警告文本 3 2 2 5 3 2" xfId="29439"/>
    <cellStyle name="警告文本 3 2 2 5 4" xfId="29440"/>
    <cellStyle name="警告文本 3 2 2 6" xfId="29441"/>
    <cellStyle name="输出 2 2 5 2" xfId="29442"/>
    <cellStyle name="警告文本 3 2 2 6 2" xfId="29443"/>
    <cellStyle name="输出 2 2 5 2 2" xfId="29444"/>
    <cellStyle name="警告文本 3 2 2 7" xfId="29445"/>
    <cellStyle name="输出 2 2 5 3" xfId="29446"/>
    <cellStyle name="警告文本 3 2 2 7 2" xfId="29447"/>
    <cellStyle name="输出 2 2 5 3 2" xfId="29448"/>
    <cellStyle name="警告文本 3 2 2 8" xfId="29449"/>
    <cellStyle name="输出 2 2 5 4" xfId="29450"/>
    <cellStyle name="警告文本 3 2 3" xfId="29451"/>
    <cellStyle name="警告文本 3 2 3 2" xfId="29452"/>
    <cellStyle name="警告文本 3 2 3 2 2" xfId="29453"/>
    <cellStyle name="警告文本 3 2 3 2 3" xfId="29454"/>
    <cellStyle name="警告文本 3 2 3 2 3 2" xfId="29455"/>
    <cellStyle name="警告文本 3 2 3 3" xfId="29456"/>
    <cellStyle name="警告文本 3 2 3 5" xfId="29457"/>
    <cellStyle name="警告文本 3 2 4" xfId="29458"/>
    <cellStyle name="警告文本 3 2 4 2" xfId="29459"/>
    <cellStyle name="警告文本 3 2 4 2 2" xfId="29460"/>
    <cellStyle name="警告文本 3 2 4 2 2 2" xfId="29461"/>
    <cellStyle name="警告文本 3 2 4 2 3" xfId="29462"/>
    <cellStyle name="警告文本 3 2 4 2 3 2" xfId="29463"/>
    <cellStyle name="警告文本 3 2 4 2 4" xfId="29464"/>
    <cellStyle name="警告文本 3 2 4 3" xfId="29465"/>
    <cellStyle name="警告文本 3 2 4 3 2" xfId="29466"/>
    <cellStyle name="警告文本 3 2 4 4" xfId="29467"/>
    <cellStyle name="警告文本 3 2 4 4 2" xfId="29468"/>
    <cellStyle name="警告文本 3 2 4 5" xfId="29469"/>
    <cellStyle name="警告文本 3 2 5 2 2" xfId="29470"/>
    <cellStyle name="警告文本 3 2 5 2 3 2" xfId="29471"/>
    <cellStyle name="警告文本 3 2 5 2 4" xfId="29472"/>
    <cellStyle name="警告文本 3 2 6 2 2" xfId="29473"/>
    <cellStyle name="警告文本 3 2 6 3 2" xfId="29474"/>
    <cellStyle name="警告文本 3 2 6 4" xfId="29475"/>
    <cellStyle name="警告文本 3 2 7 2" xfId="29476"/>
    <cellStyle name="强调文字颜色 2 3 3 3 2 3" xfId="29477"/>
    <cellStyle name="警告文本 3 2 8" xfId="29478"/>
    <cellStyle name="警告文本 3 2 8 2" xfId="29479"/>
    <cellStyle name="警告文本 3 2 9" xfId="29480"/>
    <cellStyle name="警告文本 3 3" xfId="29481"/>
    <cellStyle name="警告文本 3 3 2" xfId="29482"/>
    <cellStyle name="警告文本 3 3 2 2 3" xfId="29483"/>
    <cellStyle name="警告文本 3 3 2 2 3 2" xfId="29484"/>
    <cellStyle name="警告文本 3 3 2 2 4" xfId="29485"/>
    <cellStyle name="警告文本 3 3 2 4" xfId="29486"/>
    <cellStyle name="警告文本 3 3 2 5" xfId="29487"/>
    <cellStyle name="警告文本 3 3 3" xfId="29488"/>
    <cellStyle name="警告文本 3 3 3 2" xfId="29489"/>
    <cellStyle name="警告文本 3 3 3 2 2" xfId="29490"/>
    <cellStyle name="警告文本 3 3 3 2 2 2" xfId="29491"/>
    <cellStyle name="警告文本 3 3 3 2 3" xfId="29492"/>
    <cellStyle name="警告文本 3 3 3 2 3 2" xfId="29493"/>
    <cellStyle name="警告文本 3 3 3 3 2" xfId="29494"/>
    <cellStyle name="警告文本 3 3 3 4" xfId="29495"/>
    <cellStyle name="警告文本 3 3 3 4 2" xfId="29496"/>
    <cellStyle name="警告文本 3 3 3 5" xfId="29497"/>
    <cellStyle name="警告文本 3 3 4" xfId="29498"/>
    <cellStyle name="警告文本 3 3 4 2" xfId="29499"/>
    <cellStyle name="警告文本 3 3 4 2 2" xfId="29500"/>
    <cellStyle name="警告文本 3 3 4 2 2 2" xfId="29501"/>
    <cellStyle name="警告文本 3 3 4 2 3" xfId="29502"/>
    <cellStyle name="警告文本 3 3 4 2 3 2" xfId="29503"/>
    <cellStyle name="警告文本 3 3 4 2 4" xfId="29504"/>
    <cellStyle name="警告文本 3 3 4 3 2" xfId="29505"/>
    <cellStyle name="警告文本 3 3 4 4" xfId="29506"/>
    <cellStyle name="警告文本 3 3 4 5" xfId="29507"/>
    <cellStyle name="警告文本 3 3 5 2" xfId="29508"/>
    <cellStyle name="警告文本 3 3 5 2 2" xfId="29509"/>
    <cellStyle name="警告文本 3 4" xfId="29510"/>
    <cellStyle name="警告文本 3 4 2" xfId="29511"/>
    <cellStyle name="警告文本 3 4 2 4" xfId="29512"/>
    <cellStyle name="警告文本 3 4 3" xfId="29513"/>
    <cellStyle name="警告文本 3 4 3 2" xfId="29514"/>
    <cellStyle name="警告文本 3 4 4 2" xfId="29515"/>
    <cellStyle name="警告文本 3 5" xfId="29516"/>
    <cellStyle name="警告文本 3 5 2" xfId="29517"/>
    <cellStyle name="警告文本 3 5 2 4" xfId="29518"/>
    <cellStyle name="警告文本 3 5 3" xfId="29519"/>
    <cellStyle name="警告文本 3 5 3 2" xfId="29520"/>
    <cellStyle name="警告文本 3 5 4 2" xfId="29521"/>
    <cellStyle name="警告文本 3 5 5" xfId="29522"/>
    <cellStyle name="警告文本 3 6" xfId="29523"/>
    <cellStyle name="警告文本 3 6 2" xfId="29524"/>
    <cellStyle name="警告文本 3 6 2 4" xfId="29525"/>
    <cellStyle name="警告文本 3 6 3" xfId="29526"/>
    <cellStyle name="警告文本 3 6 3 2" xfId="29527"/>
    <cellStyle name="警告文本 3 6 4" xfId="29528"/>
    <cellStyle name="警告文本 3 6 4 2" xfId="29529"/>
    <cellStyle name="警告文本 3 6 5" xfId="29530"/>
    <cellStyle name="警告文本 3 7" xfId="29531"/>
    <cellStyle name="警告文本 3 7 2" xfId="29532"/>
    <cellStyle name="输入 3 2 2 4 2 4" xfId="29533"/>
    <cellStyle name="警告文本 3 7 2 2" xfId="29534"/>
    <cellStyle name="警告文本 3 7 3" xfId="29535"/>
    <cellStyle name="警告文本 3 7 3 2" xfId="29536"/>
    <cellStyle name="警告文本 3 7 4" xfId="29537"/>
    <cellStyle name="警告文本 3 8" xfId="29538"/>
    <cellStyle name="警告文本 3 8 2" xfId="29539"/>
    <cellStyle name="警告文本 3 9" xfId="29540"/>
    <cellStyle name="警告文本 4" xfId="29541"/>
    <cellStyle name="警告文本 4 2" xfId="29542"/>
    <cellStyle name="链接单元格 2" xfId="29543"/>
    <cellStyle name="链接单元格 2 10" xfId="29544"/>
    <cellStyle name="链接单元格 2 2 2" xfId="29545"/>
    <cellStyle name="链接单元格 2 2 2 2" xfId="29546"/>
    <cellStyle name="链接单元格 2 2 2 2 2" xfId="29547"/>
    <cellStyle name="链接单元格 2 2 2 2 2 2 2" xfId="29548"/>
    <cellStyle name="链接单元格 2 2 2 2 3" xfId="29549"/>
    <cellStyle name="链接单元格 2 2 2 2 3 2" xfId="29550"/>
    <cellStyle name="链接单元格 2 2 2 2 4 2" xfId="29551"/>
    <cellStyle name="链接单元格 2 2 2 3" xfId="29552"/>
    <cellStyle name="链接单元格 2 2 2 3 2" xfId="29553"/>
    <cellStyle name="链接单元格 2 2 2 3 2 2" xfId="29554"/>
    <cellStyle name="注释 2 18 2 3" xfId="29555"/>
    <cellStyle name="注释 2 23 2 3" xfId="29556"/>
    <cellStyle name="链接单元格 2 2 2 3 2 2 2" xfId="29557"/>
    <cellStyle name="链接单元格 2 2 2 3 3" xfId="29558"/>
    <cellStyle name="链接单元格 2 2 2 3 3 2" xfId="29559"/>
    <cellStyle name="链接单元格 2 2 2 3 4" xfId="29560"/>
    <cellStyle name="链接单元格 2 2 2 3 4 2" xfId="29561"/>
    <cellStyle name="链接单元格 2 2 2 3 5" xfId="29562"/>
    <cellStyle name="注释 2 68 2 3" xfId="29563"/>
    <cellStyle name="注释 2 73 2 3" xfId="29564"/>
    <cellStyle name="链接单元格 2 2 2 4 2 2 2" xfId="29565"/>
    <cellStyle name="强调文字颜色 4 3 3 3 2 2 2" xfId="29566"/>
    <cellStyle name="链接单元格 2 2 2 4 2 3 2" xfId="29567"/>
    <cellStyle name="链接单元格 2 2 2 4 4 2" xfId="29568"/>
    <cellStyle name="链接单元格 2 2 2 5 2 2" xfId="29569"/>
    <cellStyle name="链接单元格 2 2 2 5 3" xfId="29570"/>
    <cellStyle name="链接单元格 2 2 2 5 3 2" xfId="29571"/>
    <cellStyle name="链接单元格 2 2 2 5 4" xfId="29572"/>
    <cellStyle name="注释 2 3 2 2 3" xfId="29573"/>
    <cellStyle name="链接单元格 2 2 2 7 2" xfId="29574"/>
    <cellStyle name="链接单元格 2 2 4 2 2" xfId="29575"/>
    <cellStyle name="链接单元格 2 2 4 2 3" xfId="29576"/>
    <cellStyle name="链接单元格 2 2 4 2 3 2" xfId="29577"/>
    <cellStyle name="链接单元格 2 2 4 2 4" xfId="29578"/>
    <cellStyle name="链接单元格 2 2 4 3" xfId="29579"/>
    <cellStyle name="链接单元格 2 2 4 3 2" xfId="29580"/>
    <cellStyle name="链接单元格 2 3 2 2" xfId="29581"/>
    <cellStyle name="链接单元格 2 3 2 2 2" xfId="29582"/>
    <cellStyle name="链接单元格 2 3 2 2 2 2" xfId="29583"/>
    <cellStyle name="链接单元格 2 3 2 2 3" xfId="29584"/>
    <cellStyle name="链接单元格 2 3 2 2 3 2" xfId="29585"/>
    <cellStyle name="链接单元格 2 3 2 2 4" xfId="29586"/>
    <cellStyle name="链接单元格 2 3 3 2 3" xfId="29587"/>
    <cellStyle name="链接单元格 2 3 3 2 4" xfId="29588"/>
    <cellStyle name="链接单元格 2 3 3 4 2" xfId="29589"/>
    <cellStyle name="链接单元格 2 3 3 5" xfId="29590"/>
    <cellStyle name="链接单元格 2 3 4 3" xfId="29591"/>
    <cellStyle name="链接单元格 2 3 4 3 2" xfId="29592"/>
    <cellStyle name="强调文字颜色 2 2 9 2" xfId="29593"/>
    <cellStyle name="链接单元格 2 3 4 4" xfId="29594"/>
    <cellStyle name="链接单元格 2 3 4 4 2" xfId="29595"/>
    <cellStyle name="链接单元格 2 3 4 5" xfId="29596"/>
    <cellStyle name="链接单元格 2 4" xfId="29597"/>
    <cellStyle name="链接单元格 2 4 2" xfId="29598"/>
    <cellStyle name="链接单元格 2 4 2 2" xfId="29599"/>
    <cellStyle name="链接单元格 2 4 2 2 2" xfId="29600"/>
    <cellStyle name="链接单元格 2 5" xfId="29601"/>
    <cellStyle name="链接单元格 2 5 2" xfId="29602"/>
    <cellStyle name="链接单元格 2 5 2 2" xfId="29603"/>
    <cellStyle name="链接单元格 2 5 2 2 2" xfId="29604"/>
    <cellStyle name="强调文字颜色 5 2 3 2 2" xfId="29605"/>
    <cellStyle name="输入 3 2 2 6 2" xfId="29606"/>
    <cellStyle name="链接单元格 2 5 2 3" xfId="29607"/>
    <cellStyle name="强调文字颜色 5 2 3 2 2 2" xfId="29608"/>
    <cellStyle name="链接单元格 2 5 2 3 2" xfId="29609"/>
    <cellStyle name="链接单元格 2 6" xfId="29610"/>
    <cellStyle name="强调文字颜色 5 2 4 2 2 2" xfId="29611"/>
    <cellStyle name="链接单元格 2 6 2 3 2" xfId="29612"/>
    <cellStyle name="强调文字颜色 5 2 4 2 3" xfId="29613"/>
    <cellStyle name="链接单元格 2 6 2 4" xfId="29614"/>
    <cellStyle name="链接单元格 2 7" xfId="29615"/>
    <cellStyle name="链接单元格 2 8" xfId="29616"/>
    <cellStyle name="链接单元格 2 9 2" xfId="29617"/>
    <cellStyle name="链接单元格 3" xfId="29618"/>
    <cellStyle name="链接单元格 3 10" xfId="29619"/>
    <cellStyle name="链接单元格 3 2" xfId="29620"/>
    <cellStyle name="链接单元格 3 2 2" xfId="29621"/>
    <cellStyle name="链接单元格 3 2 2 2" xfId="29622"/>
    <cellStyle name="链接单元格 3 2 2 2 2 3 2" xfId="29623"/>
    <cellStyle name="链接单元格 3 2 2 2 2 4" xfId="29624"/>
    <cellStyle name="链接单元格 3 2 2 3" xfId="29625"/>
    <cellStyle name="链接单元格 3 2 2 3 2" xfId="29626"/>
    <cellStyle name="链接单元格 3 2 2 3 2 2 2" xfId="29627"/>
    <cellStyle name="链接单元格 3 5 2 3 2" xfId="29628"/>
    <cellStyle name="强调文字颜色 5 3 3 2 2 2" xfId="29629"/>
    <cellStyle name="链接单元格 3 2 2 3 2 3" xfId="29630"/>
    <cellStyle name="强调文字颜色 5 3 3 2 2 2 2" xfId="29631"/>
    <cellStyle name="链接单元格 3 2 2 3 2 3 2" xfId="29632"/>
    <cellStyle name="链接单元格 3 2 2 3 3" xfId="29633"/>
    <cellStyle name="链接单元格 3 2 2 3 4" xfId="29634"/>
    <cellStyle name="链接单元格 3 2 2 3 4 2" xfId="29635"/>
    <cellStyle name="链接单元格 3 2 2 3 5" xfId="29636"/>
    <cellStyle name="链接单元格 3 2 2 4 2" xfId="29637"/>
    <cellStyle name="链接单元格 3 2 2 4 2 2 2" xfId="29638"/>
    <cellStyle name="强调文字颜色 5 3 3 3 2 2" xfId="29639"/>
    <cellStyle name="链接单元格 3 2 2 4 2 3" xfId="29640"/>
    <cellStyle name="强调文字颜色 5 3 3 3 2 2 2" xfId="29641"/>
    <cellStyle name="链接单元格 3 2 2 4 2 3 2" xfId="29642"/>
    <cellStyle name="链接单元格 3 2 2 4 3" xfId="29643"/>
    <cellStyle name="链接单元格 3 2 2 4 4 2" xfId="29644"/>
    <cellStyle name="链接单元格 3 2 2 4 5" xfId="29645"/>
    <cellStyle name="链接单元格 3 2 2 5" xfId="29646"/>
    <cellStyle name="链接单元格 3 2 2 5 2" xfId="29647"/>
    <cellStyle name="链接单元格 3 2 2 5 3" xfId="29648"/>
    <cellStyle name="链接单元格 3 2 2 5 4" xfId="29649"/>
    <cellStyle name="链接单元格 3 2 2 6" xfId="29650"/>
    <cellStyle name="链接单元格 3 2 2 6 2" xfId="29651"/>
    <cellStyle name="注释 3 3 2 2 3" xfId="29652"/>
    <cellStyle name="链接单元格 3 2 2 7 2" xfId="29653"/>
    <cellStyle name="链接单元格 3 2 3" xfId="29654"/>
    <cellStyle name="链接单元格 3 2 3 2" xfId="29655"/>
    <cellStyle name="链接单元格 3 2 3 3" xfId="29656"/>
    <cellStyle name="链接单元格 3 2 3 3 2" xfId="29657"/>
    <cellStyle name="链接单元格 3 2 3 4 2" xfId="29658"/>
    <cellStyle name="链接单元格 3 2 3 5" xfId="29659"/>
    <cellStyle name="链接单元格 3 2 4" xfId="29660"/>
    <cellStyle name="链接单元格 3 2 4 2" xfId="29661"/>
    <cellStyle name="链接单元格 3 2 4 2 2" xfId="29662"/>
    <cellStyle name="链接单元格 3 2 4 2 3" xfId="29663"/>
    <cellStyle name="链接单元格 3 2 4 2 4" xfId="29664"/>
    <cellStyle name="链接单元格 3 2 4 3" xfId="29665"/>
    <cellStyle name="链接单元格 3 2 4 3 2" xfId="29666"/>
    <cellStyle name="链接单元格 3 2 4 4" xfId="29667"/>
    <cellStyle name="链接单元格 3 2 4 4 2" xfId="29668"/>
    <cellStyle name="链接单元格 3 2 4 5" xfId="29669"/>
    <cellStyle name="链接单元格 3 2 5 2 2 2" xfId="29670"/>
    <cellStyle name="链接单元格 3 2 5 2 3" xfId="29671"/>
    <cellStyle name="链接单元格 3 2 5 2 3 2" xfId="29672"/>
    <cellStyle name="链接单元格 3 2 5 2 4" xfId="29673"/>
    <cellStyle name="链接单元格 3 2 5 3 2" xfId="29674"/>
    <cellStyle name="链接单元格 3 2 5 4" xfId="29675"/>
    <cellStyle name="链接单元格 3 2 5 4 2" xfId="29676"/>
    <cellStyle name="链接单元格 3 2 6 3 2" xfId="29677"/>
    <cellStyle name="链接单元格 3 2 6 4" xfId="29678"/>
    <cellStyle name="链接单元格 3 3" xfId="29679"/>
    <cellStyle name="链接单元格 3 3 2 2" xfId="29680"/>
    <cellStyle name="链接单元格 3 3 2 2 2" xfId="29681"/>
    <cellStyle name="链接单元格 3 3 2 2 2 2" xfId="29682"/>
    <cellStyle name="链接单元格 3 3 2 2 3" xfId="29683"/>
    <cellStyle name="链接单元格 3 3 2 2 3 2" xfId="29684"/>
    <cellStyle name="链接单元格 3 3 2 2 4" xfId="29685"/>
    <cellStyle name="注释 2 25 2 3 2" xfId="29686"/>
    <cellStyle name="注释 2 30 2 3 2" xfId="29687"/>
    <cellStyle name="链接单元格 3 3 2 3" xfId="29688"/>
    <cellStyle name="链接单元格 3 3 2 3 2" xfId="29689"/>
    <cellStyle name="强调文字颜色 3 2 7 2 2" xfId="29690"/>
    <cellStyle name="链接单元格 3 3 2 4 2" xfId="29691"/>
    <cellStyle name="链接单元格 3 3 3" xfId="29692"/>
    <cellStyle name="链接单元格 3 3 3 2" xfId="29693"/>
    <cellStyle name="链接单元格 3 3 3 2 2" xfId="29694"/>
    <cellStyle name="链接单元格 3 3 3 2 2 2" xfId="29695"/>
    <cellStyle name="链接单元格 3 3 3 2 3" xfId="29696"/>
    <cellStyle name="链接单元格 3 3 3 2 3 2" xfId="29697"/>
    <cellStyle name="链接单元格 3 3 3 2 4" xfId="29698"/>
    <cellStyle name="链接单元格 3 3 3 3" xfId="29699"/>
    <cellStyle name="链接单元格 3 3 3 3 2" xfId="29700"/>
    <cellStyle name="强调文字颜色 3 2 8 2" xfId="29701"/>
    <cellStyle name="链接单元格 3 3 3 4" xfId="29702"/>
    <cellStyle name="链接单元格 3 3 3 4 2" xfId="29703"/>
    <cellStyle name="链接单元格 3 3 4" xfId="29704"/>
    <cellStyle name="链接单元格 3 3 4 2" xfId="29705"/>
    <cellStyle name="链接单元格 3 3 4 2 2" xfId="29706"/>
    <cellStyle name="链接单元格 3 3 4 2 2 2" xfId="29707"/>
    <cellStyle name="链接单元格 3 3 4 2 3" xfId="29708"/>
    <cellStyle name="链接单元格 3 3 4 2 4" xfId="29709"/>
    <cellStyle name="链接单元格 3 3 4 3" xfId="29710"/>
    <cellStyle name="链接单元格 3 3 4 3 2" xfId="29711"/>
    <cellStyle name="强调文字颜色 3 2 9 2" xfId="29712"/>
    <cellStyle name="链接单元格 3 3 4 4" xfId="29713"/>
    <cellStyle name="链接单元格 3 3 4 4 2" xfId="29714"/>
    <cellStyle name="链接单元格 3 3 5 3 2" xfId="29715"/>
    <cellStyle name="链接单元格 3 4" xfId="29716"/>
    <cellStyle name="链接单元格 3 5" xfId="29717"/>
    <cellStyle name="链接单元格 3 5 2 2 2" xfId="29718"/>
    <cellStyle name="强调文字颜色 5 3 3 2 2" xfId="29719"/>
    <cellStyle name="链接单元格 3 5 2 3" xfId="29720"/>
    <cellStyle name="链接单元格 3 5 3 2" xfId="29721"/>
    <cellStyle name="链接单元格 3 5 4 2" xfId="29722"/>
    <cellStyle name="链接单元格 3 6" xfId="29723"/>
    <cellStyle name="强调文字颜色 5 3 4 2 2 2" xfId="29724"/>
    <cellStyle name="链接单元格 3 6 2 3 2" xfId="29725"/>
    <cellStyle name="强调文字颜色 5 3 4 2 3" xfId="29726"/>
    <cellStyle name="链接单元格 3 6 2 4" xfId="29727"/>
    <cellStyle name="链接单元格 3 7" xfId="29728"/>
    <cellStyle name="链接单元格 3 9 2" xfId="29729"/>
    <cellStyle name="链接单元格 4" xfId="29730"/>
    <cellStyle name="链接单元格 4 2" xfId="29731"/>
    <cellStyle name="千位分隔 2 2" xfId="29732"/>
    <cellStyle name="千位分隔 2 2 2" xfId="29733"/>
    <cellStyle name="千位分隔 2 2 2 2 2 2" xfId="29734"/>
    <cellStyle name="千位分隔 2 2 2 2 3" xfId="29735"/>
    <cellStyle name="千位分隔 2 2 3" xfId="29736"/>
    <cellStyle name="千位分隔 2 2 4" xfId="29737"/>
    <cellStyle name="千位分隔 2 2 5" xfId="29738"/>
    <cellStyle name="强调文字颜色 2 2 2 5 2 3 2" xfId="29739"/>
    <cellStyle name="千位分隔 2 2 6" xfId="29740"/>
    <cellStyle name="千位分隔 2 2 6 2" xfId="29741"/>
    <cellStyle name="千位分隔 2 3" xfId="29742"/>
    <cellStyle name="千位分隔 2 3 2" xfId="29743"/>
    <cellStyle name="千位分隔 2 3 3" xfId="29744"/>
    <cellStyle name="千位分隔 2 3 4" xfId="29745"/>
    <cellStyle name="千位分隔 2 4" xfId="29746"/>
    <cellStyle name="千位分隔 2 4 2" xfId="29747"/>
    <cellStyle name="强调文字颜色 4 3 2 2 3 5" xfId="29748"/>
    <cellStyle name="千位分隔 2 4 2 2" xfId="29749"/>
    <cellStyle name="千位分隔 2 4 3" xfId="29750"/>
    <cellStyle name="千位分隔 2 5" xfId="29751"/>
    <cellStyle name="千位分隔 2 5 2" xfId="29752"/>
    <cellStyle name="千位分隔 2 5 2 2" xfId="29753"/>
    <cellStyle name="千位分隔 2 5 3" xfId="29754"/>
    <cellStyle name="千位分隔 2 6" xfId="29755"/>
    <cellStyle name="千位分隔 2 6 2" xfId="29756"/>
    <cellStyle name="千位分隔 2 7" xfId="29757"/>
    <cellStyle name="千位分隔 2 7 2" xfId="29758"/>
    <cellStyle name="千位分隔 3 2 2" xfId="29759"/>
    <cellStyle name="千位分隔 3 2 3" xfId="29760"/>
    <cellStyle name="千位分隔 3 2 4" xfId="29761"/>
    <cellStyle name="千位分隔 3 2 5" xfId="29762"/>
    <cellStyle name="千位分隔 3 2 6" xfId="29763"/>
    <cellStyle name="千位分隔 3 3 2" xfId="29764"/>
    <cellStyle name="千位分隔 3 3 3" xfId="29765"/>
    <cellStyle name="千位分隔 3 4 2" xfId="29766"/>
    <cellStyle name="千位分隔 3 4 2 2" xfId="29767"/>
    <cellStyle name="强调文字颜色 5 2 5" xfId="29768"/>
    <cellStyle name="千位分隔 3 4 3" xfId="29769"/>
    <cellStyle name="千位分隔 3 5" xfId="29770"/>
    <cellStyle name="千位分隔 3 5 2" xfId="29771"/>
    <cellStyle name="适中 2 2 4 3" xfId="29772"/>
    <cellStyle name="千位分隔 3 5 2 2" xfId="29773"/>
    <cellStyle name="强调文字颜色 6 2 5" xfId="29774"/>
    <cellStyle name="千位分隔 3 5 3" xfId="29775"/>
    <cellStyle name="千位分隔 3 6 2" xfId="29776"/>
    <cellStyle name="千位分隔 3 7" xfId="29777"/>
    <cellStyle name="千位分隔 3 7 2" xfId="29778"/>
    <cellStyle name="千位分隔 8" xfId="29779"/>
    <cellStyle name="千位分隔[0] 2" xfId="29780"/>
    <cellStyle name="千位分隔[0] 2 2" xfId="29781"/>
    <cellStyle name="千位分隔[0] 2 2 2" xfId="29782"/>
    <cellStyle name="千位分隔[0] 2 2 3" xfId="29783"/>
    <cellStyle name="千位分隔[0] 2 2 4" xfId="29784"/>
    <cellStyle name="千位分隔[0] 2 2 5" xfId="29785"/>
    <cellStyle name="千位分隔[0] 2 2 6" xfId="29786"/>
    <cellStyle name="千位分隔[0] 2 3" xfId="29787"/>
    <cellStyle name="千位分隔[0] 2 3 2" xfId="29788"/>
    <cellStyle name="千位分隔[0] 2 3 3" xfId="29789"/>
    <cellStyle name="千位分隔[0] 2 3 4" xfId="29790"/>
    <cellStyle name="千位分隔[0] 2 4 2" xfId="29791"/>
    <cellStyle name="千位分隔[0] 2 4 2 2" xfId="29792"/>
    <cellStyle name="千位分隔[0] 2 4 3" xfId="29793"/>
    <cellStyle name="千位分隔[0] 2 5" xfId="29794"/>
    <cellStyle name="千位分隔[0] 2 5 2" xfId="29795"/>
    <cellStyle name="千位分隔[0] 2 5 2 2" xfId="29796"/>
    <cellStyle name="千位分隔[0] 2 5 3" xfId="29797"/>
    <cellStyle name="千位分隔[0] 2 6" xfId="29798"/>
    <cellStyle name="千位分隔[0] 2 6 2" xfId="29799"/>
    <cellStyle name="千位分隔[0] 2 7" xfId="29800"/>
    <cellStyle name="千位分隔[0] 3" xfId="29801"/>
    <cellStyle name="千位分隔[0] 3 2" xfId="29802"/>
    <cellStyle name="千位分隔[0] 3 2 2 2 2" xfId="29803"/>
    <cellStyle name="千位分隔[0] 3 2 2 2 2 2" xfId="29804"/>
    <cellStyle name="千位分隔[0] 3 2 2 2 3" xfId="29805"/>
    <cellStyle name="千位分隔[0] 3 2 2 4" xfId="29806"/>
    <cellStyle name="强调文字颜色 2 2 2 4 3" xfId="29807"/>
    <cellStyle name="千位分隔[0] 3 2 3 2 2" xfId="29808"/>
    <cellStyle name="强调文字颜色 2 2 3 4 3" xfId="29809"/>
    <cellStyle name="千位分隔[0] 3 2 4 2 2" xfId="29810"/>
    <cellStyle name="千位分隔[0] 3 3" xfId="29811"/>
    <cellStyle name="千位分隔[0] 3 4" xfId="29812"/>
    <cellStyle name="千位分隔[0] 3 5" xfId="29813"/>
    <cellStyle name="注释 3 17 4" xfId="29814"/>
    <cellStyle name="注释 3 22 4" xfId="29815"/>
    <cellStyle name="千位分隔[0] 3 5 3" xfId="29816"/>
    <cellStyle name="千位分隔[0] 3 6" xfId="29817"/>
    <cellStyle name="千位分隔[0] 3 7" xfId="29818"/>
    <cellStyle name="强调文字颜色 1 2 10" xfId="29819"/>
    <cellStyle name="强调文字颜色 1 2 2 2" xfId="29820"/>
    <cellStyle name="强调文字颜色 1 2 2 2 2" xfId="29821"/>
    <cellStyle name="强调文字颜色 1 2 2 2 2 2" xfId="29822"/>
    <cellStyle name="强调文字颜色 1 2 2 2 2 2 2" xfId="29823"/>
    <cellStyle name="强调文字颜色 1 2 2 2 2 2 2 2" xfId="29824"/>
    <cellStyle name="强调文字颜色 1 2 2 2 2 2 3" xfId="29825"/>
    <cellStyle name="强调文字颜色 1 2 2 2 2 2 3 2" xfId="29826"/>
    <cellStyle name="强调文字颜色 1 2 2 2 2 2 4" xfId="29827"/>
    <cellStyle name="强调文字颜色 1 2 2 2 2 3" xfId="29828"/>
    <cellStyle name="强调文字颜色 1 2 2 2 2 3 2" xfId="29829"/>
    <cellStyle name="输出 3 2 2 4 2 2 2" xfId="29830"/>
    <cellStyle name="强调文字颜色 1 2 2 2 2 4" xfId="29831"/>
    <cellStyle name="强调文字颜色 1 2 2 2 2 4 2" xfId="29832"/>
    <cellStyle name="强调文字颜色 1 2 2 2 2 5" xfId="29833"/>
    <cellStyle name="强调文字颜色 1 2 2 2 3 2 2" xfId="29834"/>
    <cellStyle name="强调文字颜色 1 2 2 2 3 2 2 2" xfId="29835"/>
    <cellStyle name="强调文字颜色 1 2 2 2 3 2 3" xfId="29836"/>
    <cellStyle name="强调文字颜色 1 2 2 2 3 2 3 2" xfId="29837"/>
    <cellStyle name="强调文字颜色 1 2 2 2 3 2 4" xfId="29838"/>
    <cellStyle name="强调文字颜色 1 2 2 2 3 3" xfId="29839"/>
    <cellStyle name="适中 3 4 2 2" xfId="29840"/>
    <cellStyle name="强调文字颜色 1 2 2 2 3 3 2" xfId="29841"/>
    <cellStyle name="适中 3 4 2 2 2" xfId="29842"/>
    <cellStyle name="输出 3 2 2 4 2 3 2" xfId="29843"/>
    <cellStyle name="强调文字颜色 1 2 2 2 3 4" xfId="29844"/>
    <cellStyle name="适中 3 4 2 3" xfId="29845"/>
    <cellStyle name="强调文字颜色 1 2 2 2 3 4 2" xfId="29846"/>
    <cellStyle name="适中 3 4 2 3 2" xfId="29847"/>
    <cellStyle name="强调文字颜色 1 2 2 2 3 5" xfId="29848"/>
    <cellStyle name="适中 3 4 2 4" xfId="29849"/>
    <cellStyle name="强调文字颜色 1 2 2 2 4 2 2" xfId="29850"/>
    <cellStyle name="强调文字颜色 1 2 2 2 4 2 2 2" xfId="29851"/>
    <cellStyle name="强调文字颜色 1 2 2 2 4 2 3" xfId="29852"/>
    <cellStyle name="强调文字颜色 1 2 2 2 4 2 3 2" xfId="29853"/>
    <cellStyle name="强调文字颜色 1 2 2 2 4 2 4" xfId="29854"/>
    <cellStyle name="强调文字颜色 1 2 2 2 4 3" xfId="29855"/>
    <cellStyle name="适中 3 4 3 2" xfId="29856"/>
    <cellStyle name="强调文字颜色 1 2 2 2 4 4" xfId="29857"/>
    <cellStyle name="强调文字颜色 1 2 2 2 4 5" xfId="29858"/>
    <cellStyle name="强调文字颜色 1 2 2 2 5 2" xfId="29859"/>
    <cellStyle name="强调文字颜色 1 2 2 2 5 2 2" xfId="29860"/>
    <cellStyle name="强调文字颜色 1 2 2 2 5 3" xfId="29861"/>
    <cellStyle name="适中 3 4 4 2" xfId="29862"/>
    <cellStyle name="强调文字颜色 1 2 2 2 5 3 2" xfId="29863"/>
    <cellStyle name="强调文字颜色 1 2 2 2 5 4" xfId="29864"/>
    <cellStyle name="注释 3 3 2" xfId="29865"/>
    <cellStyle name="强调文字颜色 1 2 2 2 6" xfId="29866"/>
    <cellStyle name="注释 3 3 2 2" xfId="29867"/>
    <cellStyle name="强调文字颜色 1 2 2 2 6 2" xfId="29868"/>
    <cellStyle name="强调文字颜色 1 2 2 3" xfId="29869"/>
    <cellStyle name="强调文字颜色 1 2 2 4 2" xfId="29870"/>
    <cellStyle name="强调文字颜色 1 2 2 4 2 2" xfId="29871"/>
    <cellStyle name="强调文字颜色 1 2 2 4 2 2 2" xfId="29872"/>
    <cellStyle name="强调文字颜色 1 2 2 4 2 3" xfId="29873"/>
    <cellStyle name="强调文字颜色 1 2 2 4 2 3 2" xfId="29874"/>
    <cellStyle name="强调文字颜色 1 2 2 4 2 4" xfId="29875"/>
    <cellStyle name="强调文字颜色 1 2 2 4 4 2" xfId="29876"/>
    <cellStyle name="强调文字颜色 1 2 2 4 5" xfId="29877"/>
    <cellStyle name="强调文字颜色 1 2 2 5" xfId="29878"/>
    <cellStyle name="强调文字颜色 1 2 2 5 2" xfId="29879"/>
    <cellStyle name="强调文字颜色 1 2 2 5 2 2" xfId="29880"/>
    <cellStyle name="强调文字颜色 1 2 2 5 2 2 2" xfId="29881"/>
    <cellStyle name="强调文字颜色 1 2 2 5 2 3" xfId="29882"/>
    <cellStyle name="强调文字颜色 1 2 2 5 2 4" xfId="29883"/>
    <cellStyle name="强调文字颜色 1 2 2 5 3" xfId="29884"/>
    <cellStyle name="强调文字颜色 1 2 2 5 3 2" xfId="29885"/>
    <cellStyle name="强调文字颜色 1 2 2 5 4" xfId="29886"/>
    <cellStyle name="强调文字颜色 1 2 2 5 4 2" xfId="29887"/>
    <cellStyle name="强调文字颜色 1 2 2 5 5" xfId="29888"/>
    <cellStyle name="强调文字颜色 1 2 2 6" xfId="29889"/>
    <cellStyle name="强调文字颜色 1 2 2 6 2" xfId="29890"/>
    <cellStyle name="强调文字颜色 1 2 2 6 2 2" xfId="29891"/>
    <cellStyle name="强调文字颜色 1 2 2 6 3" xfId="29892"/>
    <cellStyle name="强调文字颜色 1 2 2 6 3 2" xfId="29893"/>
    <cellStyle name="强调文字颜色 1 2 2 6 4" xfId="29894"/>
    <cellStyle name="强调文字颜色 1 2 2 7" xfId="29895"/>
    <cellStyle name="强调文字颜色 1 2 2 7 2" xfId="29896"/>
    <cellStyle name="强调文字颜色 1 2 2 8" xfId="29897"/>
    <cellStyle name="强调文字颜色 1 2 2 8 2" xfId="29898"/>
    <cellStyle name="强调文字颜色 1 2 2 9" xfId="29899"/>
    <cellStyle name="强调文字颜色 1 2 3" xfId="29900"/>
    <cellStyle name="强调文字颜色 1 2 3 2" xfId="29901"/>
    <cellStyle name="强调文字颜色 1 2 3 2 2 2 2" xfId="29902"/>
    <cellStyle name="强调文字颜色 1 2 3 2 2 3 2" xfId="29903"/>
    <cellStyle name="强调文字颜色 1 2 3 2 2 4" xfId="29904"/>
    <cellStyle name="强调文字颜色 1 2 3 3" xfId="29905"/>
    <cellStyle name="强调文字颜色 1 2 3 3 2 3" xfId="29906"/>
    <cellStyle name="强调文字颜色 1 2 3 3 2 3 2" xfId="29907"/>
    <cellStyle name="强调文字颜色 1 2 3 3 2 4" xfId="29908"/>
    <cellStyle name="强调文字颜色 1 2 3 3 5" xfId="29909"/>
    <cellStyle name="强调文字颜色 1 2 3 4" xfId="29910"/>
    <cellStyle name="强调文字颜色 1 2 3 4 2 2 2" xfId="29911"/>
    <cellStyle name="强调文字颜色 1 2 3 4 2 3" xfId="29912"/>
    <cellStyle name="强调文字颜色 1 2 3 4 2 3 2" xfId="29913"/>
    <cellStyle name="强调文字颜色 1 2 3 4 2 4" xfId="29914"/>
    <cellStyle name="强调文字颜色 1 2 3 4 4 2" xfId="29915"/>
    <cellStyle name="强调文字颜色 1 2 3 4 5" xfId="29916"/>
    <cellStyle name="强调文字颜色 1 2 3 5" xfId="29917"/>
    <cellStyle name="强调文字颜色 1 2 3 6" xfId="29918"/>
    <cellStyle name="强调文字颜色 1 2 3 7" xfId="29919"/>
    <cellStyle name="输入 2 6" xfId="29920"/>
    <cellStyle name="强调文字颜色 1 2 3 7 2" xfId="29921"/>
    <cellStyle name="强调文字颜色 1 2 4" xfId="29922"/>
    <cellStyle name="强调文字颜色 1 2 4 2" xfId="29923"/>
    <cellStyle name="强调文字颜色 5 2 2 3 2 2 2" xfId="29924"/>
    <cellStyle name="强调文字颜色 1 2 4 3" xfId="29925"/>
    <cellStyle name="强调文字颜色 1 2 5" xfId="29926"/>
    <cellStyle name="强调文字颜色 1 2 5 2" xfId="29927"/>
    <cellStyle name="强调文字颜色 1 2 6 3" xfId="29928"/>
    <cellStyle name="强调文字颜色 1 2 6 4 2" xfId="29929"/>
    <cellStyle name="强调文字颜色 1 2 7 3" xfId="29930"/>
    <cellStyle name="强调文字颜色 1 2 7 4" xfId="29931"/>
    <cellStyle name="强调文字颜色 1 2 8 2" xfId="29932"/>
    <cellStyle name="强调文字颜色 1 2 9" xfId="29933"/>
    <cellStyle name="强调文字颜色 1 2 9 2" xfId="29934"/>
    <cellStyle name="强调文字颜色 1 3 10" xfId="29935"/>
    <cellStyle name="强调文字颜色 1 3 2 2 2 2 2 2" xfId="29936"/>
    <cellStyle name="强调文字颜色 1 3 2 2 2 2 3 2" xfId="29937"/>
    <cellStyle name="强调文字颜色 1 3 2 2 2 2 4" xfId="29938"/>
    <cellStyle name="强调文字颜色 1 3 2 2 2 3 2" xfId="29939"/>
    <cellStyle name="强调文字颜色 1 3 2 2 2 4" xfId="29940"/>
    <cellStyle name="强调文字颜色 1 3 2 2 2 5" xfId="29941"/>
    <cellStyle name="强调文字颜色 1 3 2 2 3 2 2 2" xfId="29942"/>
    <cellStyle name="强调文字颜色 1 3 2 2 3 2 3 2" xfId="29943"/>
    <cellStyle name="强调文字颜色 1 3 2 2 3 3 2" xfId="29944"/>
    <cellStyle name="强调文字颜色 1 3 2 2 3 4" xfId="29945"/>
    <cellStyle name="强调文字颜色 1 3 2 2 3 4 2" xfId="29946"/>
    <cellStyle name="强调文字颜色 1 3 2 2 3 5" xfId="29947"/>
    <cellStyle name="强调文字颜色 1 3 2 2 4 2 2" xfId="29948"/>
    <cellStyle name="强调文字颜色 1 3 2 2 4 2 2 2" xfId="29949"/>
    <cellStyle name="强调文字颜色 1 3 2 2 4 2 3 2" xfId="29950"/>
    <cellStyle name="强调文字颜色 1 3 2 2 4 3" xfId="29951"/>
    <cellStyle name="强调文字颜色 1 3 2 2 4 3 2" xfId="29952"/>
    <cellStyle name="强调文字颜色 1 3 2 2 4 4" xfId="29953"/>
    <cellStyle name="强调文字颜色 1 3 2 2 4 4 2" xfId="29954"/>
    <cellStyle name="强调文字颜色 1 3 2 2 4 5" xfId="29955"/>
    <cellStyle name="强调文字颜色 1 3 2 2 5 2 2" xfId="29956"/>
    <cellStyle name="强调文字颜色 1 3 2 2 5 3" xfId="29957"/>
    <cellStyle name="强调文字颜色 1 3 2 2 5 3 2" xfId="29958"/>
    <cellStyle name="强调文字颜色 1 3 2 2 5 4" xfId="29959"/>
    <cellStyle name="强调文字颜色 1 3 2 2 6 2" xfId="29960"/>
    <cellStyle name="强调文字颜色 1 3 2 2 7" xfId="29961"/>
    <cellStyle name="强调文字颜色 1 3 2 2 7 2" xfId="29962"/>
    <cellStyle name="强调文字颜色 1 3 2 2 8" xfId="29963"/>
    <cellStyle name="强调文字颜色 1 3 2 3" xfId="29964"/>
    <cellStyle name="强调文字颜色 1 3 2 3 2 4" xfId="29965"/>
    <cellStyle name="强调文字颜色 1 3 2 4" xfId="29966"/>
    <cellStyle name="强调文字颜色 1 3 2 4 2 2 2" xfId="29967"/>
    <cellStyle name="强调文字颜色 1 3 2 4 2 3" xfId="29968"/>
    <cellStyle name="强调文字颜色 1 3 2 4 2 4" xfId="29969"/>
    <cellStyle name="强调文字颜色 1 3 2 4 4 2" xfId="29970"/>
    <cellStyle name="强调文字颜色 1 3 2 4 5" xfId="29971"/>
    <cellStyle name="强调文字颜色 1 3 2 5" xfId="29972"/>
    <cellStyle name="强调文字颜色 1 3 2 5 2 2 2" xfId="29973"/>
    <cellStyle name="强调文字颜色 1 3 2 5 2 3" xfId="29974"/>
    <cellStyle name="强调文字颜色 1 3 2 5 2 3 2" xfId="29975"/>
    <cellStyle name="强调文字颜色 1 3 2 5 2 4" xfId="29976"/>
    <cellStyle name="强调文字颜色 1 3 2 5 3 2" xfId="29977"/>
    <cellStyle name="强调文字颜色 1 3 2 5 4" xfId="29978"/>
    <cellStyle name="强调文字颜色 1 3 2 5 4 2" xfId="29979"/>
    <cellStyle name="强调文字颜色 1 3 2 5 5" xfId="29980"/>
    <cellStyle name="强调文字颜色 1 3 2 6" xfId="29981"/>
    <cellStyle name="强调文字颜色 2 2 2 5 2 2 2" xfId="29982"/>
    <cellStyle name="强调文字颜色 1 3 2 6 3 2" xfId="29983"/>
    <cellStyle name="强调文字颜色 2 2 2 5 2 3" xfId="29984"/>
    <cellStyle name="强调文字颜色 1 3 2 6 4" xfId="29985"/>
    <cellStyle name="强调文字颜色 1 3 2 7" xfId="29986"/>
    <cellStyle name="强调文字颜色 1 3 2 7 2" xfId="29987"/>
    <cellStyle name="强调文字颜色 1 3 2 8" xfId="29988"/>
    <cellStyle name="强调文字颜色 1 3 2 8 2" xfId="29989"/>
    <cellStyle name="强调文字颜色 1 3 3" xfId="29990"/>
    <cellStyle name="强调文字颜色 1 3 3 2 2 3 2" xfId="29991"/>
    <cellStyle name="强调文字颜色 1 3 3 2 2 4" xfId="29992"/>
    <cellStyle name="强调文字颜色 1 3 3 3" xfId="29993"/>
    <cellStyle name="强调文字颜色 1 3 3 4" xfId="29994"/>
    <cellStyle name="强调文字颜色 1 3 3 4 2 2 2" xfId="29995"/>
    <cellStyle name="强调文字颜色 1 3 3 4 2 3" xfId="29996"/>
    <cellStyle name="强调文字颜色 1 3 3 4 2 3 2" xfId="29997"/>
    <cellStyle name="强调文字颜色 1 3 3 4 2 4" xfId="29998"/>
    <cellStyle name="强调文字颜色 1 3 3 4 4 2" xfId="29999"/>
    <cellStyle name="强调文字颜色 1 3 3 4 5" xfId="30000"/>
    <cellStyle name="强调文字颜色 1 3 3 5" xfId="30001"/>
    <cellStyle name="强调文字颜色 1 3 3 5 3 2" xfId="30002"/>
    <cellStyle name="强调文字颜色 1 3 3 5 4" xfId="30003"/>
    <cellStyle name="强调文字颜色 1 3 3 6" xfId="30004"/>
    <cellStyle name="强调文字颜色 1 3 3 7" xfId="30005"/>
    <cellStyle name="强调文字颜色 1 3 3 8" xfId="30006"/>
    <cellStyle name="强调文字颜色 1 3 4" xfId="30007"/>
    <cellStyle name="强调文字颜色 1 3 4 3" xfId="30008"/>
    <cellStyle name="强调文字颜色 1 3 4 4" xfId="30009"/>
    <cellStyle name="强调文字颜色 1 3 4 5" xfId="30010"/>
    <cellStyle name="强调文字颜色 1 3 5" xfId="30011"/>
    <cellStyle name="强调文字颜色 1 3 5 3" xfId="30012"/>
    <cellStyle name="强调文字颜色 1 3 5 4" xfId="30013"/>
    <cellStyle name="强调文字颜色 1 3 5 5" xfId="30014"/>
    <cellStyle name="强调文字颜色 1 3 6 3" xfId="30015"/>
    <cellStyle name="强调文字颜色 1 3 6 4" xfId="30016"/>
    <cellStyle name="强调文字颜色 1 3 6 5" xfId="30017"/>
    <cellStyle name="强调文字颜色 1 3 7 3" xfId="30018"/>
    <cellStyle name="强调文字颜色 1 3 7 4" xfId="30019"/>
    <cellStyle name="强调文字颜色 1 3 9" xfId="30020"/>
    <cellStyle name="强调文字颜色 1 4 2" xfId="30021"/>
    <cellStyle name="强调文字颜色 2 2 2" xfId="30022"/>
    <cellStyle name="强调文字颜色 2 2 2 2 3 2 4" xfId="30023"/>
    <cellStyle name="强调文字颜色 2 2 2 2 4 2 4" xfId="30024"/>
    <cellStyle name="强调文字颜色 2 2 2 2 4 4" xfId="30025"/>
    <cellStyle name="强调文字颜色 2 2 2 2 4 4 2" xfId="30026"/>
    <cellStyle name="强调文字颜色 2 2 2 3 2" xfId="30027"/>
    <cellStyle name="强调文字颜色 2 2 2 3 2 2" xfId="30028"/>
    <cellStyle name="强调文字颜色 2 2 2 3 2 2 2" xfId="30029"/>
    <cellStyle name="强调文字颜色 2 2 2 3 2 3" xfId="30030"/>
    <cellStyle name="强调文字颜色 2 2 2 3 2 3 2" xfId="30031"/>
    <cellStyle name="强调文字颜色 2 2 2 3 2 4" xfId="30032"/>
    <cellStyle name="强调文字颜色 2 2 2 3 3" xfId="30033"/>
    <cellStyle name="强调文字颜色 2 2 2 3 3 2" xfId="30034"/>
    <cellStyle name="强调文字颜色 2 2 2 3 4 2" xfId="30035"/>
    <cellStyle name="强调文字颜色 2 2 2 4 2 2" xfId="30036"/>
    <cellStyle name="强调文字颜色 2 2 2 4 2 2 2" xfId="30037"/>
    <cellStyle name="强调文字颜色 2 2 2 4 2 3" xfId="30038"/>
    <cellStyle name="强调文字颜色 2 2 2 4 2 3 2" xfId="30039"/>
    <cellStyle name="强调文字颜色 2 2 2 4 3 2" xfId="30040"/>
    <cellStyle name="强调文字颜色 2 2 2 4 4" xfId="30041"/>
    <cellStyle name="强调文字颜色 2 2 2 4 4 2" xfId="30042"/>
    <cellStyle name="强调文字颜色 2 2 2 5 2 4" xfId="30043"/>
    <cellStyle name="强调文字颜色 2 2 2 5 3" xfId="30044"/>
    <cellStyle name="强调文字颜色 2 2 2 5 3 2" xfId="30045"/>
    <cellStyle name="强调文字颜色 2 2 2 5 4" xfId="30046"/>
    <cellStyle name="强调文字颜色 2 2 2 5 4 2" xfId="30047"/>
    <cellStyle name="强调文字颜色 2 2 2 6 2" xfId="30048"/>
    <cellStyle name="强调文字颜色 2 2 2 6 3" xfId="30049"/>
    <cellStyle name="强调文字颜色 2 2 2 6 4" xfId="30050"/>
    <cellStyle name="强调文字颜色 2 2 2 7" xfId="30051"/>
    <cellStyle name="强调文字颜色 2 2 2 7 2" xfId="30052"/>
    <cellStyle name="强调文字颜色 2 2 2 8" xfId="30053"/>
    <cellStyle name="强调文字颜色 2 2 2 8 2" xfId="30054"/>
    <cellStyle name="强调文字颜色 2 2 3" xfId="30055"/>
    <cellStyle name="强调文字颜色 2 2 3 3 2" xfId="30056"/>
    <cellStyle name="强调文字颜色 2 2 3 3 2 2 2" xfId="30057"/>
    <cellStyle name="强调文字颜色 2 2 3 3 2 3" xfId="30058"/>
    <cellStyle name="强调文字颜色 2 2 3 3 2 3 2" xfId="30059"/>
    <cellStyle name="强调文字颜色 2 2 3 3 2 4" xfId="30060"/>
    <cellStyle name="强调文字颜色 2 2 3 3 4" xfId="30061"/>
    <cellStyle name="强调文字颜色 2 2 3 4 2 2" xfId="30062"/>
    <cellStyle name="强调文字颜色 2 2 3 4 2 2 2" xfId="30063"/>
    <cellStyle name="强调文字颜色 2 2 3 4 2 3" xfId="30064"/>
    <cellStyle name="强调文字颜色 2 2 3 4 2 3 2" xfId="30065"/>
    <cellStyle name="强调文字颜色 2 2 3 4 3 2" xfId="30066"/>
    <cellStyle name="强调文字颜色 2 2 3 4 4" xfId="30067"/>
    <cellStyle name="强调文字颜色 2 2 3 4 4 2" xfId="30068"/>
    <cellStyle name="强调文字颜色 2 2 3 5 2 2" xfId="30069"/>
    <cellStyle name="强调文字颜色 2 2 3 6 2" xfId="30070"/>
    <cellStyle name="强调文字颜色 2 2 3 7" xfId="30071"/>
    <cellStyle name="强调文字颜色 2 2 3 7 2" xfId="30072"/>
    <cellStyle name="强调文字颜色 2 2 3 8" xfId="30073"/>
    <cellStyle name="强调文字颜色 2 2 5 3 2" xfId="30074"/>
    <cellStyle name="强调文字颜色 2 2 6 3 2" xfId="30075"/>
    <cellStyle name="强调文字颜色 2 2 7 3 2" xfId="30076"/>
    <cellStyle name="强调文字颜色 2 2 9" xfId="30077"/>
    <cellStyle name="强调文字颜色 2 3" xfId="30078"/>
    <cellStyle name="强调文字颜色 2 3 10" xfId="30079"/>
    <cellStyle name="强调文字颜色 2 3 2" xfId="30080"/>
    <cellStyle name="强调文字颜色 2 3 2 2 2 2 2" xfId="30081"/>
    <cellStyle name="注释 2 37 4" xfId="30082"/>
    <cellStyle name="注释 2 42 4" xfId="30083"/>
    <cellStyle name="强调文字颜色 2 3 2 2 2 2 2 2" xfId="30084"/>
    <cellStyle name="强调文字颜色 2 3 2 2 2 2 3" xfId="30085"/>
    <cellStyle name="注释 2 38 4" xfId="30086"/>
    <cellStyle name="注释 2 43 4" xfId="30087"/>
    <cellStyle name="强调文字颜色 2 3 2 2 2 2 3 2" xfId="30088"/>
    <cellStyle name="强调文字颜色 2 3 2 2 2 2 4" xfId="30089"/>
    <cellStyle name="强调文字颜色 2 3 2 2 2 3" xfId="30090"/>
    <cellStyle name="强调文字颜色 2 3 2 2 2 3 2" xfId="30091"/>
    <cellStyle name="强调文字颜色 2 3 2 2 2 4" xfId="30092"/>
    <cellStyle name="强调文字颜色 2 3 2 2 2 4 2" xfId="30093"/>
    <cellStyle name="强调文字颜色 2 3 2 2 2 5" xfId="30094"/>
    <cellStyle name="强调文字颜色 2 3 2 2 3 2" xfId="30095"/>
    <cellStyle name="强调文字颜色 2 3 2 2 3 2 2" xfId="30096"/>
    <cellStyle name="强调文字颜色 2 3 2 2 3 2 2 2" xfId="30097"/>
    <cellStyle name="强调文字颜色 2 3 2 2 3 3" xfId="30098"/>
    <cellStyle name="强调文字颜色 2 3 2 2 3 3 2" xfId="30099"/>
    <cellStyle name="强调文字颜色 2 3 2 2 3 4" xfId="30100"/>
    <cellStyle name="强调文字颜色 2 3 2 2 3 4 2" xfId="30101"/>
    <cellStyle name="强调文字颜色 2 3 2 2 3 5" xfId="30102"/>
    <cellStyle name="强调文字颜色 2 3 2 2 4 2" xfId="30103"/>
    <cellStyle name="强调文字颜色 2 3 2 2 4 2 2" xfId="30104"/>
    <cellStyle name="强调文字颜色 2 3 2 2 4 2 2 2" xfId="30105"/>
    <cellStyle name="强调文字颜色 2 3 2 2 4 2 3" xfId="30106"/>
    <cellStyle name="强调文字颜色 2 3 2 2 4 2 3 2" xfId="30107"/>
    <cellStyle name="强调文字颜色 2 3 2 2 4 2 4" xfId="30108"/>
    <cellStyle name="强调文字颜色 2 3 2 2 4 3" xfId="30109"/>
    <cellStyle name="强调文字颜色 2 3 2 2 4 3 2" xfId="30110"/>
    <cellStyle name="强调文字颜色 2 3 2 2 4 4 2" xfId="30111"/>
    <cellStyle name="强调文字颜色 2 3 2 2 4 5" xfId="30112"/>
    <cellStyle name="强调文字颜色 2 3 2 2 5 3 2" xfId="30113"/>
    <cellStyle name="强调文字颜色 2 3 2 2 5 4" xfId="30114"/>
    <cellStyle name="强调文字颜色 2 3 2 3" xfId="30115"/>
    <cellStyle name="强调文字颜色 2 3 2 3 2 2 2" xfId="30116"/>
    <cellStyle name="强调文字颜色 2 3 2 3 2 3 2" xfId="30117"/>
    <cellStyle name="强调文字颜色 2 3 2 3 2 4" xfId="30118"/>
    <cellStyle name="强调文字颜色 2 3 2 4" xfId="30119"/>
    <cellStyle name="强调文字颜色 2 3 2 5" xfId="30120"/>
    <cellStyle name="强调文字颜色 2 3 2 5 4" xfId="30121"/>
    <cellStyle name="强调文字颜色 2 3 2 6" xfId="30122"/>
    <cellStyle name="强调文字颜色 2 3 2 7" xfId="30123"/>
    <cellStyle name="强调文字颜色 2 3 2 8" xfId="30124"/>
    <cellStyle name="强调文字颜色 2 3 3" xfId="30125"/>
    <cellStyle name="输出 2 2 2 4 2 4" xfId="30126"/>
    <cellStyle name="强调文字颜色 2 3 3 2 2" xfId="30127"/>
    <cellStyle name="强调文字颜色 2 3 3 2 2 2" xfId="30128"/>
    <cellStyle name="强调文字颜色 2 3 3 2 2 2 2" xfId="30129"/>
    <cellStyle name="强调文字颜色 2 3 3 2 2 3" xfId="30130"/>
    <cellStyle name="强调文字颜色 2 3 3 2 2 3 2" xfId="30131"/>
    <cellStyle name="强调文字颜色 2 3 3 2 3 2" xfId="30132"/>
    <cellStyle name="强调文字颜色 2 3 3 2 4 2" xfId="30133"/>
    <cellStyle name="强调文字颜色 2 3 3 3" xfId="30134"/>
    <cellStyle name="强调文字颜色 2 3 3 3 2" xfId="30135"/>
    <cellStyle name="注释 3 16 2 4" xfId="30136"/>
    <cellStyle name="注释 3 21 2 4" xfId="30137"/>
    <cellStyle name="强调文字颜色 2 3 3 3 2 2" xfId="30138"/>
    <cellStyle name="强调文字颜色 2 3 3 3 2 2 2" xfId="30139"/>
    <cellStyle name="强调文字颜色 2 3 3 3 2 3 2" xfId="30140"/>
    <cellStyle name="强调文字颜色 2 3 3 3 3 2" xfId="30141"/>
    <cellStyle name="强调文字颜色 2 3 3 3 4 2" xfId="30142"/>
    <cellStyle name="强调文字颜色 2 3 3 4" xfId="30143"/>
    <cellStyle name="强调文字颜色 2 3 3 4 2" xfId="30144"/>
    <cellStyle name="强调文字颜色 2 3 3 4 2 2" xfId="30145"/>
    <cellStyle name="输出 2 4" xfId="30146"/>
    <cellStyle name="强调文字颜色 2 3 3 4 2 2 2" xfId="30147"/>
    <cellStyle name="强调文字颜色 2 3 3 5" xfId="30148"/>
    <cellStyle name="强调文字颜色 2 3 3 5 2" xfId="30149"/>
    <cellStyle name="强调文字颜色 2 3 3 5 2 2" xfId="30150"/>
    <cellStyle name="强调文字颜色 2 3 3 6" xfId="30151"/>
    <cellStyle name="强调文字颜色 2 3 3 7" xfId="30152"/>
    <cellStyle name="强调文字颜色 2 3 3 8" xfId="30153"/>
    <cellStyle name="强调文字颜色 2 3 4 2 2 2" xfId="30154"/>
    <cellStyle name="强调文字颜色 2 3 4 2 3" xfId="30155"/>
    <cellStyle name="强调文字颜色 2 3 4 2 3 2" xfId="30156"/>
    <cellStyle name="强调文字颜色 2 3 4 3" xfId="30157"/>
    <cellStyle name="强调文字颜色 2 3 4 4" xfId="30158"/>
    <cellStyle name="注释 2 3 2 3 2 3 3" xfId="30159"/>
    <cellStyle name="强调文字颜色 2 3 4 4 2" xfId="30160"/>
    <cellStyle name="强调文字颜色 2 3 4 5" xfId="30161"/>
    <cellStyle name="强调文字颜色 2 3 5 2 3" xfId="30162"/>
    <cellStyle name="强调文字颜色 2 3 5 3" xfId="30163"/>
    <cellStyle name="强调文字颜色 2 3 5 3 2" xfId="30164"/>
    <cellStyle name="注释 3 18 2 4" xfId="30165"/>
    <cellStyle name="注释 3 23 2 4" xfId="30166"/>
    <cellStyle name="强调文字颜色 2 3 5 5" xfId="30167"/>
    <cellStyle name="强调文字颜色 2 3 6 2 2" xfId="30168"/>
    <cellStyle name="强调文字颜色 2 3 6 2 2 2" xfId="30169"/>
    <cellStyle name="强调文字颜色 2 3 6 2 3" xfId="30170"/>
    <cellStyle name="强调文字颜色 2 3 6 2 4" xfId="30171"/>
    <cellStyle name="强调文字颜色 2 3 6 3" xfId="30172"/>
    <cellStyle name="强调文字颜色 2 3 6 3 2" xfId="30173"/>
    <cellStyle name="注释 3 19 2 4" xfId="30174"/>
    <cellStyle name="注释 3 24 2 4" xfId="30175"/>
    <cellStyle name="强调文字颜色 2 3 6 4 2" xfId="30176"/>
    <cellStyle name="强调文字颜色 5 2 2 2 3 2" xfId="30177"/>
    <cellStyle name="强调文字颜色 2 3 7 2 2" xfId="30178"/>
    <cellStyle name="强调文字颜色 5 2 2 2 4" xfId="30179"/>
    <cellStyle name="强调文字颜色 2 3 7 3" xfId="30180"/>
    <cellStyle name="强调文字颜色 2 3 7 3 2" xfId="30181"/>
    <cellStyle name="注释 3 25 2 4" xfId="30182"/>
    <cellStyle name="注释 3 30 2 4" xfId="30183"/>
    <cellStyle name="强调文字颜色 5 2 2 2 4 2" xfId="30184"/>
    <cellStyle name="强调文字颜色 5 2 2 2 5" xfId="30185"/>
    <cellStyle name="强调文字颜色 2 3 7 4" xfId="30186"/>
    <cellStyle name="强调文字颜色 2 3 8" xfId="30187"/>
    <cellStyle name="强调文字颜色 2 3 9" xfId="30188"/>
    <cellStyle name="强调文字颜色 2 4" xfId="30189"/>
    <cellStyle name="强调文字颜色 2 4 2" xfId="30190"/>
    <cellStyle name="强调文字颜色 3 2 10" xfId="30191"/>
    <cellStyle name="强调文字颜色 3 2 2 2" xfId="30192"/>
    <cellStyle name="强调文字颜色 3 2 2 2 2" xfId="30193"/>
    <cellStyle name="强调文字颜色 3 2 2 2 2 2" xfId="30194"/>
    <cellStyle name="强调文字颜色 3 2 2 2 2 2 2" xfId="30195"/>
    <cellStyle name="强调文字颜色 3 2 2 2 2 2 2 2" xfId="30196"/>
    <cellStyle name="强调文字颜色 3 2 2 2 2 2 3" xfId="30197"/>
    <cellStyle name="强调文字颜色 3 2 2 2 2 2 3 2" xfId="30198"/>
    <cellStyle name="强调文字颜色 3 2 2 2 2 2 4" xfId="30199"/>
    <cellStyle name="强调文字颜色 3 2 2 2 2 3" xfId="30200"/>
    <cellStyle name="强调文字颜色 3 2 2 2 2 3 2" xfId="30201"/>
    <cellStyle name="强调文字颜色 3 2 2 2 2 4" xfId="30202"/>
    <cellStyle name="强调文字颜色 3 2 2 2 2 5" xfId="30203"/>
    <cellStyle name="强调文字颜色 3 2 2 2 3 2" xfId="30204"/>
    <cellStyle name="强调文字颜色 3 2 2 2 3 2 2" xfId="30205"/>
    <cellStyle name="强调文字颜色 3 2 2 2 3 2 2 2" xfId="30206"/>
    <cellStyle name="强调文字颜色 3 2 2 2 3 2 3" xfId="30207"/>
    <cellStyle name="强调文字颜色 3 2 2 2 3 2 3 2" xfId="30208"/>
    <cellStyle name="强调文字颜色 3 2 2 2 3 2 4" xfId="30209"/>
    <cellStyle name="强调文字颜色 3 2 2 2 3 3 2" xfId="30210"/>
    <cellStyle name="强调文字颜色 3 2 2 2 3 4" xfId="30211"/>
    <cellStyle name="强调文字颜色 3 2 2 2 3 5" xfId="30212"/>
    <cellStyle name="强调文字颜色 3 2 2 2 4 2" xfId="30213"/>
    <cellStyle name="强调文字颜色 3 2 2 2 4 2 2" xfId="30214"/>
    <cellStyle name="强调文字颜色 3 2 2 2 4 2 3" xfId="30215"/>
    <cellStyle name="强调文字颜色 3 2 2 2 4 2 4" xfId="30216"/>
    <cellStyle name="强调文字颜色 3 2 2 2 4 3" xfId="30217"/>
    <cellStyle name="强调文字颜色 3 2 2 2 4 3 2" xfId="30218"/>
    <cellStyle name="强调文字颜色 3 2 2 2 4 4" xfId="30219"/>
    <cellStyle name="强调文字颜色 3 2 2 2 4 5" xfId="30220"/>
    <cellStyle name="强调文字颜色 3 2 2 2 5" xfId="30221"/>
    <cellStyle name="强调文字颜色 3 2 2 2 5 2" xfId="30222"/>
    <cellStyle name="强调文字颜色 3 2 2 2 5 3" xfId="30223"/>
    <cellStyle name="强调文字颜色 3 2 2 2 5 4" xfId="30224"/>
    <cellStyle name="强调文字颜色 3 2 2 2 7 2" xfId="30225"/>
    <cellStyle name="强调文字颜色 3 2 2 2 8" xfId="30226"/>
    <cellStyle name="强调文字颜色 3 2 2 3" xfId="30227"/>
    <cellStyle name="强调文字颜色 3 2 2 3 2" xfId="30228"/>
    <cellStyle name="强调文字颜色 3 2 2 3 2 3" xfId="30229"/>
    <cellStyle name="强调文字颜色 3 2 2 3 2 3 2" xfId="30230"/>
    <cellStyle name="强调文字颜色 3 2 2 3 2 4" xfId="30231"/>
    <cellStyle name="强调文字颜色 3 2 2 3 3" xfId="30232"/>
    <cellStyle name="强调文字颜色 3 2 2 3 4" xfId="30233"/>
    <cellStyle name="强调文字颜色 3 2 2 3 4 2" xfId="30234"/>
    <cellStyle name="强调文字颜色 3 2 2 3 5" xfId="30235"/>
    <cellStyle name="强调文字颜色 3 2 2 4" xfId="30236"/>
    <cellStyle name="强调文字颜色 3 2 2 4 2" xfId="30237"/>
    <cellStyle name="强调文字颜色 3 2 2 4 2 3" xfId="30238"/>
    <cellStyle name="强调文字颜色 3 2 2 4 2 3 2" xfId="30239"/>
    <cellStyle name="强调文字颜色 3 2 2 4 3" xfId="30240"/>
    <cellStyle name="强调文字颜色 3 2 2 4 3 2" xfId="30241"/>
    <cellStyle name="强调文字颜色 3 2 2 4 4" xfId="30242"/>
    <cellStyle name="强调文字颜色 3 2 2 4 4 2" xfId="30243"/>
    <cellStyle name="强调文字颜色 3 2 2 4 5" xfId="30244"/>
    <cellStyle name="强调文字颜色 3 2 2 5" xfId="30245"/>
    <cellStyle name="强调文字颜色 3 2 2 5 3 2" xfId="30246"/>
    <cellStyle name="强调文字颜色 3 2 2 5 4" xfId="30247"/>
    <cellStyle name="强调文字颜色 3 2 2 5 4 2" xfId="30248"/>
    <cellStyle name="强调文字颜色 3 2 2 5 5" xfId="30249"/>
    <cellStyle name="强调文字颜色 3 2 2 6" xfId="30250"/>
    <cellStyle name="强调文字颜色 3 2 2 6 2" xfId="30251"/>
    <cellStyle name="强调文字颜色 3 2 2 6 2 2" xfId="30252"/>
    <cellStyle name="强调文字颜色 3 2 2 6 3" xfId="30253"/>
    <cellStyle name="强调文字颜色 3 2 2 6 3 2" xfId="30254"/>
    <cellStyle name="强调文字颜色 3 2 2 6 4" xfId="30255"/>
    <cellStyle name="强调文字颜色 3 2 2 7" xfId="30256"/>
    <cellStyle name="强调文字颜色 3 2 2 8" xfId="30257"/>
    <cellStyle name="强调文字颜色 3 2 2 8 2" xfId="30258"/>
    <cellStyle name="强调文字颜色 3 2 3 2 2 2 2" xfId="30259"/>
    <cellStyle name="强调文字颜色 3 2 3 2 2 3" xfId="30260"/>
    <cellStyle name="强调文字颜色 3 2 3 2 2 3 2" xfId="30261"/>
    <cellStyle name="强调文字颜色 4 2 2 2 2 5" xfId="30262"/>
    <cellStyle name="强调文字颜色 3 2 3 2 2 4" xfId="30263"/>
    <cellStyle name="强调文字颜色 3 2 3 2 3 2" xfId="30264"/>
    <cellStyle name="强调文字颜色 3 2 3 2 4" xfId="30265"/>
    <cellStyle name="强调文字颜色 3 2 3 2 4 2" xfId="30266"/>
    <cellStyle name="强调文字颜色 3 2 3 2 5" xfId="30267"/>
    <cellStyle name="强调文字颜色 3 2 3 3 2 2" xfId="30268"/>
    <cellStyle name="强调文字颜色 3 2 3 3 2 2 2" xfId="30269"/>
    <cellStyle name="强调文字颜色 3 2 3 3 2 3" xfId="30270"/>
    <cellStyle name="强调文字颜色 3 2 3 3 2 3 2" xfId="30271"/>
    <cellStyle name="强调文字颜色 3 2 3 3 2 4" xfId="30272"/>
    <cellStyle name="强调文字颜色 3 2 3 3 3 2" xfId="30273"/>
    <cellStyle name="强调文字颜色 3 2 3 3 4" xfId="30274"/>
    <cellStyle name="强调文字颜色 3 2 3 3 4 2" xfId="30275"/>
    <cellStyle name="强调文字颜色 3 2 3 3 5" xfId="30276"/>
    <cellStyle name="强调文字颜色 3 2 3 4 2" xfId="30277"/>
    <cellStyle name="强调文字颜色 3 2 3 4 2 2" xfId="30278"/>
    <cellStyle name="强调文字颜色 3 2 3 4 2 2 2" xfId="30279"/>
    <cellStyle name="强调文字颜色 3 2 3 4 2 3 2" xfId="30280"/>
    <cellStyle name="强调文字颜色 3 2 3 4 2 4" xfId="30281"/>
    <cellStyle name="强调文字颜色 3 2 3 4 3" xfId="30282"/>
    <cellStyle name="强调文字颜色 3 2 3 4 3 2" xfId="30283"/>
    <cellStyle name="强调文字颜色 3 2 3 4 4" xfId="30284"/>
    <cellStyle name="强调文字颜色 3 2 3 4 4 2" xfId="30285"/>
    <cellStyle name="强调文字颜色 3 2 3 4 5" xfId="30286"/>
    <cellStyle name="强调文字颜色 3 2 3 5" xfId="30287"/>
    <cellStyle name="强调文字颜色 3 2 3 5 4" xfId="30288"/>
    <cellStyle name="强调文字颜色 3 2 3 6" xfId="30289"/>
    <cellStyle name="强调文字颜色 3 2 3 6 2" xfId="30290"/>
    <cellStyle name="强调文字颜色 3 2 3 7" xfId="30291"/>
    <cellStyle name="强调文字颜色 3 2 3 8" xfId="30292"/>
    <cellStyle name="强调文字颜色 3 2 4 2 2 2" xfId="30293"/>
    <cellStyle name="强调文字颜色 3 2 4 2 3" xfId="30294"/>
    <cellStyle name="强调文字颜色 3 2 4 2 3 2" xfId="30295"/>
    <cellStyle name="强调文字颜色 3 2 4 2 4" xfId="30296"/>
    <cellStyle name="强调文字颜色 5 2 2 5 2 2 2" xfId="30297"/>
    <cellStyle name="强调文字颜色 3 2 4 3" xfId="30298"/>
    <cellStyle name="强调文字颜色 3 2 4 4" xfId="30299"/>
    <cellStyle name="强调文字颜色 3 2 4 4 2" xfId="30300"/>
    <cellStyle name="强调文字颜色 3 2 4 5" xfId="30301"/>
    <cellStyle name="强调文字颜色 3 2 5 2 2 2" xfId="30302"/>
    <cellStyle name="强调文字颜色 3 2 5 2 3" xfId="30303"/>
    <cellStyle name="强调文字颜色 3 2 5 2 3 2" xfId="30304"/>
    <cellStyle name="强调文字颜色 3 2 5 2 4" xfId="30305"/>
    <cellStyle name="强调文字颜色 3 2 5 3 2" xfId="30306"/>
    <cellStyle name="强调文字颜色 3 2 5 4 2" xfId="30307"/>
    <cellStyle name="强调文字颜色 3 2 6 2 2 2" xfId="30308"/>
    <cellStyle name="强调文字颜色 3 2 6 2 3" xfId="30309"/>
    <cellStyle name="强调文字颜色 3 2 6 2 3 2" xfId="30310"/>
    <cellStyle name="注释 2 10 2 2" xfId="30311"/>
    <cellStyle name="强调文字颜色 3 2 6 3 2" xfId="30312"/>
    <cellStyle name="注释 2 10 3" xfId="30313"/>
    <cellStyle name="强调文字颜色 3 2 6 4" xfId="30314"/>
    <cellStyle name="注释 2 10 3 2" xfId="30315"/>
    <cellStyle name="强调文字颜色 3 2 6 4 2" xfId="30316"/>
    <cellStyle name="强调文字颜色 3 2 9" xfId="30317"/>
    <cellStyle name="强调文字颜色 3 3 10" xfId="30318"/>
    <cellStyle name="强调文字颜色 3 3 2" xfId="30319"/>
    <cellStyle name="强调文字颜色 3 3 2 2 2" xfId="30320"/>
    <cellStyle name="强调文字颜色 3 3 2 2 2 2" xfId="30321"/>
    <cellStyle name="强调文字颜色 3 3 2 2 2 2 2" xfId="30322"/>
    <cellStyle name="强调文字颜色 3 3 2 2 2 2 2 2" xfId="30323"/>
    <cellStyle name="强调文字颜色 3 3 2 2 2 2 3" xfId="30324"/>
    <cellStyle name="强调文字颜色 3 3 2 2 2 2 3 2" xfId="30325"/>
    <cellStyle name="强调文字颜色 3 3 2 2 2 2 4" xfId="30326"/>
    <cellStyle name="强调文字颜色 3 3 2 2 2 3 2" xfId="30327"/>
    <cellStyle name="强调文字颜色 3 3 2 2 2 5" xfId="30328"/>
    <cellStyle name="强调文字颜色 3 3 2 2 3 2" xfId="30329"/>
    <cellStyle name="强调文字颜色 3 3 2 2 3 2 2" xfId="30330"/>
    <cellStyle name="强调文字颜色 3 3 2 2 3 2 2 2" xfId="30331"/>
    <cellStyle name="输出 3 5 2 2 2" xfId="30332"/>
    <cellStyle name="强调文字颜色 3 3 2 2 3 3 2" xfId="30333"/>
    <cellStyle name="输出 3 5 2 3" xfId="30334"/>
    <cellStyle name="强调文字颜色 3 3 2 2 3 4" xfId="30335"/>
    <cellStyle name="输出 3 5 2 4" xfId="30336"/>
    <cellStyle name="强调文字颜色 3 3 2 2 3 5" xfId="30337"/>
    <cellStyle name="强调文字颜色 3 3 2 2 4 2 2" xfId="30338"/>
    <cellStyle name="强调文字颜色 3 3 2 2 4 2 3" xfId="30339"/>
    <cellStyle name="强调文字颜色 3 3 2 2 4 2 4" xfId="30340"/>
    <cellStyle name="输出 3 5 3 2" xfId="30341"/>
    <cellStyle name="强调文字颜色 3 3 2 2 4 3" xfId="30342"/>
    <cellStyle name="强调文字颜色 3 3 2 2 4 3 2" xfId="30343"/>
    <cellStyle name="强调文字颜色 3 3 2 2 4 4" xfId="30344"/>
    <cellStyle name="强调文字颜色 3 3 2 2 4 5" xfId="30345"/>
    <cellStyle name="强调文字颜色 3 3 2 2 5 2" xfId="30346"/>
    <cellStyle name="强调文字颜色 3 3 2 2 5 2 2" xfId="30347"/>
    <cellStyle name="强调文字颜色 3 3 2 2 6" xfId="30348"/>
    <cellStyle name="强调文字颜色 3 3 2 2 7" xfId="30349"/>
    <cellStyle name="注释 2 46 2" xfId="30350"/>
    <cellStyle name="注释 2 51 2" xfId="30351"/>
    <cellStyle name="强调文字颜色 3 3 2 3" xfId="30352"/>
    <cellStyle name="注释 2 46 2 2" xfId="30353"/>
    <cellStyle name="注释 2 51 2 2" xfId="30354"/>
    <cellStyle name="强调文字颜色 3 3 2 3 2" xfId="30355"/>
    <cellStyle name="强调文字颜色 3 3 2 3 2 3 2" xfId="30356"/>
    <cellStyle name="注释 2 46 2 3" xfId="30357"/>
    <cellStyle name="注释 2 51 2 3" xfId="30358"/>
    <cellStyle name="强调文字颜色 3 3 2 3 3" xfId="30359"/>
    <cellStyle name="强调文字颜色 3 3 2 3 4 2" xfId="30360"/>
    <cellStyle name="强调文字颜色 3 3 2 3 5" xfId="30361"/>
    <cellStyle name="注释 2 46 3" xfId="30362"/>
    <cellStyle name="注释 2 51 3" xfId="30363"/>
    <cellStyle name="强调文字颜色 3 3 2 4" xfId="30364"/>
    <cellStyle name="注释 2 46 3 2" xfId="30365"/>
    <cellStyle name="注释 2 51 3 2" xfId="30366"/>
    <cellStyle name="强调文字颜色 3 3 2 4 2" xfId="30367"/>
    <cellStyle name="强调文字颜色 3 3 2 4 2 3 2" xfId="30368"/>
    <cellStyle name="强调文字颜色 3 3 2 4 2 4" xfId="30369"/>
    <cellStyle name="强调文字颜色 3 3 2 4 3" xfId="30370"/>
    <cellStyle name="强调文字颜色 3 3 2 4 3 2" xfId="30371"/>
    <cellStyle name="强调文字颜色 3 3 2 4 4 2" xfId="30372"/>
    <cellStyle name="强调文字颜色 3 3 2 4 5" xfId="30373"/>
    <cellStyle name="注释 2 46 4" xfId="30374"/>
    <cellStyle name="注释 2 51 4" xfId="30375"/>
    <cellStyle name="强调文字颜色 3 3 2 5" xfId="30376"/>
    <cellStyle name="注释 2 46 4 2" xfId="30377"/>
    <cellStyle name="注释 2 51 4 2" xfId="30378"/>
    <cellStyle name="强调文字颜色 3 3 2 5 2" xfId="30379"/>
    <cellStyle name="强调文字颜色 3 3 2 5 2 2" xfId="30380"/>
    <cellStyle name="强调文字颜色 3 3 2 5 2 2 2" xfId="30381"/>
    <cellStyle name="强调文字颜色 3 3 2 5 3" xfId="30382"/>
    <cellStyle name="强调文字颜色 3 3 2 5 3 2" xfId="30383"/>
    <cellStyle name="强调文字颜色 3 3 2 5 4" xfId="30384"/>
    <cellStyle name="强调文字颜色 3 3 2 5 5" xfId="30385"/>
    <cellStyle name="注释 2 46 5" xfId="30386"/>
    <cellStyle name="注释 2 51 5" xfId="30387"/>
    <cellStyle name="强调文字颜色 3 3 2 6" xfId="30388"/>
    <cellStyle name="强调文字颜色 3 3 2 6 2" xfId="30389"/>
    <cellStyle name="强调文字颜色 3 3 2 6 2 2" xfId="30390"/>
    <cellStyle name="强调文字颜色 3 3 2 6 3" xfId="30391"/>
    <cellStyle name="强调文字颜色 3 3 2 6 3 2" xfId="30392"/>
    <cellStyle name="强调文字颜色 3 3 2 6 4" xfId="30393"/>
    <cellStyle name="强调文字颜色 3 3 2 7" xfId="30394"/>
    <cellStyle name="强调文字颜色 3 3 2 7 2" xfId="30395"/>
    <cellStyle name="强调文字颜色 3 3 2 8" xfId="30396"/>
    <cellStyle name="强调文字颜色 3 3 2 8 2" xfId="30397"/>
    <cellStyle name="强调文字颜色 3 3 2 9" xfId="30398"/>
    <cellStyle name="强调文字颜色 3 3 3 2 2 3 2" xfId="30399"/>
    <cellStyle name="强调文字颜色 5 2 2 2 2 5" xfId="30400"/>
    <cellStyle name="强调文字颜色 3 3 3 2 4 2" xfId="30401"/>
    <cellStyle name="强调文字颜色 3 3 3 2 5" xfId="30402"/>
    <cellStyle name="强调文字颜色 3 3 3 3 2 3" xfId="30403"/>
    <cellStyle name="强调文字颜色 3 3 3 3 2 3 2" xfId="30404"/>
    <cellStyle name="注释 2 47 2 3 2" xfId="30405"/>
    <cellStyle name="注释 2 52 2 3 2" xfId="30406"/>
    <cellStyle name="强调文字颜色 3 3 3 3 3 2" xfId="30407"/>
    <cellStyle name="强调文字颜色 3 3 3 3 4 2" xfId="30408"/>
    <cellStyle name="强调文字颜色 3 3 3 3 5" xfId="30409"/>
    <cellStyle name="强调文字颜色 3 3 3 4 2 2" xfId="30410"/>
    <cellStyle name="强调文字颜色 3 3 3 4 2 2 2" xfId="30411"/>
    <cellStyle name="强调文字颜色 3 3 3 4 2 3" xfId="30412"/>
    <cellStyle name="强调文字颜色 3 3 3 4 2 3 2" xfId="30413"/>
    <cellStyle name="强调文字颜色 3 3 3 4 2 4" xfId="30414"/>
    <cellStyle name="强调文字颜色 3 3 3 4 3" xfId="30415"/>
    <cellStyle name="强调文字颜色 3 3 3 4 3 2" xfId="30416"/>
    <cellStyle name="强调文字颜色 3 3 3 4 4" xfId="30417"/>
    <cellStyle name="强调文字颜色 3 3 3 4 4 2" xfId="30418"/>
    <cellStyle name="强调文字颜色 3 3 3 4 5" xfId="30419"/>
    <cellStyle name="注释 2 47 4" xfId="30420"/>
    <cellStyle name="注释 2 52 4" xfId="30421"/>
    <cellStyle name="强调文字颜色 3 3 3 5" xfId="30422"/>
    <cellStyle name="注释 2 47 4 2" xfId="30423"/>
    <cellStyle name="注释 2 52 4 2" xfId="30424"/>
    <cellStyle name="强调文字颜色 3 3 3 5 2" xfId="30425"/>
    <cellStyle name="强调文字颜色 3 3 3 5 3" xfId="30426"/>
    <cellStyle name="强调文字颜色 3 3 3 5 3 2" xfId="30427"/>
    <cellStyle name="强调文字颜色 3 3 3 5 4" xfId="30428"/>
    <cellStyle name="注释 2 47 5" xfId="30429"/>
    <cellStyle name="注释 2 52 5" xfId="30430"/>
    <cellStyle name="强调文字颜色 3 3 3 6" xfId="30431"/>
    <cellStyle name="强调文字颜色 3 3 3 6 2" xfId="30432"/>
    <cellStyle name="强调文字颜色 3 3 3 7" xfId="30433"/>
    <cellStyle name="强调文字颜色 3 3 3 7 2" xfId="30434"/>
    <cellStyle name="强调文字颜色 3 3 3 8" xfId="30435"/>
    <cellStyle name="强调文字颜色 3 3 4 2 2 2" xfId="30436"/>
    <cellStyle name="强调文字颜色 3 3 4 2 3" xfId="30437"/>
    <cellStyle name="强调文字颜色 3 3 4 2 3 2" xfId="30438"/>
    <cellStyle name="注释 2 48 2" xfId="30439"/>
    <cellStyle name="注释 2 53 2" xfId="30440"/>
    <cellStyle name="强调文字颜色 3 3 4 3" xfId="30441"/>
    <cellStyle name="注释 2 48 3" xfId="30442"/>
    <cellStyle name="注释 2 53 3" xfId="30443"/>
    <cellStyle name="强调文字颜色 3 3 4 4" xfId="30444"/>
    <cellStyle name="注释 2 48 3 2" xfId="30445"/>
    <cellStyle name="注释 2 53 3 2" xfId="30446"/>
    <cellStyle name="强调文字颜色 3 3 4 4 2" xfId="30447"/>
    <cellStyle name="注释 2 48 4" xfId="30448"/>
    <cellStyle name="注释 2 53 4" xfId="30449"/>
    <cellStyle name="强调文字颜色 3 3 4 5" xfId="30450"/>
    <cellStyle name="强调文字颜色 3 3 5 2 2 2" xfId="30451"/>
    <cellStyle name="强调文字颜色 3 3 5 2 3" xfId="30452"/>
    <cellStyle name="强调文字颜色 3 3 5 2 3 2" xfId="30453"/>
    <cellStyle name="注释 2 49 2" xfId="30454"/>
    <cellStyle name="注释 2 54 2" xfId="30455"/>
    <cellStyle name="强调文字颜色 3 3 5 3" xfId="30456"/>
    <cellStyle name="注释 2 49 2 2" xfId="30457"/>
    <cellStyle name="注释 2 54 2 2" xfId="30458"/>
    <cellStyle name="强调文字颜色 3 3 5 3 2" xfId="30459"/>
    <cellStyle name="注释 2 49 3" xfId="30460"/>
    <cellStyle name="注释 2 54 3" xfId="30461"/>
    <cellStyle name="强调文字颜色 3 3 5 4" xfId="30462"/>
    <cellStyle name="注释 2 49 3 2" xfId="30463"/>
    <cellStyle name="注释 2 54 3 2" xfId="30464"/>
    <cellStyle name="强调文字颜色 3 3 5 4 2" xfId="30465"/>
    <cellStyle name="注释 2 49 4" xfId="30466"/>
    <cellStyle name="注释 2 54 4" xfId="30467"/>
    <cellStyle name="强调文字颜色 3 3 5 5" xfId="30468"/>
    <cellStyle name="强调文字颜色 3 3 6 2 2 2" xfId="30469"/>
    <cellStyle name="强调文字颜色 3 3 6 2 3" xfId="30470"/>
    <cellStyle name="强调文字颜色 3 3 6 2 3 2" xfId="30471"/>
    <cellStyle name="强调文字颜色 3 3 6 2 4" xfId="30472"/>
    <cellStyle name="注释 2 55 2" xfId="30473"/>
    <cellStyle name="注释 2 60 2" xfId="30474"/>
    <cellStyle name="强调文字颜色 3 3 6 3" xfId="30475"/>
    <cellStyle name="注释 2 55 2 2" xfId="30476"/>
    <cellStyle name="注释 2 60 2 2" xfId="30477"/>
    <cellStyle name="强调文字颜色 3 3 6 3 2" xfId="30478"/>
    <cellStyle name="注释 2 55 3" xfId="30479"/>
    <cellStyle name="注释 2 60 3" xfId="30480"/>
    <cellStyle name="强调文字颜色 3 3 6 4" xfId="30481"/>
    <cellStyle name="注释 2 55 3 2" xfId="30482"/>
    <cellStyle name="注释 2 60 3 2" xfId="30483"/>
    <cellStyle name="强调文字颜色 3 3 6 4 2" xfId="30484"/>
    <cellStyle name="注释 2 55 4" xfId="30485"/>
    <cellStyle name="注释 2 60 4" xfId="30486"/>
    <cellStyle name="强调文字颜色 3 3 6 5" xfId="30487"/>
    <cellStyle name="强调文字颜色 5 3 2 2 5" xfId="30488"/>
    <cellStyle name="注释 2 56 3" xfId="30489"/>
    <cellStyle name="注释 2 61 3" xfId="30490"/>
    <cellStyle name="强调文字颜色 3 3 7 4" xfId="30491"/>
    <cellStyle name="强调文字颜色 3 3 8" xfId="30492"/>
    <cellStyle name="强调文字颜色 3 3 9" xfId="30493"/>
    <cellStyle name="强调文字颜色 3 4" xfId="30494"/>
    <cellStyle name="强调文字颜色 3 4 2" xfId="30495"/>
    <cellStyle name="强调文字颜色 4 2 10" xfId="30496"/>
    <cellStyle name="强调文字颜色 4 2 2 2" xfId="30497"/>
    <cellStyle name="强调文字颜色 4 2 2 2 2" xfId="30498"/>
    <cellStyle name="强调文字颜色 4 2 2 2 2 2" xfId="30499"/>
    <cellStyle name="强调文字颜色 4 2 2 2 2 2 2" xfId="30500"/>
    <cellStyle name="强调文字颜色 4 2 2 2 2 2 2 2" xfId="30501"/>
    <cellStyle name="强调文字颜色 4 2 2 2 2 2 3" xfId="30502"/>
    <cellStyle name="强调文字颜色 4 2 2 2 2 2 3 2" xfId="30503"/>
    <cellStyle name="强调文字颜色 4 2 2 2 2 3" xfId="30504"/>
    <cellStyle name="强调文字颜色 4 2 2 2 2 3 2" xfId="30505"/>
    <cellStyle name="强调文字颜色 4 2 2 2 2 4" xfId="30506"/>
    <cellStyle name="强调文字颜色 4 2 2 2 2 4 2" xfId="30507"/>
    <cellStyle name="强调文字颜色 4 2 2 2 3" xfId="30508"/>
    <cellStyle name="强调文字颜色 4 2 2 2 3 2" xfId="30509"/>
    <cellStyle name="强调文字颜色 4 2 2 2 3 2 2" xfId="30510"/>
    <cellStyle name="强调文字颜色 4 2 2 2 3 3" xfId="30511"/>
    <cellStyle name="强调文字颜色 4 2 2 2 3 3 2" xfId="30512"/>
    <cellStyle name="强调文字颜色 4 2 2 2 3 4" xfId="30513"/>
    <cellStyle name="强调文字颜色 4 2 2 2 3 4 2" xfId="30514"/>
    <cellStyle name="强调文字颜色 4 2 2 2 3 5" xfId="30515"/>
    <cellStyle name="强调文字颜色 4 2 2 2 4 2" xfId="30516"/>
    <cellStyle name="强调文字颜色 4 2 2 2 4 2 2" xfId="30517"/>
    <cellStyle name="强调文字颜色 4 2 2 2 4 2 2 2" xfId="30518"/>
    <cellStyle name="强调文字颜色 4 2 2 2 4 2 3 2" xfId="30519"/>
    <cellStyle name="强调文字颜色 4 2 2 2 4 2 4" xfId="30520"/>
    <cellStyle name="强调文字颜色 4 2 2 2 4 3" xfId="30521"/>
    <cellStyle name="强调文字颜色 4 2 2 2 4 3 2" xfId="30522"/>
    <cellStyle name="强调文字颜色 4 2 2 2 4 4" xfId="30523"/>
    <cellStyle name="强调文字颜色 4 2 2 2 4 4 2" xfId="30524"/>
    <cellStyle name="强调文字颜色 4 2 2 2 4 5" xfId="30525"/>
    <cellStyle name="强调文字颜色 4 2 2 3" xfId="30526"/>
    <cellStyle name="强调文字颜色 4 2 2 3 2 4" xfId="30527"/>
    <cellStyle name="强调文字颜色 4 2 2 5 2 2" xfId="30528"/>
    <cellStyle name="强调文字颜色 4 2 2 5 2 2 2" xfId="30529"/>
    <cellStyle name="强调文字颜色 4 2 2 5 2 3" xfId="30530"/>
    <cellStyle name="强调文字颜色 4 2 2 5 2 3 2" xfId="30531"/>
    <cellStyle name="强调文字颜色 4 2 2 5 2 4" xfId="30532"/>
    <cellStyle name="强调文字颜色 4 2 2 5 3" xfId="30533"/>
    <cellStyle name="强调文字颜色 4 2 2 5 3 2" xfId="30534"/>
    <cellStyle name="强调文字颜色 4 2 2 5 4" xfId="30535"/>
    <cellStyle name="强调文字颜色 4 2 2 5 4 2" xfId="30536"/>
    <cellStyle name="强调文字颜色 4 2 2 6 3 2" xfId="30537"/>
    <cellStyle name="强调文字颜色 4 2 2 6 4" xfId="30538"/>
    <cellStyle name="强调文字颜色 4 2 2 7 2" xfId="30539"/>
    <cellStyle name="强调文字颜色 4 2 2 8" xfId="30540"/>
    <cellStyle name="强调文字颜色 4 2 2 8 2" xfId="30541"/>
    <cellStyle name="强调文字颜色 4 2 2 9" xfId="30542"/>
    <cellStyle name="强调文字颜色 4 2 3 2 2 2" xfId="30543"/>
    <cellStyle name="强调文字颜色 4 2 3 2 2 3" xfId="30544"/>
    <cellStyle name="强调文字颜色 4 2 3 2 2 4" xfId="30545"/>
    <cellStyle name="强调文字颜色 4 2 3 2 3" xfId="30546"/>
    <cellStyle name="强调文字颜色 4 2 3 2 3 2" xfId="30547"/>
    <cellStyle name="强调文字颜色 4 2 3 2 4" xfId="30548"/>
    <cellStyle name="强调文字颜色 4 2 3 2 4 2" xfId="30549"/>
    <cellStyle name="强调文字颜色 4 2 3 3 2 4" xfId="30550"/>
    <cellStyle name="注释 2 7 5" xfId="30551"/>
    <cellStyle name="强调文字颜色 4 2 3 4 2 4" xfId="30552"/>
    <cellStyle name="强调文字颜色 4 2 3 7 2" xfId="30553"/>
    <cellStyle name="强调文字颜色 4 2 3 8" xfId="30554"/>
    <cellStyle name="强调文字颜色 4 2 4 2 3" xfId="30555"/>
    <cellStyle name="强调文字颜色 4 2 4 2 4" xfId="30556"/>
    <cellStyle name="强调文字颜色 4 2 4 3" xfId="30557"/>
    <cellStyle name="强调文字颜色 4 2 5 2 3" xfId="30558"/>
    <cellStyle name="强调文字颜色 4 2 6 2 2" xfId="30559"/>
    <cellStyle name="强调文字颜色 4 2 6 2 3" xfId="30560"/>
    <cellStyle name="强调文字颜色 4 2 6 2 4" xfId="30561"/>
    <cellStyle name="强调文字颜色 4 2 7 2 2" xfId="30562"/>
    <cellStyle name="强调文字颜色 4 2 8 2" xfId="30563"/>
    <cellStyle name="强调文字颜色 4 2 9" xfId="30564"/>
    <cellStyle name="强调文字颜色 4 2 9 2" xfId="30565"/>
    <cellStyle name="强调文字颜色 4 3 10" xfId="30566"/>
    <cellStyle name="强调文字颜色 4 3 2" xfId="30567"/>
    <cellStyle name="强调文字颜色 4 3 2 2" xfId="30568"/>
    <cellStyle name="强调文字颜色 4 3 2 2 2" xfId="30569"/>
    <cellStyle name="强调文字颜色 4 3 2 2 2 2" xfId="30570"/>
    <cellStyle name="强调文字颜色 4 3 2 2 3" xfId="30571"/>
    <cellStyle name="强调文字颜色 4 3 2 2 3 2" xfId="30572"/>
    <cellStyle name="强调文字颜色 4 3 2 2 3 2 3" xfId="30573"/>
    <cellStyle name="强调文字颜色 4 3 2 2 3 2 3 2" xfId="30574"/>
    <cellStyle name="强调文字颜色 4 3 2 2 3 4" xfId="30575"/>
    <cellStyle name="强调文字颜色 4 3 2 2 4 2" xfId="30576"/>
    <cellStyle name="强调文字颜色 4 3 2 2 4 2 2" xfId="30577"/>
    <cellStyle name="强调文字颜色 4 3 2 2 4 2 3" xfId="30578"/>
    <cellStyle name="强调文字颜色 4 3 2 2 4 3 2" xfId="30579"/>
    <cellStyle name="强调文字颜色 4 3 2 2 4 4" xfId="30580"/>
    <cellStyle name="强调文字颜色 4 3 2 2 4 4 2" xfId="30581"/>
    <cellStyle name="强调文字颜色 4 3 2 2 4 5" xfId="30582"/>
    <cellStyle name="强调文字颜色 4 3 2 2 5" xfId="30583"/>
    <cellStyle name="强调文字颜色 4 3 2 2 5 2" xfId="30584"/>
    <cellStyle name="强调文字颜色 4 3 2 2 5 2 2" xfId="30585"/>
    <cellStyle name="强调文字颜色 4 3 2 2 5 3" xfId="30586"/>
    <cellStyle name="强调文字颜色 4 3 2 2 5 3 2" xfId="30587"/>
    <cellStyle name="强调文字颜色 4 3 2 2 5 4" xfId="30588"/>
    <cellStyle name="强调文字颜色 4 3 2 2 6" xfId="30589"/>
    <cellStyle name="强调文字颜色 4 3 2 2 6 2" xfId="30590"/>
    <cellStyle name="强调文字颜色 4 3 2 2 7" xfId="30591"/>
    <cellStyle name="强调文字颜色 4 3 2 2 7 2" xfId="30592"/>
    <cellStyle name="强调文字颜色 4 3 2 2 8" xfId="30593"/>
    <cellStyle name="强调文字颜色 4 3 2 3" xfId="30594"/>
    <cellStyle name="强调文字颜色 4 3 2 3 2" xfId="30595"/>
    <cellStyle name="强调文字颜色 4 3 2 3 3" xfId="30596"/>
    <cellStyle name="强调文字颜色 4 3 2 3 5" xfId="30597"/>
    <cellStyle name="强调文字颜色 6 2 2 2 2 2 3 2" xfId="30598"/>
    <cellStyle name="强调文字颜色 4 3 2 4" xfId="30599"/>
    <cellStyle name="强调文字颜色 4 3 2 4 2" xfId="30600"/>
    <cellStyle name="强调文字颜色 4 3 2 4 2 2" xfId="30601"/>
    <cellStyle name="强调文字颜色 4 3 2 4 3" xfId="30602"/>
    <cellStyle name="强调文字颜色 4 3 2 4 3 2" xfId="30603"/>
    <cellStyle name="强调文字颜色 4 3 2 4 4" xfId="30604"/>
    <cellStyle name="强调文字颜色 4 3 2 4 4 2" xfId="30605"/>
    <cellStyle name="强调文字颜色 4 3 2 4 5" xfId="30606"/>
    <cellStyle name="强调文字颜色 4 3 2 5" xfId="30607"/>
    <cellStyle name="强调文字颜色 4 3 2 5 2" xfId="30608"/>
    <cellStyle name="强调文字颜色 4 3 2 5 2 4" xfId="30609"/>
    <cellStyle name="强调文字颜色 4 3 2 5 3" xfId="30610"/>
    <cellStyle name="强调文字颜色 4 3 2 5 4" xfId="30611"/>
    <cellStyle name="强调文字颜色 4 3 2 5 5" xfId="30612"/>
    <cellStyle name="强调文字颜色 4 3 2 6" xfId="30613"/>
    <cellStyle name="强调文字颜色 4 3 2 6 2" xfId="30614"/>
    <cellStyle name="强调文字颜色 4 3 2 6 2 2" xfId="30615"/>
    <cellStyle name="强调文字颜色 4 3 2 6 3" xfId="30616"/>
    <cellStyle name="强调文字颜色 4 3 2 6 3 2" xfId="30617"/>
    <cellStyle name="强调文字颜色 4 3 2 6 4" xfId="30618"/>
    <cellStyle name="强调文字颜色 4 3 2 7" xfId="30619"/>
    <cellStyle name="强调文字颜色 4 3 2 7 2" xfId="30620"/>
    <cellStyle name="强调文字颜色 4 3 2 8" xfId="30621"/>
    <cellStyle name="强调文字颜色 4 3 2 8 2" xfId="30622"/>
    <cellStyle name="强调文字颜色 4 3 2 9" xfId="30623"/>
    <cellStyle name="强调文字颜色 5 3 2" xfId="30624"/>
    <cellStyle name="强调文字颜色 4 3 3 2 4 2" xfId="30625"/>
    <cellStyle name="强调文字颜色 5 4" xfId="30626"/>
    <cellStyle name="强调文字颜色 4 3 3 2 5" xfId="30627"/>
    <cellStyle name="强调文字颜色 6 2 2" xfId="30628"/>
    <cellStyle name="强调文字颜色 4 3 3 3 3 2" xfId="30629"/>
    <cellStyle name="强调文字颜色 6 3" xfId="30630"/>
    <cellStyle name="强调文字颜色 4 3 3 3 4" xfId="30631"/>
    <cellStyle name="强调文字颜色 6 3 2" xfId="30632"/>
    <cellStyle name="强调文字颜色 4 3 3 3 4 2" xfId="30633"/>
    <cellStyle name="强调文字颜色 6 4" xfId="30634"/>
    <cellStyle name="强调文字颜色 4 3 3 3 5" xfId="30635"/>
    <cellStyle name="强调文字颜色 4 3 3 4 2 2" xfId="30636"/>
    <cellStyle name="强调文字颜色 4 3 3 4 2 2 2" xfId="30637"/>
    <cellStyle name="强调文字颜色 4 3 3 4 3" xfId="30638"/>
    <cellStyle name="常规_2007.12（送人大）" xfId="30639"/>
    <cellStyle name="强调文字颜色 4 3 3 4 3 2" xfId="30640"/>
    <cellStyle name="强调文字颜色 4 3 3 4 4" xfId="30641"/>
    <cellStyle name="强调文字颜色 4 3 3 4 4 2" xfId="30642"/>
    <cellStyle name="强调文字颜色 4 3 3 4 5" xfId="30643"/>
    <cellStyle name="强调文字颜色 4 3 3 5 2" xfId="30644"/>
    <cellStyle name="强调文字颜色 4 3 3 5 2 2" xfId="30645"/>
    <cellStyle name="强调文字颜色 4 3 3 5 3" xfId="30646"/>
    <cellStyle name="强调文字颜色 4 3 3 5 3 2" xfId="30647"/>
    <cellStyle name="强调文字颜色 4 3 3 6" xfId="30648"/>
    <cellStyle name="强调文字颜色 4 3 3 6 2" xfId="30649"/>
    <cellStyle name="强调文字颜色 4 3 3 7" xfId="30650"/>
    <cellStyle name="强调文字颜色 4 3 3 7 2" xfId="30651"/>
    <cellStyle name="强调文字颜色 4 3 3 8" xfId="30652"/>
    <cellStyle name="强调文字颜色 4 3 4 2 2 2" xfId="30653"/>
    <cellStyle name="强调文字颜色 4 3 4 2 3" xfId="30654"/>
    <cellStyle name="强调文字颜色 4 3 4 2 3 2" xfId="30655"/>
    <cellStyle name="强调文字颜色 4 3 4 2 4" xfId="30656"/>
    <cellStyle name="强调文字颜色 4 3 4 3" xfId="30657"/>
    <cellStyle name="强调文字颜色 4 3 4 4" xfId="30658"/>
    <cellStyle name="强调文字颜色 4 3 4 4 2" xfId="30659"/>
    <cellStyle name="强调文字颜色 4 3 4 5" xfId="30660"/>
    <cellStyle name="强调文字颜色 4 3 5 2 2 2" xfId="30661"/>
    <cellStyle name="强调文字颜色 4 3 5 2 3" xfId="30662"/>
    <cellStyle name="强调文字颜色 4 3 5 2 3 2" xfId="30663"/>
    <cellStyle name="强调文字颜色 4 3 5 3" xfId="30664"/>
    <cellStyle name="强调文字颜色 4 3 5 3 2" xfId="30665"/>
    <cellStyle name="强调文字颜色 4 3 5 4" xfId="30666"/>
    <cellStyle name="强调文字颜色 4 3 5 4 2" xfId="30667"/>
    <cellStyle name="强调文字颜色 4 3 6 2 2" xfId="30668"/>
    <cellStyle name="强调文字颜色 4 3 6 2 2 2" xfId="30669"/>
    <cellStyle name="强调文字颜色 4 3 6 2 3" xfId="30670"/>
    <cellStyle name="强调文字颜色 4 3 6 2 3 2" xfId="30671"/>
    <cellStyle name="强调文字颜色 4 3 6 2 4" xfId="30672"/>
    <cellStyle name="强调文字颜色 4 3 6 3" xfId="30673"/>
    <cellStyle name="强调文字颜色 4 3 6 3 2" xfId="30674"/>
    <cellStyle name="强调文字颜色 4 3 6 4" xfId="30675"/>
    <cellStyle name="强调文字颜色 4 3 6 4 2" xfId="30676"/>
    <cellStyle name="强调文字颜色 4 3 7 2" xfId="30677"/>
    <cellStyle name="强调文字颜色 4 3 7 2 2" xfId="30678"/>
    <cellStyle name="强调文字颜色 4 3 7 3" xfId="30679"/>
    <cellStyle name="强调文字颜色 4 3 7 3 2" xfId="30680"/>
    <cellStyle name="强调文字颜色 4 3 7 4" xfId="30681"/>
    <cellStyle name="强调文字颜色 4 3 8" xfId="30682"/>
    <cellStyle name="强调文字颜色 4 3 8 2" xfId="30683"/>
    <cellStyle name="强调文字颜色 4 3 9" xfId="30684"/>
    <cellStyle name="强调文字颜色 4 3 9 2" xfId="30685"/>
    <cellStyle name="强调文字颜色 4 4" xfId="30686"/>
    <cellStyle name="强调文字颜色 4 4 2" xfId="30687"/>
    <cellStyle name="强调文字颜色 5 2 2 2 2 2 2 2" xfId="30688"/>
    <cellStyle name="强调文字颜色 5 2 2 2 2 2 3" xfId="30689"/>
    <cellStyle name="强调文字颜色 5 2 2 2 2 2 3 2" xfId="30690"/>
    <cellStyle name="强调文字颜色 5 2 2 2 2 2 4" xfId="30691"/>
    <cellStyle name="强调文字颜色 5 2 2 2 3 4" xfId="30692"/>
    <cellStyle name="强调文字颜色 5 2 2 2 3 5" xfId="30693"/>
    <cellStyle name="强调文字颜色 5 2 2 2 4 4" xfId="30694"/>
    <cellStyle name="强调文字颜色 5 2 2 2 4 5" xfId="30695"/>
    <cellStyle name="强调文字颜色 5 2 2 2 5 2" xfId="30696"/>
    <cellStyle name="强调文字颜色 5 2 2 2 5 3" xfId="30697"/>
    <cellStyle name="强调文字颜色 5 2 2 2 5 4" xfId="30698"/>
    <cellStyle name="强调文字颜色 5 2 2 2 6" xfId="30699"/>
    <cellStyle name="注释 2 5 2 2 3" xfId="30700"/>
    <cellStyle name="强调文字颜色 5 2 2 2 6 2" xfId="30701"/>
    <cellStyle name="强调文字颜色 5 2 2 2 7" xfId="30702"/>
    <cellStyle name="强调文字颜色 5 2 2 2 7 2" xfId="30703"/>
    <cellStyle name="强调文字颜色 5 2 2 3 2 4" xfId="30704"/>
    <cellStyle name="强调文字颜色 5 2 2 3 3 2" xfId="30705"/>
    <cellStyle name="强调文字颜色 5 2 2 3 4" xfId="30706"/>
    <cellStyle name="注释 3 26 2 4" xfId="30707"/>
    <cellStyle name="注释 3 31 2 4" xfId="30708"/>
    <cellStyle name="强调文字颜色 5 2 2 3 4 2" xfId="30709"/>
    <cellStyle name="注释 3 45 2 2" xfId="30710"/>
    <cellStyle name="注释 3 50 2 2" xfId="30711"/>
    <cellStyle name="强调文字颜色 5 2 2 3 5" xfId="30712"/>
    <cellStyle name="强调文字颜色 5 2 2 4 2 4" xfId="30713"/>
    <cellStyle name="强调文字颜色 5 2 2 4 3 2" xfId="30714"/>
    <cellStyle name="强调文字颜色 5 2 2 4 4" xfId="30715"/>
    <cellStyle name="注释 3 45 3 2" xfId="30716"/>
    <cellStyle name="注释 3 50 3 2" xfId="30717"/>
    <cellStyle name="强调文字颜色 5 2 2 4 5" xfId="30718"/>
    <cellStyle name="注释 3 28 2 4" xfId="30719"/>
    <cellStyle name="注释 3 33 2 4" xfId="30720"/>
    <cellStyle name="强调文字颜色 5 2 2 5 4 2" xfId="30721"/>
    <cellStyle name="注释 3 45 4 2" xfId="30722"/>
    <cellStyle name="注释 3 50 4 2" xfId="30723"/>
    <cellStyle name="强调文字颜色 5 2 2 5 5" xfId="30724"/>
    <cellStyle name="强调文字颜色 5 2 2 6 3 2" xfId="30725"/>
    <cellStyle name="强调文字颜色 5 2 2 6 4" xfId="30726"/>
    <cellStyle name="强调文字颜色 5 2 3 2" xfId="30727"/>
    <cellStyle name="输入 3 2 2 6" xfId="30728"/>
    <cellStyle name="强调文字颜色 5 2 3 2 2 2 2" xfId="30729"/>
    <cellStyle name="强调文字颜色 5 2 3 2 3 2" xfId="30730"/>
    <cellStyle name="强调文字颜色 5 2 3 2 4" xfId="30731"/>
    <cellStyle name="强调文字颜色 5 2 3 2 4 2" xfId="30732"/>
    <cellStyle name="强调文字颜色 5 2 3 2 5" xfId="30733"/>
    <cellStyle name="强调文字颜色 5 2 3 3" xfId="30734"/>
    <cellStyle name="输入 3 2 2 7" xfId="30735"/>
    <cellStyle name="强调文字颜色 5 2 3 3 2 4" xfId="30736"/>
    <cellStyle name="强调文字颜色 5 2 3 3 3 2" xfId="30737"/>
    <cellStyle name="强调文字颜色 5 2 3 3 4" xfId="30738"/>
    <cellStyle name="强调文字颜色 5 2 3 3 4 2" xfId="30739"/>
    <cellStyle name="注释 3 46 2 2" xfId="30740"/>
    <cellStyle name="注释 3 51 2 2" xfId="30741"/>
    <cellStyle name="强调文字颜色 5 2 3 3 5" xfId="30742"/>
    <cellStyle name="强调文字颜色 5 2 3 4" xfId="30743"/>
    <cellStyle name="输入 3 2 2 8" xfId="30744"/>
    <cellStyle name="强调文字颜色 5 2 3 4 2" xfId="30745"/>
    <cellStyle name="强调文字颜色 5 2 3 4 2 2" xfId="30746"/>
    <cellStyle name="强调文字颜色 5 2 3 4 2 2 2" xfId="30747"/>
    <cellStyle name="强调文字颜色 5 2 3 4 2 3" xfId="30748"/>
    <cellStyle name="强调文字颜色 5 2 3 4 2 3 2" xfId="30749"/>
    <cellStyle name="强调文字颜色 5 2 3 4 2 4" xfId="30750"/>
    <cellStyle name="强调文字颜色 5 2 3 4 3" xfId="30751"/>
    <cellStyle name="强调文字颜色 5 2 3 4 3 2" xfId="30752"/>
    <cellStyle name="强调文字颜色 5 2 3 4 4" xfId="30753"/>
    <cellStyle name="强调文字颜色 5 2 3 4 4 2" xfId="30754"/>
    <cellStyle name="注释 3 46 3 2" xfId="30755"/>
    <cellStyle name="注释 3 51 3 2" xfId="30756"/>
    <cellStyle name="强调文字颜色 5 2 3 4 5" xfId="30757"/>
    <cellStyle name="强调文字颜色 5 2 4 2 3 2" xfId="30758"/>
    <cellStyle name="强调文字颜色 5 2 4 2 4" xfId="30759"/>
    <cellStyle name="强调文字颜色 5 2 4 3" xfId="30760"/>
    <cellStyle name="强调文字颜色 5 2 4 4" xfId="30761"/>
    <cellStyle name="强调文字颜色 5 2 4 4 2" xfId="30762"/>
    <cellStyle name="强调文字颜色 5 2 5 2" xfId="30763"/>
    <cellStyle name="强调文字颜色 5 2 5 2 2 2" xfId="30764"/>
    <cellStyle name="强调文字颜色 5 2 5 2 3" xfId="30765"/>
    <cellStyle name="强调文字颜色 5 2 5 2 3 2" xfId="30766"/>
    <cellStyle name="强调文字颜色 5 2 5 2 4" xfId="30767"/>
    <cellStyle name="强调文字颜色 5 2 5 4 2" xfId="30768"/>
    <cellStyle name="强调文字颜色 6 3 5 2 3 2" xfId="30769"/>
    <cellStyle name="强调文字颜色 5 2 6" xfId="30770"/>
    <cellStyle name="强调文字颜色 5 2 6 2" xfId="30771"/>
    <cellStyle name="强调文字颜色 5 2 6 2 2" xfId="30772"/>
    <cellStyle name="强调文字颜色 5 2 6 2 2 2" xfId="30773"/>
    <cellStyle name="强调文字颜色 5 2 6 2 3" xfId="30774"/>
    <cellStyle name="强调文字颜色 5 2 6 2 3 2" xfId="30775"/>
    <cellStyle name="强调文字颜色 5 2 6 2 4" xfId="30776"/>
    <cellStyle name="强调文字颜色 5 2 7 2" xfId="30777"/>
    <cellStyle name="强调文字颜色 5 2 7 2 2" xfId="30778"/>
    <cellStyle name="强调文字颜色 5 2 8" xfId="30779"/>
    <cellStyle name="强调文字颜色 5 2 8 2" xfId="30780"/>
    <cellStyle name="强调文字颜色 5 2 9" xfId="30781"/>
    <cellStyle name="强调文字颜色 5 2 9 2" xfId="30782"/>
    <cellStyle name="强调文字颜色 5 3 10" xfId="30783"/>
    <cellStyle name="强调文字颜色 5 3 2 2 2 2 2" xfId="30784"/>
    <cellStyle name="强调文字颜色 5 3 2 2 2 2 2 2" xfId="30785"/>
    <cellStyle name="强调文字颜色 5 3 2 2 2 2 3" xfId="30786"/>
    <cellStyle name="强调文字颜色 5 3 2 2 2 2 3 2" xfId="30787"/>
    <cellStyle name="强调文字颜色 5 3 2 2 2 5" xfId="30788"/>
    <cellStyle name="强调文字颜色 5 3 2 2 3 2 2" xfId="30789"/>
    <cellStyle name="强调文字颜色 5 3 2 2 3 2 2 2" xfId="30790"/>
    <cellStyle name="强调文字颜色 5 3 2 2 3 2 3" xfId="30791"/>
    <cellStyle name="强调文字颜色 5 3 2 2 3 2 3 2" xfId="30792"/>
    <cellStyle name="强调文字颜色 5 3 2 2 3 4" xfId="30793"/>
    <cellStyle name="强调文字颜色 5 3 2 2 3 4 2" xfId="30794"/>
    <cellStyle name="强调文字颜色 5 3 2 2 3 5" xfId="30795"/>
    <cellStyle name="注释 2 56 2 4" xfId="30796"/>
    <cellStyle name="注释 2 61 2 4" xfId="30797"/>
    <cellStyle name="强调文字颜色 5 3 2 2 4 4" xfId="30798"/>
    <cellStyle name="强调文字颜色 5 3 2 2 4 5" xfId="30799"/>
    <cellStyle name="强调文字颜色 5 3 2 2 5 2 2" xfId="30800"/>
    <cellStyle name="强调文字颜色 5 3 2 2 5 3" xfId="30801"/>
    <cellStyle name="强调文字颜色 5 3 2 2 5 3 2" xfId="30802"/>
    <cellStyle name="强调文字颜色 5 3 2 2 5 4" xfId="30803"/>
    <cellStyle name="注释 2 56 4" xfId="30804"/>
    <cellStyle name="注释 2 61 4" xfId="30805"/>
    <cellStyle name="强调文字颜色 5 3 2 2 6" xfId="30806"/>
    <cellStyle name="注释 2 56 5" xfId="30807"/>
    <cellStyle name="注释 2 61 5" xfId="30808"/>
    <cellStyle name="强调文字颜色 5 3 2 2 7" xfId="30809"/>
    <cellStyle name="强调文字颜色 5 3 2 2 8" xfId="30810"/>
    <cellStyle name="注释 2 57 2 2" xfId="30811"/>
    <cellStyle name="注释 2 62 2 2" xfId="30812"/>
    <cellStyle name="强调文字颜色 5 3 2 3 4 2" xfId="30813"/>
    <cellStyle name="注释 2 57 3" xfId="30814"/>
    <cellStyle name="注释 2 62 3" xfId="30815"/>
    <cellStyle name="强调文字颜色 5 3 2 3 5" xfId="30816"/>
    <cellStyle name="强调文字颜色 5 3 2 4 2 2 2" xfId="30817"/>
    <cellStyle name="强调文字颜色 5 3 2 4 2 3" xfId="30818"/>
    <cellStyle name="强调文字颜色 5 3 2 4 2 3 2" xfId="30819"/>
    <cellStyle name="强调文字颜色 5 3 2 4 2 4" xfId="30820"/>
    <cellStyle name="强调文字颜色 5 3 2 4 3 2" xfId="30821"/>
    <cellStyle name="注释 2 58 2" xfId="30822"/>
    <cellStyle name="注释 2 63 2" xfId="30823"/>
    <cellStyle name="强调文字颜色 5 3 2 4 4" xfId="30824"/>
    <cellStyle name="注释 2 58 2 2" xfId="30825"/>
    <cellStyle name="注释 2 63 2 2" xfId="30826"/>
    <cellStyle name="强调文字颜色 5 3 2 4 4 2" xfId="30827"/>
    <cellStyle name="注释 2 58 3" xfId="30828"/>
    <cellStyle name="注释 2 63 3" xfId="30829"/>
    <cellStyle name="强调文字颜色 5 3 2 4 5" xfId="30830"/>
    <cellStyle name="强调文字颜色 5 3 2 5 2 2 2" xfId="30831"/>
    <cellStyle name="强调文字颜色 5 3 2 5 2 3" xfId="30832"/>
    <cellStyle name="强调文字颜色 5 3 2 5 2 3 2" xfId="30833"/>
    <cellStyle name="强调文字颜色 5 3 2 5 2 4" xfId="30834"/>
    <cellStyle name="强调文字颜色 5 3 2 5 3 2" xfId="30835"/>
    <cellStyle name="注释 2 59 2 2" xfId="30836"/>
    <cellStyle name="注释 2 64 2 2" xfId="30837"/>
    <cellStyle name="强调文字颜色 5 3 2 5 4 2" xfId="30838"/>
    <cellStyle name="注释 2 59 3" xfId="30839"/>
    <cellStyle name="注释 2 64 3" xfId="30840"/>
    <cellStyle name="强调文字颜色 5 3 2 5 5" xfId="30841"/>
    <cellStyle name="强调文字颜色 5 3 2 6 3 2" xfId="30842"/>
    <cellStyle name="注释 2 65 2" xfId="30843"/>
    <cellStyle name="注释 2 70 2" xfId="30844"/>
    <cellStyle name="强调文字颜色 5 3 2 6 4" xfId="30845"/>
    <cellStyle name="强调文字颜色 5 3 3 2" xfId="30846"/>
    <cellStyle name="强调文字颜色 5 3 3 2 3 2" xfId="30847"/>
    <cellStyle name="强调文字颜色 5 3 3 2 4 2" xfId="30848"/>
    <cellStyle name="强调文字颜色 5 3 3 2 5" xfId="30849"/>
    <cellStyle name="强调文字颜色 5 3 3 3" xfId="30850"/>
    <cellStyle name="强调文字颜色 5 3 3 3 2" xfId="30851"/>
    <cellStyle name="强调文字颜色 5 3 3 3 2 4" xfId="30852"/>
    <cellStyle name="强调文字颜色 5 3 3 3 3" xfId="30853"/>
    <cellStyle name="强调文字颜色 5 3 3 3 3 2" xfId="30854"/>
    <cellStyle name="强调文字颜色 5 3 3 3 4" xfId="30855"/>
    <cellStyle name="强调文字颜色 5 3 3 3 4 2" xfId="30856"/>
    <cellStyle name="强调文字颜色 5 3 3 3 5" xfId="30857"/>
    <cellStyle name="强调文字颜色 5 3 3 4" xfId="30858"/>
    <cellStyle name="强调文字颜色 5 3 3 4 2" xfId="30859"/>
    <cellStyle name="强调文字颜色 5 3 3 4 2 2" xfId="30860"/>
    <cellStyle name="强调文字颜色 5 3 3 4 2 2 2" xfId="30861"/>
    <cellStyle name="强调文字颜色 5 3 3 4 3" xfId="30862"/>
    <cellStyle name="强调文字颜色 5 3 3 4 3 2" xfId="30863"/>
    <cellStyle name="强调文字颜色 5 3 3 4 4" xfId="30864"/>
    <cellStyle name="强调文字颜色 5 3 3 4 4 2" xfId="30865"/>
    <cellStyle name="强调文字颜色 5 3 3 4 5" xfId="30866"/>
    <cellStyle name="强调文字颜色 5 3 3 5" xfId="30867"/>
    <cellStyle name="强调文字颜色 5 3 3 5 2" xfId="30868"/>
    <cellStyle name="强调文字颜色 5 3 3 5 2 2" xfId="30869"/>
    <cellStyle name="强调文字颜色 5 3 3 5 3" xfId="30870"/>
    <cellStyle name="强调文字颜色 5 3 3 5 3 2" xfId="30871"/>
    <cellStyle name="强调文字颜色 5 3 3 5 4" xfId="30872"/>
    <cellStyle name="强调文字颜色 5 3 3 6" xfId="30873"/>
    <cellStyle name="强调文字颜色 5 3 3 6 2" xfId="30874"/>
    <cellStyle name="强调文字颜色 5 3 3 7" xfId="30875"/>
    <cellStyle name="强调文字颜色 5 3 3 7 2" xfId="30876"/>
    <cellStyle name="强调文字颜色 5 3 3 8" xfId="30877"/>
    <cellStyle name="强调文字颜色 5 3 4 2" xfId="30878"/>
    <cellStyle name="强调文字颜色 5 3 4 2 3 2" xfId="30879"/>
    <cellStyle name="强调文字颜色 5 3 4 2 4" xfId="30880"/>
    <cellStyle name="强调文字颜色 5 3 4 3" xfId="30881"/>
    <cellStyle name="强调文字颜色 5 3 4 4" xfId="30882"/>
    <cellStyle name="强调文字颜色 5 3 4 4 2" xfId="30883"/>
    <cellStyle name="强调文字颜色 5 3 4 5" xfId="30884"/>
    <cellStyle name="强调文字颜色 5 3 5" xfId="30885"/>
    <cellStyle name="强调文字颜色 5 3 5 2" xfId="30886"/>
    <cellStyle name="强调文字颜色 5 3 5 2 2 2" xfId="30887"/>
    <cellStyle name="强调文字颜色 5 3 5 2 3" xfId="30888"/>
    <cellStyle name="强调文字颜色 5 3 5 2 3 2" xfId="30889"/>
    <cellStyle name="强调文字颜色 5 3 5 2 4" xfId="30890"/>
    <cellStyle name="强调文字颜色 5 3 5 3" xfId="30891"/>
    <cellStyle name="强调文字颜色 5 3 5 4" xfId="30892"/>
    <cellStyle name="强调文字颜色 5 3 5 4 2" xfId="30893"/>
    <cellStyle name="强调文字颜色 5 3 5 5" xfId="30894"/>
    <cellStyle name="强调文字颜色 5 3 6" xfId="30895"/>
    <cellStyle name="强调文字颜色 5 3 6 2" xfId="30896"/>
    <cellStyle name="强调文字颜色 5 3 6 2 2" xfId="30897"/>
    <cellStyle name="强调文字颜色 5 3 6 2 2 2" xfId="30898"/>
    <cellStyle name="强调文字颜色 5 3 6 2 3" xfId="30899"/>
    <cellStyle name="强调文字颜色 5 3 6 2 3 2" xfId="30900"/>
    <cellStyle name="注释 3 11 2" xfId="30901"/>
    <cellStyle name="强调文字颜色 5 3 6 2 4" xfId="30902"/>
    <cellStyle name="强调文字颜色 5 3 6 3" xfId="30903"/>
    <cellStyle name="强调文字颜色 5 3 6 3 2" xfId="30904"/>
    <cellStyle name="强调文字颜色 5 3 7" xfId="30905"/>
    <cellStyle name="强调文字颜色 5 3 8" xfId="30906"/>
    <cellStyle name="强调文字颜色 5 3 8 2" xfId="30907"/>
    <cellStyle name="强调文字颜色 5 3 9" xfId="30908"/>
    <cellStyle name="强调文字颜色 5 3 9 2" xfId="30909"/>
    <cellStyle name="强调文字颜色 5 4 2" xfId="30910"/>
    <cellStyle name="强调文字颜色 6 2 10" xfId="30911"/>
    <cellStyle name="强调文字颜色 6 2 2 2" xfId="30912"/>
    <cellStyle name="强调文字颜色 6 2 2 2 2" xfId="30913"/>
    <cellStyle name="强调文字颜色 6 2 2 2 2 2" xfId="30914"/>
    <cellStyle name="强调文字颜色 6 2 2 2 2 2 2" xfId="30915"/>
    <cellStyle name="强调文字颜色 6 2 2 2 2 2 2 2" xfId="30916"/>
    <cellStyle name="强调文字颜色 6 2 2 2 2 2 3" xfId="30917"/>
    <cellStyle name="强调文字颜色 6 2 2 2 2 2 4" xfId="30918"/>
    <cellStyle name="强调文字颜色 6 2 2 2 2 3" xfId="30919"/>
    <cellStyle name="强调文字颜色 6 2 2 2 2 3 2" xfId="30920"/>
    <cellStyle name="强调文字颜色 6 2 2 2 2 4" xfId="30921"/>
    <cellStyle name="强调文字颜色 6 2 2 2 2 4 2" xfId="30922"/>
    <cellStyle name="强调文字颜色 6 2 2 2 3 2 2 2" xfId="30923"/>
    <cellStyle name="强调文字颜色 6 2 2 2 3 2 3" xfId="30924"/>
    <cellStyle name="强调文字颜色 6 2 2 2 3 2 4" xfId="30925"/>
    <cellStyle name="强调文字颜色 6 2 2 2 3 4 2" xfId="30926"/>
    <cellStyle name="强调文字颜色 6 2 2 2 4 2 2" xfId="30927"/>
    <cellStyle name="强调文字颜色 6 2 2 2 4 2 2 2" xfId="30928"/>
    <cellStyle name="强调文字颜色 6 2 2 2 4 2 3" xfId="30929"/>
    <cellStyle name="强调文字颜色 6 3 2 4" xfId="30930"/>
    <cellStyle name="强调文字颜色 6 2 2 2 4 2 3 2" xfId="30931"/>
    <cellStyle name="强调文字颜色 6 2 2 2 4 2 4" xfId="30932"/>
    <cellStyle name="强调文字颜色 6 2 2 2 4 3" xfId="30933"/>
    <cellStyle name="强调文字颜色 6 2 2 2 4 3 2" xfId="30934"/>
    <cellStyle name="注释 3 2 2 2 2 2 2" xfId="30935"/>
    <cellStyle name="强调文字颜色 6 2 2 2 4 4" xfId="30936"/>
    <cellStyle name="强调文字颜色 6 2 2 2 4 4 2" xfId="30937"/>
    <cellStyle name="输入 2 10" xfId="30938"/>
    <cellStyle name="强调文字颜色 6 2 2 2 5 3 2" xfId="30939"/>
    <cellStyle name="注释 3 2 2 2 2 3 2" xfId="30940"/>
    <cellStyle name="强调文字颜色 6 2 2 2 5 4" xfId="30941"/>
    <cellStyle name="强调文字颜色 6 2 2 2 6 2" xfId="30942"/>
    <cellStyle name="强调文字颜色 6 2 2 2 7 2" xfId="30943"/>
    <cellStyle name="强调文字颜色 6 2 2 2 8" xfId="30944"/>
    <cellStyle name="强调文字颜色 6 2 2 3" xfId="30945"/>
    <cellStyle name="强调文字颜色 6 2 2 3 2" xfId="30946"/>
    <cellStyle name="强调文字颜色 6 2 2 3 2 2" xfId="30947"/>
    <cellStyle name="强调文字颜色 6 2 2 3 2 3" xfId="30948"/>
    <cellStyle name="强调文字颜色 6 2 2 3 2 4" xfId="30949"/>
    <cellStyle name="强调文字颜色 6 2 2 4" xfId="30950"/>
    <cellStyle name="强调文字颜色 6 2 2 4 2" xfId="30951"/>
    <cellStyle name="注释 3 19" xfId="30952"/>
    <cellStyle name="注释 3 24" xfId="30953"/>
    <cellStyle name="强调文字颜色 6 2 2 4 2 2" xfId="30954"/>
    <cellStyle name="注释 3 25" xfId="30955"/>
    <cellStyle name="注释 3 30" xfId="30956"/>
    <cellStyle name="强调文字颜色 6 2 2 4 2 3" xfId="30957"/>
    <cellStyle name="注释 3 26" xfId="30958"/>
    <cellStyle name="注释 3 31" xfId="30959"/>
    <cellStyle name="强调文字颜色 6 2 2 4 2 4" xfId="30960"/>
    <cellStyle name="强调文字颜色 6 2 2 5" xfId="30961"/>
    <cellStyle name="强调文字颜色 6 2 2 5 2" xfId="30962"/>
    <cellStyle name="强调文字颜色 6 2 2 5 2 2" xfId="30963"/>
    <cellStyle name="强调文字颜色 6 2 2 5 2 2 2" xfId="30964"/>
    <cellStyle name="强调文字颜色 6 2 2 5 2 3" xfId="30965"/>
    <cellStyle name="强调文字颜色 6 2 2 5 2 3 2" xfId="30966"/>
    <cellStyle name="强调文字颜色 6 2 2 5 2 4" xfId="30967"/>
    <cellStyle name="强调文字颜色 6 2 2 6" xfId="30968"/>
    <cellStyle name="强调文字颜色 6 2 2 6 2" xfId="30969"/>
    <cellStyle name="强调文字颜色 6 2 2 6 2 2" xfId="30970"/>
    <cellStyle name="强调文字颜色 6 2 2 9" xfId="30971"/>
    <cellStyle name="强调文字颜色 6 2 3 2" xfId="30972"/>
    <cellStyle name="强调文字颜色 6 2 3 2 2" xfId="30973"/>
    <cellStyle name="强调文字颜色 6 2 3 2 2 2" xfId="30974"/>
    <cellStyle name="强调文字颜色 6 2 3 2 2 2 2" xfId="30975"/>
    <cellStyle name="强调文字颜色 6 2 3 2 2 3" xfId="30976"/>
    <cellStyle name="强调文字颜色 6 2 3 2 2 3 2" xfId="30977"/>
    <cellStyle name="强调文字颜色 6 2 3 2 2 4" xfId="30978"/>
    <cellStyle name="强调文字颜色 6 2 3 2 3" xfId="30979"/>
    <cellStyle name="强调文字颜色 6 2 3 2 3 2" xfId="30980"/>
    <cellStyle name="强调文字颜色 6 2 3 2 4" xfId="30981"/>
    <cellStyle name="强调文字颜色 6 2 3 2 4 2" xfId="30982"/>
    <cellStyle name="强调文字颜色 6 2 3 2 5" xfId="30983"/>
    <cellStyle name="强调文字颜色 6 2 3 3" xfId="30984"/>
    <cellStyle name="强调文字颜色 6 2 3 3 2" xfId="30985"/>
    <cellStyle name="强调文字颜色 6 2 3 3 2 2 2" xfId="30986"/>
    <cellStyle name="强调文字颜色 6 2 3 3 2 3" xfId="30987"/>
    <cellStyle name="强调文字颜色 6 2 3 3 2 3 2" xfId="30988"/>
    <cellStyle name="强调文字颜色 6 2 3 3 3" xfId="30989"/>
    <cellStyle name="强调文字颜色 6 2 3 3 4" xfId="30990"/>
    <cellStyle name="强调文字颜色 6 2 3 3 5" xfId="30991"/>
    <cellStyle name="强调文字颜色 6 2 3 4" xfId="30992"/>
    <cellStyle name="强调文字颜色 6 2 3 4 2" xfId="30993"/>
    <cellStyle name="强调文字颜色 6 2 3 4 2 2" xfId="30994"/>
    <cellStyle name="强调文字颜色 6 2 3 4 2 2 2" xfId="30995"/>
    <cellStyle name="强调文字颜色 6 2 3 4 2 3" xfId="30996"/>
    <cellStyle name="强调文字颜色 6 2 3 4 2 3 2" xfId="30997"/>
    <cellStyle name="强调文字颜色 6 2 3 4 2 4" xfId="30998"/>
    <cellStyle name="强调文字颜色 6 2 3 4 3" xfId="30999"/>
    <cellStyle name="强调文字颜色 6 2 3 4 3 2" xfId="31000"/>
    <cellStyle name="强调文字颜色 6 2 3 4 4" xfId="31001"/>
    <cellStyle name="强调文字颜色 6 2 3 4 4 2" xfId="31002"/>
    <cellStyle name="强调文字颜色 6 2 3 4 5" xfId="31003"/>
    <cellStyle name="强调文字颜色 6 2 3 5" xfId="31004"/>
    <cellStyle name="强调文字颜色 6 2 3 5 2" xfId="31005"/>
    <cellStyle name="强调文字颜色 6 2 3 5 3" xfId="31006"/>
    <cellStyle name="强调文字颜色 6 2 3 5 3 2" xfId="31007"/>
    <cellStyle name="强调文字颜色 6 2 3 5 4" xfId="31008"/>
    <cellStyle name="强调文字颜色 6 2 4 2 2 2" xfId="31009"/>
    <cellStyle name="强调文字颜色 6 2 4 2 3" xfId="31010"/>
    <cellStyle name="强调文字颜色 6 2 4 2 3 2" xfId="31011"/>
    <cellStyle name="适中 2 2 4 2 3" xfId="31012"/>
    <cellStyle name="强调文字颜色 6 2 4 3" xfId="31013"/>
    <cellStyle name="适中 2 2 4 2 4" xfId="31014"/>
    <cellStyle name="强调文字颜色 6 2 4 4" xfId="31015"/>
    <cellStyle name="强调文字颜色 6 2 4 4 2" xfId="31016"/>
    <cellStyle name="强调文字颜色 6 2 4 5" xfId="31017"/>
    <cellStyle name="适中 2 2 4 3 2" xfId="31018"/>
    <cellStyle name="强调文字颜色 6 2 5 2" xfId="31019"/>
    <cellStyle name="强调文字颜色 6 2 5 2 2 2" xfId="31020"/>
    <cellStyle name="强调文字颜色 6 2 5 2 3" xfId="31021"/>
    <cellStyle name="强调文字颜色 6 2 5 2 3 2" xfId="31022"/>
    <cellStyle name="强调文字颜色 6 2 5 2 4" xfId="31023"/>
    <cellStyle name="强调文字颜色 6 2 5 3 2" xfId="31024"/>
    <cellStyle name="适中 2 2 4 4" xfId="31025"/>
    <cellStyle name="强调文字颜色 6 2 6" xfId="31026"/>
    <cellStyle name="适中 2 2 4 4 2" xfId="31027"/>
    <cellStyle name="强调文字颜色 6 2 6 2" xfId="31028"/>
    <cellStyle name="强调文字颜色 6 2 6 2 2" xfId="31029"/>
    <cellStyle name="强调文字颜色 6 2 6 2 2 2" xfId="31030"/>
    <cellStyle name="强调文字颜色 6 2 6 2 3" xfId="31031"/>
    <cellStyle name="强调文字颜色 6 2 6 2 3 2" xfId="31032"/>
    <cellStyle name="强调文字颜色 6 2 6 3 2" xfId="31033"/>
    <cellStyle name="强调文字颜色 6 2 6 4 2" xfId="31034"/>
    <cellStyle name="强调文字颜色 6 2 6 5" xfId="31035"/>
    <cellStyle name="适中 2 2 4 5" xfId="31036"/>
    <cellStyle name="强调文字颜色 6 2 7" xfId="31037"/>
    <cellStyle name="强调文字颜色 6 2 7 2" xfId="31038"/>
    <cellStyle name="强调文字颜色 6 2 7 2 2" xfId="31039"/>
    <cellStyle name="强调文字颜色 6 2 8" xfId="31040"/>
    <cellStyle name="强调文字颜色 6 2 8 2" xfId="31041"/>
    <cellStyle name="强调文字颜色 6 2 9" xfId="31042"/>
    <cellStyle name="强调文字颜色 6 2 9 2" xfId="31043"/>
    <cellStyle name="强调文字颜色 6 3 10" xfId="31044"/>
    <cellStyle name="强调文字颜色 6 3 2 2" xfId="31045"/>
    <cellStyle name="强调文字颜色 6 3 2 2 2" xfId="31046"/>
    <cellStyle name="强调文字颜色 6 3 2 2 2 2" xfId="31047"/>
    <cellStyle name="强调文字颜色 6 3 2 2 2 2 2" xfId="31048"/>
    <cellStyle name="强调文字颜色 6 3 2 2 2 2 2 2" xfId="31049"/>
    <cellStyle name="强调文字颜色 6 3 2 2 2 2 3" xfId="31050"/>
    <cellStyle name="强调文字颜色 6 3 2 2 2 2 3 2" xfId="31051"/>
    <cellStyle name="强调文字颜色 6 3 2 2 2 2 4" xfId="31052"/>
    <cellStyle name="强调文字颜色 6 3 2 2 3" xfId="31053"/>
    <cellStyle name="强调文字颜色 6 3 2 2 3 2" xfId="31054"/>
    <cellStyle name="强调文字颜色 6 3 2 2 3 2 2" xfId="31055"/>
    <cellStyle name="强调文字颜色 6 3 2 2 3 2 2 2" xfId="31056"/>
    <cellStyle name="强调文字颜色 6 3 2 2 3 2 3" xfId="31057"/>
    <cellStyle name="强调文字颜色 6 3 2 2 3 2 3 2" xfId="31058"/>
    <cellStyle name="强调文字颜色 6 3 2 2 3 2 4" xfId="31059"/>
    <cellStyle name="强调文字颜色 6 3 2 2 4" xfId="31060"/>
    <cellStyle name="强调文字颜色 6 3 2 2 4 2" xfId="31061"/>
    <cellStyle name="强调文字颜色 6 3 2 2 4 2 2" xfId="31062"/>
    <cellStyle name="强调文字颜色 6 3 2 2 4 2 2 2" xfId="31063"/>
    <cellStyle name="强调文字颜色 6 3 2 2 4 2 3" xfId="31064"/>
    <cellStyle name="强调文字颜色 6 3 2 2 4 2 3 2" xfId="31065"/>
    <cellStyle name="强调文字颜色 6 3 2 2 4 2 4" xfId="31066"/>
    <cellStyle name="强调文字颜色 6 3 2 2 5" xfId="31067"/>
    <cellStyle name="强调文字颜色 6 3 2 2 5 2" xfId="31068"/>
    <cellStyle name="强调文字颜色 6 3 2 2 5 2 2" xfId="31069"/>
    <cellStyle name="强调文字颜色 6 3 2 2 6" xfId="31070"/>
    <cellStyle name="强调文字颜色 6 3 2 2 6 2" xfId="31071"/>
    <cellStyle name="强调文字颜色 6 3 2 2 7" xfId="31072"/>
    <cellStyle name="强调文字颜色 6 3 2 2 7 2" xfId="31073"/>
    <cellStyle name="强调文字颜色 6 3 2 2 8" xfId="31074"/>
    <cellStyle name="强调文字颜色 6 3 2 3" xfId="31075"/>
    <cellStyle name="强调文字颜色 6 3 2 3 2" xfId="31076"/>
    <cellStyle name="强调文字颜色 6 3 2 3 2 2" xfId="31077"/>
    <cellStyle name="强调文字颜色 6 3 2 3 2 2 2" xfId="31078"/>
    <cellStyle name="强调文字颜色 6 3 2 3 2 3" xfId="31079"/>
    <cellStyle name="强调文字颜色 6 3 2 3 2 3 2" xfId="31080"/>
    <cellStyle name="强调文字颜色 6 3 2 3 2 4" xfId="31081"/>
    <cellStyle name="强调文字颜色 6 3 2 3 3" xfId="31082"/>
    <cellStyle name="强调文字颜色 6 3 2 3 3 2" xfId="31083"/>
    <cellStyle name="强调文字颜色 6 3 2 3 4" xfId="31084"/>
    <cellStyle name="强调文字颜色 6 3 2 3 4 2" xfId="31085"/>
    <cellStyle name="强调文字颜色 6 3 2 3 5" xfId="31086"/>
    <cellStyle name="强调文字颜色 6 3 2 4 2" xfId="31087"/>
    <cellStyle name="强调文字颜色 6 3 2 4 2 2" xfId="31088"/>
    <cellStyle name="强调文字颜色 6 3 2 4 2 3" xfId="31089"/>
    <cellStyle name="强调文字颜色 6 3 2 4 2 4" xfId="31090"/>
    <cellStyle name="强调文字颜色 6 3 2 4 3" xfId="31091"/>
    <cellStyle name="强调文字颜色 6 3 2 4 3 2" xfId="31092"/>
    <cellStyle name="强调文字颜色 6 3 2 4 4" xfId="31093"/>
    <cellStyle name="强调文字颜色 6 3 2 4 4 2" xfId="31094"/>
    <cellStyle name="强调文字颜色 6 3 2 4 5" xfId="31095"/>
    <cellStyle name="强调文字颜色 6 3 2 5" xfId="31096"/>
    <cellStyle name="强调文字颜色 6 3 2 5 2 4" xfId="31097"/>
    <cellStyle name="强调文字颜色 6 3 2 6" xfId="31098"/>
    <cellStyle name="强调文字颜色 6 3 2 6 2" xfId="31099"/>
    <cellStyle name="强调文字颜色 6 3 2 6 2 2" xfId="31100"/>
    <cellStyle name="强调文字颜色 6 3 2 6 3" xfId="31101"/>
    <cellStyle name="强调文字颜色 6 3 2 6 3 2" xfId="31102"/>
    <cellStyle name="强调文字颜色 6 3 2 6 4" xfId="31103"/>
    <cellStyle name="强调文字颜色 6 3 2 9" xfId="31104"/>
    <cellStyle name="强调文字颜色 6 3 3 2" xfId="31105"/>
    <cellStyle name="强调文字颜色 6 3 3 2 2" xfId="31106"/>
    <cellStyle name="强调文字颜色 6 3 3 2 2 4" xfId="31107"/>
    <cellStyle name="强调文字颜色 6 3 3 2 3" xfId="31108"/>
    <cellStyle name="强调文字颜色 6 3 3 2 3 2" xfId="31109"/>
    <cellStyle name="强调文字颜色 6 3 3 3" xfId="31110"/>
    <cellStyle name="强调文字颜色 6 3 3 3 2" xfId="31111"/>
    <cellStyle name="强调文字颜色 6 3 3 3 2 3 2" xfId="31112"/>
    <cellStyle name="强调文字颜色 6 3 3 3 2 4" xfId="31113"/>
    <cellStyle name="强调文字颜色 6 3 3 3 3" xfId="31114"/>
    <cellStyle name="强调文字颜色 6 3 3 3 3 2" xfId="31115"/>
    <cellStyle name="强调文字颜色 6 3 3 4" xfId="31116"/>
    <cellStyle name="强调文字颜色 6 3 3 4 2" xfId="31117"/>
    <cellStyle name="强调文字颜色 6 3 3 4 2 3 2" xfId="31118"/>
    <cellStyle name="强调文字颜色 6 3 3 4 2 4" xfId="31119"/>
    <cellStyle name="强调文字颜色 6 3 3 4 3" xfId="31120"/>
    <cellStyle name="强调文字颜色 6 3 3 4 3 2" xfId="31121"/>
    <cellStyle name="强调文字颜色 6 3 3 4 4 2" xfId="31122"/>
    <cellStyle name="强调文字颜色 6 3 3 4 5" xfId="31123"/>
    <cellStyle name="强调文字颜色 6 3 3 5" xfId="31124"/>
    <cellStyle name="强调文字颜色 6 3 3 6" xfId="31125"/>
    <cellStyle name="强调文字颜色 6 3 3 8" xfId="31126"/>
    <cellStyle name="适中 2 2 5 2 2" xfId="31127"/>
    <cellStyle name="强调文字颜色 6 3 4 2" xfId="31128"/>
    <cellStyle name="强调文字颜色 6 3 4 2 2 2" xfId="31129"/>
    <cellStyle name="强调文字颜色 6 3 4 2 3" xfId="31130"/>
    <cellStyle name="强调文字颜色 6 3 4 2 3 2" xfId="31131"/>
    <cellStyle name="适中 2 2 5 2 3" xfId="31132"/>
    <cellStyle name="强调文字颜色 6 3 4 3" xfId="31133"/>
    <cellStyle name="适中 2 2 5 2 4" xfId="31134"/>
    <cellStyle name="强调文字颜色 6 3 4 4" xfId="31135"/>
    <cellStyle name="强调文字颜色 6 3 4 4 2" xfId="31136"/>
    <cellStyle name="强调文字颜色 6 3 4 5" xfId="31137"/>
    <cellStyle name="适中 2 2 5 3" xfId="31138"/>
    <cellStyle name="强调文字颜色 6 3 5" xfId="31139"/>
    <cellStyle name="适中 2 2 5 3 2" xfId="31140"/>
    <cellStyle name="强调文字颜色 6 3 5 2" xfId="31141"/>
    <cellStyle name="强调文字颜色 6 3 5 2 2 2" xfId="31142"/>
    <cellStyle name="强调文字颜色 6 3 5 2 3" xfId="31143"/>
    <cellStyle name="强调文字颜色 6 3 5 2 4" xfId="31144"/>
    <cellStyle name="强调文字颜色 6 3 5 3" xfId="31145"/>
    <cellStyle name="强调文字颜色 6 3 5 3 2" xfId="31146"/>
    <cellStyle name="适中 2 2 5 4" xfId="31147"/>
    <cellStyle name="强调文字颜色 6 3 6" xfId="31148"/>
    <cellStyle name="适中 2 2 5 4 2" xfId="31149"/>
    <cellStyle name="强调文字颜色 6 3 6 2" xfId="31150"/>
    <cellStyle name="强调文字颜色 6 3 6 2 2" xfId="31151"/>
    <cellStyle name="强调文字颜色 6 3 6 2 2 2" xfId="31152"/>
    <cellStyle name="强调文字颜色 6 3 6 2 3" xfId="31153"/>
    <cellStyle name="强调文字颜色 6 3 6 2 3 2" xfId="31154"/>
    <cellStyle name="强调文字颜色 6 3 6 3" xfId="31155"/>
    <cellStyle name="强调文字颜色 6 3 6 3 2" xfId="31156"/>
    <cellStyle name="强调文字颜色 6 3 6 4 2" xfId="31157"/>
    <cellStyle name="强调文字颜色 6 3 6 5" xfId="31158"/>
    <cellStyle name="适中 2 2 5 5" xfId="31159"/>
    <cellStyle name="强调文字颜色 6 3 7" xfId="31160"/>
    <cellStyle name="强调文字颜色 6 3 8 2" xfId="31161"/>
    <cellStyle name="强调文字颜色 6 3 9" xfId="31162"/>
    <cellStyle name="强调文字颜色 6 3 9 2" xfId="31163"/>
    <cellStyle name="强调文字颜色 6 4 2" xfId="31164"/>
    <cellStyle name="适中 2" xfId="31165"/>
    <cellStyle name="适中 2 10" xfId="31166"/>
    <cellStyle name="适中 2 2" xfId="31167"/>
    <cellStyle name="适中 2 2 2" xfId="31168"/>
    <cellStyle name="适中 2 2 2 2" xfId="31169"/>
    <cellStyle name="适中 2 2 2 2 2" xfId="31170"/>
    <cellStyle name="适中 2 2 2 2 3" xfId="31171"/>
    <cellStyle name="适中 2 2 2 2 4 2" xfId="31172"/>
    <cellStyle name="适中 2 2 2 2 5" xfId="31173"/>
    <cellStyle name="适中 2 2 2 3" xfId="31174"/>
    <cellStyle name="适中 2 2 2 3 2" xfId="31175"/>
    <cellStyle name="适中 2 2 2 3 3" xfId="31176"/>
    <cellStyle name="适中 2 2 2 4" xfId="31177"/>
    <cellStyle name="适中 2 2 2 4 2" xfId="31178"/>
    <cellStyle name="适中 2 2 2 4 3" xfId="31179"/>
    <cellStyle name="适中 2 2 2 4 4 2" xfId="31180"/>
    <cellStyle name="适中 2 2 2 4 5" xfId="31181"/>
    <cellStyle name="适中 2 2 2 5 2" xfId="31182"/>
    <cellStyle name="适中 2 2 2 5 3" xfId="31183"/>
    <cellStyle name="适中 2 2 2 6" xfId="31184"/>
    <cellStyle name="适中 2 2 2 6 2" xfId="31185"/>
    <cellStyle name="适中 2 2 2 7" xfId="31186"/>
    <cellStyle name="适中 2 2 2 7 2" xfId="31187"/>
    <cellStyle name="适中 2 2 2 8" xfId="31188"/>
    <cellStyle name="适中 2 2 3" xfId="31189"/>
    <cellStyle name="注释 2 68 2" xfId="31190"/>
    <cellStyle name="注释 2 73 2" xfId="31191"/>
    <cellStyle name="适中 2 2 3 2 2 2" xfId="31192"/>
    <cellStyle name="注释 2 69" xfId="31193"/>
    <cellStyle name="注释 2 74" xfId="31194"/>
    <cellStyle name="适中 2 2 3 2 3" xfId="31195"/>
    <cellStyle name="注释 2 69 2" xfId="31196"/>
    <cellStyle name="注释 2 74 2" xfId="31197"/>
    <cellStyle name="适中 2 2 3 2 3 2" xfId="31198"/>
    <cellStyle name="注释 2 75" xfId="31199"/>
    <cellStyle name="注释 2 80" xfId="31200"/>
    <cellStyle name="适中 2 2 3 2 4" xfId="31201"/>
    <cellStyle name="适中 2 2 3 3 2" xfId="31202"/>
    <cellStyle name="适中 2 2 3 4" xfId="31203"/>
    <cellStyle name="适中 2 2 3 4 2" xfId="31204"/>
    <cellStyle name="适中 2 2 3 5" xfId="31205"/>
    <cellStyle name="适中 2 2 6" xfId="31206"/>
    <cellStyle name="适中 2 2 6 2" xfId="31207"/>
    <cellStyle name="适中 2 2 6 2 2" xfId="31208"/>
    <cellStyle name="适中 2 2 6 3" xfId="31209"/>
    <cellStyle name="适中 2 2 6 3 2" xfId="31210"/>
    <cellStyle name="适中 2 2 6 4" xfId="31211"/>
    <cellStyle name="适中 2 2 8" xfId="31212"/>
    <cellStyle name="适中 2 2 8 2" xfId="31213"/>
    <cellStyle name="适中 2 3" xfId="31214"/>
    <cellStyle name="适中 2 3 2" xfId="31215"/>
    <cellStyle name="适中 2 3 2 2 4" xfId="31216"/>
    <cellStyle name="适中 2 3 3" xfId="31217"/>
    <cellStyle name="适中 2 3 3 3 2" xfId="31218"/>
    <cellStyle name="适中 2 3 3 4" xfId="31219"/>
    <cellStyle name="适中 2 3 3 4 2" xfId="31220"/>
    <cellStyle name="适中 2 3 3 5" xfId="31221"/>
    <cellStyle name="适中 2 3 4 2 3" xfId="31222"/>
    <cellStyle name="适中 2 3 4 2 4" xfId="31223"/>
    <cellStyle name="适中 2 3 4 3" xfId="31224"/>
    <cellStyle name="适中 2 3 4 3 2" xfId="31225"/>
    <cellStyle name="适中 2 3 4 4" xfId="31226"/>
    <cellStyle name="适中 2 3 4 4 2" xfId="31227"/>
    <cellStyle name="适中 2 3 4 5" xfId="31228"/>
    <cellStyle name="注释 2 2 2 4 2" xfId="31229"/>
    <cellStyle name="适中 2 3 5 3 2" xfId="31230"/>
    <cellStyle name="注释 2 2 2 5" xfId="31231"/>
    <cellStyle name="适中 2 3 5 4" xfId="31232"/>
    <cellStyle name="适中 2 3 6" xfId="31233"/>
    <cellStyle name="适中 2 3 8" xfId="31234"/>
    <cellStyle name="适中 2 4" xfId="31235"/>
    <cellStyle name="适中 2 4 2" xfId="31236"/>
    <cellStyle name="适中 2 4 2 2 2" xfId="31237"/>
    <cellStyle name="输出 3 2 2 3 2 3 2" xfId="31238"/>
    <cellStyle name="适中 2 4 2 3" xfId="31239"/>
    <cellStyle name="适中 2 4 2 3 2" xfId="31240"/>
    <cellStyle name="适中 2 4 2 4" xfId="31241"/>
    <cellStyle name="适中 2 4 3" xfId="31242"/>
    <cellStyle name="适中 2 4 3 2" xfId="31243"/>
    <cellStyle name="适中 2 4 5" xfId="31244"/>
    <cellStyle name="适中 2 5" xfId="31245"/>
    <cellStyle name="适中 2 5 2" xfId="31246"/>
    <cellStyle name="适中 2 5 2 2" xfId="31247"/>
    <cellStyle name="适中 2 5 2 2 2" xfId="31248"/>
    <cellStyle name="适中 2 5 2 3" xfId="31249"/>
    <cellStyle name="适中 2 5 2 3 2" xfId="31250"/>
    <cellStyle name="适中 2 5 2 4" xfId="31251"/>
    <cellStyle name="适中 2 5 3" xfId="31252"/>
    <cellStyle name="适中 2 5 3 2" xfId="31253"/>
    <cellStyle name="适中 2 5 4 2" xfId="31254"/>
    <cellStyle name="适中 2 6" xfId="31255"/>
    <cellStyle name="适中 2 7" xfId="31256"/>
    <cellStyle name="适中 2 7 2" xfId="31257"/>
    <cellStyle name="适中 2 7 3" xfId="31258"/>
    <cellStyle name="适中 2 7 3 2" xfId="31259"/>
    <cellStyle name="适中 2 7 4" xfId="31260"/>
    <cellStyle name="适中 2 8" xfId="31261"/>
    <cellStyle name="适中 2 8 2" xfId="31262"/>
    <cellStyle name="适中 2 9" xfId="31263"/>
    <cellStyle name="适中 2 9 2" xfId="31264"/>
    <cellStyle name="适中 3" xfId="31265"/>
    <cellStyle name="适中 3 10" xfId="31266"/>
    <cellStyle name="适中 3 2" xfId="31267"/>
    <cellStyle name="适中 3 2 2" xfId="31268"/>
    <cellStyle name="适中 3 2 2 2" xfId="31269"/>
    <cellStyle name="适中 3 2 2 2 2" xfId="31270"/>
    <cellStyle name="适中 3 2 2 2 2 2" xfId="31271"/>
    <cellStyle name="适中 3 2 2 2 2 2 2" xfId="31272"/>
    <cellStyle name="适中 3 2 2 2 2 3" xfId="31273"/>
    <cellStyle name="适中 3 2 2 2 2 3 2" xfId="31274"/>
    <cellStyle name="适中 3 2 2 2 2 4" xfId="31275"/>
    <cellStyle name="适中 3 2 2 2 3" xfId="31276"/>
    <cellStyle name="适中 3 2 2 2 3 2" xfId="31277"/>
    <cellStyle name="适中 3 2 2 3" xfId="31278"/>
    <cellStyle name="适中 3 2 2 3 2" xfId="31279"/>
    <cellStyle name="适中 3 2 2 3 2 2" xfId="31280"/>
    <cellStyle name="适中 3 2 2 3 2 2 2" xfId="31281"/>
    <cellStyle name="适中 3 2 2 3 2 3" xfId="31282"/>
    <cellStyle name="适中 3 2 2 3 2 3 2" xfId="31283"/>
    <cellStyle name="适中 3 2 2 3 2 4" xfId="31284"/>
    <cellStyle name="适中 3 2 2 3 3" xfId="31285"/>
    <cellStyle name="适中 3 2 2 3 3 2" xfId="31286"/>
    <cellStyle name="适中 3 2 2 4" xfId="31287"/>
    <cellStyle name="适中 3 2 2 4 2" xfId="31288"/>
    <cellStyle name="适中 3 2 2 4 2 2" xfId="31289"/>
    <cellStyle name="输出 3 2 2 4 4" xfId="31290"/>
    <cellStyle name="适中 3 2 2 4 2 2 2" xfId="31291"/>
    <cellStyle name="适中 3 2 2 4 2 3" xfId="31292"/>
    <cellStyle name="输出 3 2 2 5 4" xfId="31293"/>
    <cellStyle name="适中 3 2 2 4 2 3 2" xfId="31294"/>
    <cellStyle name="适中 3 2 2 4 2 4" xfId="31295"/>
    <cellStyle name="适中 3 2 2 4 3" xfId="31296"/>
    <cellStyle name="适中 3 2 2 4 3 2" xfId="31297"/>
    <cellStyle name="适中 3 2 2 4 4" xfId="31298"/>
    <cellStyle name="适中 3 2 2 4 4 2" xfId="31299"/>
    <cellStyle name="适中 3 2 2 4 5" xfId="31300"/>
    <cellStyle name="适中 3 2 2 5 2 2" xfId="31301"/>
    <cellStyle name="适中 3 2 2 5 3" xfId="31302"/>
    <cellStyle name="适中 3 2 2 5 3 2" xfId="31303"/>
    <cellStyle name="适中 3 2 2 5 4" xfId="31304"/>
    <cellStyle name="适中 3 2 2 6 2" xfId="31305"/>
    <cellStyle name="适中 3 2 2 7" xfId="31306"/>
    <cellStyle name="适中 3 2 2 7 2" xfId="31307"/>
    <cellStyle name="适中 3 2 2 8" xfId="31308"/>
    <cellStyle name="适中 3 2 3 2" xfId="31309"/>
    <cellStyle name="适中 3 2 3 2 2 2" xfId="31310"/>
    <cellStyle name="注释 3 2 2 4 2 3 2" xfId="31311"/>
    <cellStyle name="适中 3 2 3 2 3" xfId="31312"/>
    <cellStyle name="注释 3 2 2 4 2 3 3" xfId="31313"/>
    <cellStyle name="适中 3 2 3 2 4" xfId="31314"/>
    <cellStyle name="适中 3 2 3 3" xfId="31315"/>
    <cellStyle name="适中 3 2 3 3 2" xfId="31316"/>
    <cellStyle name="适中 3 2 3 4" xfId="31317"/>
    <cellStyle name="适中 3 2 3 4 2" xfId="31318"/>
    <cellStyle name="适中 3 2 4 2" xfId="31319"/>
    <cellStyle name="适中 3 2 4 2 2" xfId="31320"/>
    <cellStyle name="适中 3 2 4 2 2 2" xfId="31321"/>
    <cellStyle name="适中 3 2 4 3" xfId="31322"/>
    <cellStyle name="适中 3 2 4 3 2" xfId="31323"/>
    <cellStyle name="适中 3 2 4 4" xfId="31324"/>
    <cellStyle name="适中 3 2 4 4 2" xfId="31325"/>
    <cellStyle name="适中 3 2 4 5" xfId="31326"/>
    <cellStyle name="适中 3 2 5 2 2" xfId="31327"/>
    <cellStyle name="适中 3 2 5 2 3" xfId="31328"/>
    <cellStyle name="适中 3 2 5 2 3 2" xfId="31329"/>
    <cellStyle name="适中 3 2 5 2 4" xfId="31330"/>
    <cellStyle name="适中 3 2 5 3" xfId="31331"/>
    <cellStyle name="适中 3 2 5 3 2" xfId="31332"/>
    <cellStyle name="适中 3 2 5 4" xfId="31333"/>
    <cellStyle name="适中 3 2 5 4 2" xfId="31334"/>
    <cellStyle name="适中 3 2 5 5" xfId="31335"/>
    <cellStyle name="适中 3 2 6 2" xfId="31336"/>
    <cellStyle name="适中 3 2 6 2 2" xfId="31337"/>
    <cellStyle name="适中 3 2 8" xfId="31338"/>
    <cellStyle name="适中 3 2 8 2" xfId="31339"/>
    <cellStyle name="适中 3 2 9" xfId="31340"/>
    <cellStyle name="适中 3 3" xfId="31341"/>
    <cellStyle name="适中 3 3 2" xfId="31342"/>
    <cellStyle name="适中 3 3 2 2 2" xfId="31343"/>
    <cellStyle name="适中 3 3 2 2 2 2" xfId="31344"/>
    <cellStyle name="适中 3 3 2 2 3" xfId="31345"/>
    <cellStyle name="适中 3 3 2 2 3 2" xfId="31346"/>
    <cellStyle name="适中 3 3 2 2 4" xfId="31347"/>
    <cellStyle name="适中 3 3 2 3" xfId="31348"/>
    <cellStyle name="适中 3 3 2 3 2" xfId="31349"/>
    <cellStyle name="适中 3 3 2 4" xfId="31350"/>
    <cellStyle name="适中 3 3 2 4 2" xfId="31351"/>
    <cellStyle name="适中 3 3 2 5" xfId="31352"/>
    <cellStyle name="适中 3 3 3" xfId="31353"/>
    <cellStyle name="适中 3 3 3 2" xfId="31354"/>
    <cellStyle name="适中 3 3 3 2 3" xfId="31355"/>
    <cellStyle name="适中 3 3 3 2 3 2" xfId="31356"/>
    <cellStyle name="适中 3 3 3 2 4" xfId="31357"/>
    <cellStyle name="适中 3 3 3 3" xfId="31358"/>
    <cellStyle name="适中 3 3 3 3 2" xfId="31359"/>
    <cellStyle name="适中 3 3 3 4" xfId="31360"/>
    <cellStyle name="适中 3 3 3 4 2" xfId="31361"/>
    <cellStyle name="适中 3 3 3 5" xfId="31362"/>
    <cellStyle name="适中 3 3 4" xfId="31363"/>
    <cellStyle name="适中 3 3 4 2" xfId="31364"/>
    <cellStyle name="适中 3 3 4 2 2" xfId="31365"/>
    <cellStyle name="适中 3 3 4 2 2 2" xfId="31366"/>
    <cellStyle name="适中 3 3 4 3" xfId="31367"/>
    <cellStyle name="适中 3 3 4 3 2" xfId="31368"/>
    <cellStyle name="适中 3 3 4 4" xfId="31369"/>
    <cellStyle name="适中 3 3 4 4 2" xfId="31370"/>
    <cellStyle name="适中 3 3 4 5" xfId="31371"/>
    <cellStyle name="注释 3 2 2 3 2" xfId="31372"/>
    <cellStyle name="适中 3 3 5 2 2" xfId="31373"/>
    <cellStyle name="注释 3 2 2 4" xfId="31374"/>
    <cellStyle name="适中 3 3 5 3" xfId="31375"/>
    <cellStyle name="注释 3 2 2 4 2" xfId="31376"/>
    <cellStyle name="适中 3 3 5 3 2" xfId="31377"/>
    <cellStyle name="注释 3 2 2 5" xfId="31378"/>
    <cellStyle name="适中 3 3 5 4" xfId="31379"/>
    <cellStyle name="注释 3 2 3 3" xfId="31380"/>
    <cellStyle name="适中 3 3 6 2" xfId="31381"/>
    <cellStyle name="注释 3 2 4 3" xfId="31382"/>
    <cellStyle name="适中 3 3 7 2" xfId="31383"/>
    <cellStyle name="适中 3 3 8" xfId="31384"/>
    <cellStyle name="适中 3 4 2" xfId="31385"/>
    <cellStyle name="适中 3 4 3" xfId="31386"/>
    <cellStyle name="适中 3 4 4" xfId="31387"/>
    <cellStyle name="适中 3 5" xfId="31388"/>
    <cellStyle name="适中 3 5 2" xfId="31389"/>
    <cellStyle name="适中 3 5 3" xfId="31390"/>
    <cellStyle name="适中 3 5 4" xfId="31391"/>
    <cellStyle name="适中 3 6" xfId="31392"/>
    <cellStyle name="适中 3 6 2" xfId="31393"/>
    <cellStyle name="适中 3 6 2 2" xfId="31394"/>
    <cellStyle name="适中 3 6 2 2 2" xfId="31395"/>
    <cellStyle name="适中 3 6 2 3" xfId="31396"/>
    <cellStyle name="适中 3 6 2 3 2" xfId="31397"/>
    <cellStyle name="适中 3 6 2 4" xfId="31398"/>
    <cellStyle name="适中 3 6 3" xfId="31399"/>
    <cellStyle name="适中 3 6 3 2" xfId="31400"/>
    <cellStyle name="适中 3 6 4" xfId="31401"/>
    <cellStyle name="适中 3 6 4 2" xfId="31402"/>
    <cellStyle name="输入 3 2 2 2 2 2" xfId="31403"/>
    <cellStyle name="适中 3 7" xfId="31404"/>
    <cellStyle name="输入 3 2 2 2 2 2 2" xfId="31405"/>
    <cellStyle name="适中 3 7 2" xfId="31406"/>
    <cellStyle name="适中 3 7 2 2" xfId="31407"/>
    <cellStyle name="适中 3 7 3" xfId="31408"/>
    <cellStyle name="适中 3 7 3 2" xfId="31409"/>
    <cellStyle name="适中 3 7 4" xfId="31410"/>
    <cellStyle name="适中 4" xfId="31411"/>
    <cellStyle name="适中 4 2" xfId="31412"/>
    <cellStyle name="输出 2 2 2 2" xfId="31413"/>
    <cellStyle name="输出 2 2 2 4 2 2 2" xfId="31414"/>
    <cellStyle name="输出 2 2 2 4 2 3" xfId="31415"/>
    <cellStyle name="输出 2 2 2 4 2 3 2" xfId="31416"/>
    <cellStyle name="输出 2 2 2 5" xfId="31417"/>
    <cellStyle name="输出 2 2 2 8" xfId="31418"/>
    <cellStyle name="输出 2 2 3" xfId="31419"/>
    <cellStyle name="输出 2 2 3 2" xfId="31420"/>
    <cellStyle name="注释 3 64 2 2" xfId="31421"/>
    <cellStyle name="注释 3 59 2 2" xfId="31422"/>
    <cellStyle name="输出 2 2 3 2 3 2" xfId="31423"/>
    <cellStyle name="注释 3 64 3" xfId="31424"/>
    <cellStyle name="注释 3 59 3" xfId="31425"/>
    <cellStyle name="输出 2 2 3 2 4" xfId="31426"/>
    <cellStyle name="输出 2 2 3 3" xfId="31427"/>
    <cellStyle name="输出 2 2 3 4" xfId="31428"/>
    <cellStyle name="输出 2 2 3 4 2" xfId="31429"/>
    <cellStyle name="输出 2 2 3 5" xfId="31430"/>
    <cellStyle name="输出 2 2 4" xfId="31431"/>
    <cellStyle name="输出 2 2 4 2" xfId="31432"/>
    <cellStyle name="输出 2 2 4 2 2" xfId="31433"/>
    <cellStyle name="输出 2 2 4 2 2 2" xfId="31434"/>
    <cellStyle name="输出 2 2 4 2 3 2" xfId="31435"/>
    <cellStyle name="输出 2 2 4 2 4" xfId="31436"/>
    <cellStyle name="输出 2 2 4 3" xfId="31437"/>
    <cellStyle name="输出 2 2 4 3 2" xfId="31438"/>
    <cellStyle name="输出 2 2 4 4" xfId="31439"/>
    <cellStyle name="输出 2 2 4 4 2" xfId="31440"/>
    <cellStyle name="输出 2 2 4 5" xfId="31441"/>
    <cellStyle name="输出 2 2 5" xfId="31442"/>
    <cellStyle name="输出 2 2 5 2 2 2" xfId="31443"/>
    <cellStyle name="输出 2 2 5 2 4" xfId="31444"/>
    <cellStyle name="输出 2 2 5 4 2" xfId="31445"/>
    <cellStyle name="输出 2 2 5 5" xfId="31446"/>
    <cellStyle name="输出 2 2 6" xfId="31447"/>
    <cellStyle name="输出 2 2 6 2" xfId="31448"/>
    <cellStyle name="输出 2 2 6 2 2" xfId="31449"/>
    <cellStyle name="输出 2 2 7 2" xfId="31450"/>
    <cellStyle name="输出 2 2 8" xfId="31451"/>
    <cellStyle name="输出 2 2 8 2" xfId="31452"/>
    <cellStyle name="输出 2 3 3" xfId="31453"/>
    <cellStyle name="输出 2 3 3 2" xfId="31454"/>
    <cellStyle name="输出 2 3 3 2 3" xfId="31455"/>
    <cellStyle name="输出 2 3 3 2 4" xfId="31456"/>
    <cellStyle name="输出 2 3 3 3" xfId="31457"/>
    <cellStyle name="输出 2 3 3 5" xfId="31458"/>
    <cellStyle name="输出 2 4 3" xfId="31459"/>
    <cellStyle name="输出 2 4 3 2" xfId="31460"/>
    <cellStyle name="输出 2 5 2 2 2" xfId="31461"/>
    <cellStyle name="输出 2 5 3" xfId="31462"/>
    <cellStyle name="输出 2 6" xfId="31463"/>
    <cellStyle name="输出 2 6 2" xfId="31464"/>
    <cellStyle name="输出 2 6 2 2" xfId="31465"/>
    <cellStyle name="输出 2 6 2 2 2" xfId="31466"/>
    <cellStyle name="输出 2 6 3" xfId="31467"/>
    <cellStyle name="输出 2 6 3 2" xfId="31468"/>
    <cellStyle name="输出 2 7" xfId="31469"/>
    <cellStyle name="输出 2 7 2" xfId="31470"/>
    <cellStyle name="输出 2 7 2 2" xfId="31471"/>
    <cellStyle name="输出 2 7 3" xfId="31472"/>
    <cellStyle name="输出 2 7 3 2" xfId="31473"/>
    <cellStyle name="输出 2 8" xfId="31474"/>
    <cellStyle name="输出 2 8 2" xfId="31475"/>
    <cellStyle name="输出 2 9" xfId="31476"/>
    <cellStyle name="输出 2 9 2" xfId="31477"/>
    <cellStyle name="输出 3 10" xfId="31478"/>
    <cellStyle name="输出 3 2" xfId="31479"/>
    <cellStyle name="输出 3 2 2 2 2" xfId="31480"/>
    <cellStyle name="输出 3 2 2 2 2 2" xfId="31481"/>
    <cellStyle name="输出 3 2 2 2 2 2 2" xfId="31482"/>
    <cellStyle name="输出 3 2 2 2 2 3" xfId="31483"/>
    <cellStyle name="输出 3 2 2 2 2 3 2" xfId="31484"/>
    <cellStyle name="输出 3 2 2 2 2 4" xfId="31485"/>
    <cellStyle name="输出 3 2 2 2 3" xfId="31486"/>
    <cellStyle name="注释 3 3 2 5" xfId="31487"/>
    <cellStyle name="输出 3 2 2 2 3 2" xfId="31488"/>
    <cellStyle name="输出 3 2 2 2 4" xfId="31489"/>
    <cellStyle name="输出 3 2 2 2 5" xfId="31490"/>
    <cellStyle name="输出 3 2 2 3 2" xfId="31491"/>
    <cellStyle name="输出 3 2 2 3 2 2 2" xfId="31492"/>
    <cellStyle name="输出 3 2 2 3 2 3" xfId="31493"/>
    <cellStyle name="输出 3 2 2 3 2 4" xfId="31494"/>
    <cellStyle name="输出 3 2 2 3 3" xfId="31495"/>
    <cellStyle name="注释 3 4 2 5" xfId="31496"/>
    <cellStyle name="输出 3 2 2 3 3 2" xfId="31497"/>
    <cellStyle name="输出 3 2 2 3 4" xfId="31498"/>
    <cellStyle name="输出 3 2 2 3 5" xfId="31499"/>
    <cellStyle name="输出 3 2 2 4" xfId="31500"/>
    <cellStyle name="输出 3 2 2 4 2" xfId="31501"/>
    <cellStyle name="输出 3 2 2 4 2 2" xfId="31502"/>
    <cellStyle name="输出 3 2 2 4 2 3" xfId="31503"/>
    <cellStyle name="输出 3 2 2 4 2 4" xfId="31504"/>
    <cellStyle name="输出 3 2 2 4 3" xfId="31505"/>
    <cellStyle name="输出 3 2 2 4 5" xfId="31506"/>
    <cellStyle name="输出 3 2 2 5" xfId="31507"/>
    <cellStyle name="输出 3 2 2 5 2" xfId="31508"/>
    <cellStyle name="输出 3 2 2 5 2 2" xfId="31509"/>
    <cellStyle name="输出 3 2 2 5 3" xfId="31510"/>
    <cellStyle name="输出 3 2 2 5 3 2" xfId="31511"/>
    <cellStyle name="输出 3 2 2 6" xfId="31512"/>
    <cellStyle name="输出 3 2 2 6 2" xfId="31513"/>
    <cellStyle name="输出 3 2 2 7 2" xfId="31514"/>
    <cellStyle name="输出 3 2 2 8" xfId="31515"/>
    <cellStyle name="输出 3 2 3 2" xfId="31516"/>
    <cellStyle name="输出 3 2 3 2 2" xfId="31517"/>
    <cellStyle name="输出 3 2 3 2 2 2" xfId="31518"/>
    <cellStyle name="输出 3 2 3 2 3" xfId="31519"/>
    <cellStyle name="输出 3 2 3 2 3 2" xfId="31520"/>
    <cellStyle name="输出 3 2 3 2 4" xfId="31521"/>
    <cellStyle name="输出 3 2 3 3" xfId="31522"/>
    <cellStyle name="输出 3 2 3 4" xfId="31523"/>
    <cellStyle name="输出 3 2 3 5" xfId="31524"/>
    <cellStyle name="输出 3 2 4" xfId="31525"/>
    <cellStyle name="输出 3 2 4 2" xfId="31526"/>
    <cellStyle name="输出 3 2 4 2 2" xfId="31527"/>
    <cellStyle name="输出 3 2 4 2 2 2" xfId="31528"/>
    <cellStyle name="输出 3 2 4 2 3 2" xfId="31529"/>
    <cellStyle name="输出 3 2 4 3" xfId="31530"/>
    <cellStyle name="输出 3 2 4 4" xfId="31531"/>
    <cellStyle name="输出 3 2 4 5" xfId="31532"/>
    <cellStyle name="注释 3 2 4 4 2 2" xfId="31533"/>
    <cellStyle name="输出 3 2 5" xfId="31534"/>
    <cellStyle name="输出 3 2 5 2" xfId="31535"/>
    <cellStyle name="输出 3 2 5 2 2" xfId="31536"/>
    <cellStyle name="输出 3 2 5 2 4" xfId="31537"/>
    <cellStyle name="输出 3 2 5 3" xfId="31538"/>
    <cellStyle name="输出 3 2 5 4" xfId="31539"/>
    <cellStyle name="输出 3 2 5 5" xfId="31540"/>
    <cellStyle name="输出 3 2 6" xfId="31541"/>
    <cellStyle name="输出 3 2 6 2" xfId="31542"/>
    <cellStyle name="输出 3 2 6 2 2" xfId="31543"/>
    <cellStyle name="输出 3 2 7" xfId="31544"/>
    <cellStyle name="输出 3 2 7 2" xfId="31545"/>
    <cellStyle name="输出 3 2 8" xfId="31546"/>
    <cellStyle name="输出 3 2 8 2" xfId="31547"/>
    <cellStyle name="输出 3 2 9" xfId="31548"/>
    <cellStyle name="输出 3 3" xfId="31549"/>
    <cellStyle name="输出 3 3 2 2 2" xfId="31550"/>
    <cellStyle name="输出 3 3 2 2 2 2" xfId="31551"/>
    <cellStyle name="输出 3 3 2 3" xfId="31552"/>
    <cellStyle name="输出 3 3 2 3 2" xfId="31553"/>
    <cellStyle name="输出 3 3 3 2" xfId="31554"/>
    <cellStyle name="输出 3 3 3 2 2" xfId="31555"/>
    <cellStyle name="输出 3 3 3 2 2 2" xfId="31556"/>
    <cellStyle name="输出 3 3 3 2 3" xfId="31557"/>
    <cellStyle name="输出 3 3 3 2 3 2" xfId="31558"/>
    <cellStyle name="输出 3 3 3 2 4" xfId="31559"/>
    <cellStyle name="输出 3 4 2 3" xfId="31560"/>
    <cellStyle name="输出 3 4 3 2" xfId="31561"/>
    <cellStyle name="输出 3 6 2 2 2" xfId="31562"/>
    <cellStyle name="输出 3 6 2 3" xfId="31563"/>
    <cellStyle name="输出 3 6 2 4" xfId="31564"/>
    <cellStyle name="输出 3 6 3 2" xfId="31565"/>
    <cellStyle name="输出 3 7" xfId="31566"/>
    <cellStyle name="输出 3 7 3 2" xfId="31567"/>
    <cellStyle name="输出 3 8" xfId="31568"/>
    <cellStyle name="输出 3 9" xfId="31569"/>
    <cellStyle name="输出 4" xfId="31570"/>
    <cellStyle name="输出 4 2" xfId="31571"/>
    <cellStyle name="输入 2 2 2 2 2 2" xfId="31572"/>
    <cellStyle name="输入 2 2 2 2 2 2 2" xfId="31573"/>
    <cellStyle name="输入 2 2 2 2 2 3" xfId="31574"/>
    <cellStyle name="输入 2 2 2 2 2 3 2" xfId="31575"/>
    <cellStyle name="输入 2 2 2 2 3" xfId="31576"/>
    <cellStyle name="输入 2 2 2 2 3 2" xfId="31577"/>
    <cellStyle name="输入 2 2 2 2 4 2" xfId="31578"/>
    <cellStyle name="输入 2 2 2 2 5" xfId="31579"/>
    <cellStyle name="输入 2 2 2 3 2" xfId="31580"/>
    <cellStyle name="输入 2 2 2 3 2 3" xfId="31581"/>
    <cellStyle name="输入 2 2 2 3 2 3 2" xfId="31582"/>
    <cellStyle name="输入 2 2 2 3 2 4" xfId="31583"/>
    <cellStyle name="输入 2 2 2 3 3" xfId="31584"/>
    <cellStyle name="输入 2 2 2 3 3 2" xfId="31585"/>
    <cellStyle name="输入 2 2 2 3 4 2" xfId="31586"/>
    <cellStyle name="输入 2 2 2 3 5" xfId="31587"/>
    <cellStyle name="输入 2 2 2 5 3" xfId="31588"/>
    <cellStyle name="输入 2 2 3 2 2" xfId="31589"/>
    <cellStyle name="输入 2 2 3 2 2 2" xfId="31590"/>
    <cellStyle name="输入 2 2 3 2 3" xfId="31591"/>
    <cellStyle name="输入 2 2 3 2 3 2" xfId="31592"/>
    <cellStyle name="输入 2 2 3 2 4" xfId="31593"/>
    <cellStyle name="输入 2 2 3 3" xfId="31594"/>
    <cellStyle name="输入 2 2 3 5" xfId="31595"/>
    <cellStyle name="输入 2 2 4 2" xfId="31596"/>
    <cellStyle name="输入 2 2 4 2 2 2" xfId="31597"/>
    <cellStyle name="输入 2 2 4 2 3" xfId="31598"/>
    <cellStyle name="输入 2 2 4 2 3 2" xfId="31599"/>
    <cellStyle name="输入 2 2 4 3" xfId="31600"/>
    <cellStyle name="输入 2 2 5" xfId="31601"/>
    <cellStyle name="输入 2 2 5 2" xfId="31602"/>
    <cellStyle name="输入 2 2 5 2 2 2" xfId="31603"/>
    <cellStyle name="输入 2 2 5 2 3 2" xfId="31604"/>
    <cellStyle name="输入 2 2 5 3" xfId="31605"/>
    <cellStyle name="输入 2 2 6" xfId="31606"/>
    <cellStyle name="输入 2 2 6 2" xfId="31607"/>
    <cellStyle name="输入 2 2 6 2 2" xfId="31608"/>
    <cellStyle name="输入 2 2 6 3" xfId="31609"/>
    <cellStyle name="输入 2 2 6 3 2" xfId="31610"/>
    <cellStyle name="输入 2 2 7" xfId="31611"/>
    <cellStyle name="输入 2 2 7 2" xfId="31612"/>
    <cellStyle name="输入 2 2 8" xfId="31613"/>
    <cellStyle name="输入 2 2 8 2" xfId="31614"/>
    <cellStyle name="输入 2 3 2 2 2 2" xfId="31615"/>
    <cellStyle name="输入 2 3 2 3 2" xfId="31616"/>
    <cellStyle name="输入 2 3 3" xfId="31617"/>
    <cellStyle name="输入 2 3 3 2" xfId="31618"/>
    <cellStyle name="输入 2 3 3 2 2 2" xfId="31619"/>
    <cellStyle name="输入 2 3 3 2 3 2" xfId="31620"/>
    <cellStyle name="输入 2 3 3 2 4" xfId="31621"/>
    <cellStyle name="输入 2 3 3 3" xfId="31622"/>
    <cellStyle name="输入 2 3 4" xfId="31623"/>
    <cellStyle name="输入 2 3 4 2" xfId="31624"/>
    <cellStyle name="输入 2 3 4 2 3" xfId="31625"/>
    <cellStyle name="输入 2 3 4 2 3 2" xfId="31626"/>
    <cellStyle name="输入 2 3 4 3 2" xfId="31627"/>
    <cellStyle name="输入 2 3 5" xfId="31628"/>
    <cellStyle name="输入 2 3 5 2" xfId="31629"/>
    <cellStyle name="输入 2 3 5 3" xfId="31630"/>
    <cellStyle name="输入 2 3 5 3 2" xfId="31631"/>
    <cellStyle name="输入 2 3 6" xfId="31632"/>
    <cellStyle name="输入 2 3 6 2" xfId="31633"/>
    <cellStyle name="输入 2 3 7" xfId="31634"/>
    <cellStyle name="输入 2 3 8" xfId="31635"/>
    <cellStyle name="输入 2 4 2" xfId="31636"/>
    <cellStyle name="输入 2 4 2 2" xfId="31637"/>
    <cellStyle name="输入 2 4 2 2 2" xfId="31638"/>
    <cellStyle name="输入 2 4 2 3" xfId="31639"/>
    <cellStyle name="输入 2 4 3" xfId="31640"/>
    <cellStyle name="输入 2 4 3 2" xfId="31641"/>
    <cellStyle name="输入 2 4 4" xfId="31642"/>
    <cellStyle name="输入 2 4 4 2" xfId="31643"/>
    <cellStyle name="输入 2 4 5" xfId="31644"/>
    <cellStyle name="输入 2 5" xfId="31645"/>
    <cellStyle name="输入 2 5 2" xfId="31646"/>
    <cellStyle name="输入 2 5 2 2" xfId="31647"/>
    <cellStyle name="输入 2 5 2 2 2" xfId="31648"/>
    <cellStyle name="输入 2 5 2 3" xfId="31649"/>
    <cellStyle name="输入 2 5 3" xfId="31650"/>
    <cellStyle name="输入 2 5 4" xfId="31651"/>
    <cellStyle name="输入 2 5 5" xfId="31652"/>
    <cellStyle name="输入 2 6 2" xfId="31653"/>
    <cellStyle name="输入 2 6 2 2" xfId="31654"/>
    <cellStyle name="输入 2 6 2 2 2" xfId="31655"/>
    <cellStyle name="输入 2 6 2 3" xfId="31656"/>
    <cellStyle name="输入 2 6 2 3 2" xfId="31657"/>
    <cellStyle name="输入 2 6 3" xfId="31658"/>
    <cellStyle name="输入 2 6 3 2" xfId="31659"/>
    <cellStyle name="输入 2 6 4" xfId="31660"/>
    <cellStyle name="输入 2 6 4 2" xfId="31661"/>
    <cellStyle name="输入 2 7 2" xfId="31662"/>
    <cellStyle name="输入 2 7 2 2" xfId="31663"/>
    <cellStyle name="输入 2 7 3" xfId="31664"/>
    <cellStyle name="输入 2 7 3 2" xfId="31665"/>
    <cellStyle name="输入 2 7 4" xfId="31666"/>
    <cellStyle name="输入 2 8" xfId="31667"/>
    <cellStyle name="输入 2 8 2" xfId="31668"/>
    <cellStyle name="输入 2 9" xfId="31669"/>
    <cellStyle name="输入 2 9 2" xfId="31670"/>
    <cellStyle name="输入 3 10" xfId="31671"/>
    <cellStyle name="输入 3 2 2 2 3" xfId="31672"/>
    <cellStyle name="输入 3 2 2 2 3 2" xfId="31673"/>
    <cellStyle name="输入 3 2 2 2 4 2" xfId="31674"/>
    <cellStyle name="输入 3 2 2 2 5" xfId="31675"/>
    <cellStyle name="输入 3 2 2 3 2" xfId="31676"/>
    <cellStyle name="输入 3 2 2 3 3" xfId="31677"/>
    <cellStyle name="输入 3 2 2 3 4" xfId="31678"/>
    <cellStyle name="输入 3 2 2 3 5" xfId="31679"/>
    <cellStyle name="输入 3 2 2 4" xfId="31680"/>
    <cellStyle name="输入 3 2 2 4 2" xfId="31681"/>
    <cellStyle name="输入 3 2 2 4 2 2" xfId="31682"/>
    <cellStyle name="输入 3 2 2 4 3" xfId="31683"/>
    <cellStyle name="输入 3 2 2 4 3 2" xfId="31684"/>
    <cellStyle name="输入 3 2 2 4 4" xfId="31685"/>
    <cellStyle name="输入 3 2 2 4 4 2" xfId="31686"/>
    <cellStyle name="输入 3 2 2 5" xfId="31687"/>
    <cellStyle name="注释 2 19 4 2" xfId="31688"/>
    <cellStyle name="注释 2 24 4 2" xfId="31689"/>
    <cellStyle name="输入 3 2 2 5 2" xfId="31690"/>
    <cellStyle name="输入 3 2 2 5 2 2" xfId="31691"/>
    <cellStyle name="输入 3 2 2 5 3 2" xfId="31692"/>
    <cellStyle name="输入 3 2 2 5 4" xfId="31693"/>
    <cellStyle name="输入 3 2 3 2" xfId="31694"/>
    <cellStyle name="输入 3 2 3 2 2" xfId="31695"/>
    <cellStyle name="输入 3 2 3 2 2 2" xfId="31696"/>
    <cellStyle name="输入 3 2 3 2 3" xfId="31697"/>
    <cellStyle name="输入 3 2 3 2 3 2" xfId="31698"/>
    <cellStyle name="输入 3 2 3 2 4" xfId="31699"/>
    <cellStyle name="输入 3 2 3 3" xfId="31700"/>
    <cellStyle name="输入 3 2 3 3 2" xfId="31701"/>
    <cellStyle name="输入 3 2 3 4" xfId="31702"/>
    <cellStyle name="输入 3 2 3 5" xfId="31703"/>
    <cellStyle name="输入 3 2 4 2 2" xfId="31704"/>
    <cellStyle name="输入 3 2 4 2 3" xfId="31705"/>
    <cellStyle name="输入 3 2 4 2 3 2" xfId="31706"/>
    <cellStyle name="输入 3 2 4 3" xfId="31707"/>
    <cellStyle name="输入 3 2 4 3 2" xfId="31708"/>
    <cellStyle name="输入 3 2 4 5" xfId="31709"/>
    <cellStyle name="输入 3 2 5" xfId="31710"/>
    <cellStyle name="输入 3 2 5 2" xfId="31711"/>
    <cellStyle name="输入 3 2 5 2 2" xfId="31712"/>
    <cellStyle name="输入 3 2 5 2 2 2" xfId="31713"/>
    <cellStyle name="输入 3 2 5 2 3" xfId="31714"/>
    <cellStyle name="输入 3 2 5 2 3 2" xfId="31715"/>
    <cellStyle name="输入 3 2 5 2 4" xfId="31716"/>
    <cellStyle name="输入 3 2 5 3" xfId="31717"/>
    <cellStyle name="输入 3 2 5 3 2" xfId="31718"/>
    <cellStyle name="输入 3 2 5 4 2" xfId="31719"/>
    <cellStyle name="输入 3 2 6" xfId="31720"/>
    <cellStyle name="输入 3 2 6 2" xfId="31721"/>
    <cellStyle name="输入 3 2 6 2 2" xfId="31722"/>
    <cellStyle name="输入 3 2 7" xfId="31723"/>
    <cellStyle name="输入 3 2 7 2" xfId="31724"/>
    <cellStyle name="输入 3 2 8 2" xfId="31725"/>
    <cellStyle name="输入 3 3 2 4" xfId="31726"/>
    <cellStyle name="输入 3 3 3 2" xfId="31727"/>
    <cellStyle name="输入 3 3 3 2 2 2" xfId="31728"/>
    <cellStyle name="输入 3 3 3 2 3 2" xfId="31729"/>
    <cellStyle name="输入 3 3 3 2 4" xfId="31730"/>
    <cellStyle name="输入 3 3 3 3" xfId="31731"/>
    <cellStyle name="输入 3 3 3 3 2" xfId="31732"/>
    <cellStyle name="输入 3 3 3 4" xfId="31733"/>
    <cellStyle name="输入 3 3 4 2" xfId="31734"/>
    <cellStyle name="输入 3 3 4 2 2 2" xfId="31735"/>
    <cellStyle name="输入 3 3 4 2 3" xfId="31736"/>
    <cellStyle name="输入 3 3 4 2 3 2" xfId="31737"/>
    <cellStyle name="输入 3 3 4 3 2" xfId="31738"/>
    <cellStyle name="输入 3 3 4 5" xfId="31739"/>
    <cellStyle name="输入 3 3 5" xfId="31740"/>
    <cellStyle name="输入 3 3 5 2" xfId="31741"/>
    <cellStyle name="输入 3 3 5 3" xfId="31742"/>
    <cellStyle name="输入 3 3 5 3 2" xfId="31743"/>
    <cellStyle name="输入 3 3 5 4" xfId="31744"/>
    <cellStyle name="输入 3 3 6" xfId="31745"/>
    <cellStyle name="输入 3 3 7" xfId="31746"/>
    <cellStyle name="输入 3 3 7 2" xfId="31747"/>
    <cellStyle name="输入 3 3 8" xfId="31748"/>
    <cellStyle name="输入 3 4" xfId="31749"/>
    <cellStyle name="输入 3 4 2 4" xfId="31750"/>
    <cellStyle name="输入 3 4 3 2" xfId="31751"/>
    <cellStyle name="输入 3 4 4" xfId="31752"/>
    <cellStyle name="输入 3 4 4 2" xfId="31753"/>
    <cellStyle name="输入 3 4 5" xfId="31754"/>
    <cellStyle name="输入 3 5 2 3 2" xfId="31755"/>
    <cellStyle name="输入 3 5 2 4" xfId="31756"/>
    <cellStyle name="注释 2 28 4" xfId="31757"/>
    <cellStyle name="注释 2 33 4" xfId="31758"/>
    <cellStyle name="输入 3 5 4 2" xfId="31759"/>
    <cellStyle name="输入 3 5 5" xfId="31760"/>
    <cellStyle name="输入 3 6" xfId="31761"/>
    <cellStyle name="注释 2 78 4" xfId="31762"/>
    <cellStyle name="输入 3 6 4 2" xfId="31763"/>
    <cellStyle name="输入 3 6 5" xfId="31764"/>
    <cellStyle name="输入 3 8" xfId="31765"/>
    <cellStyle name="输入 3 9" xfId="31766"/>
    <cellStyle name="输入 4 2" xfId="31767"/>
    <cellStyle name="注释 2 10 2 2 2" xfId="31768"/>
    <cellStyle name="注释 2 10 2 3" xfId="31769"/>
    <cellStyle name="注释 2 10 2 3 2" xfId="31770"/>
    <cellStyle name="注释 2 10 2 4" xfId="31771"/>
    <cellStyle name="注释 2 11 2 2 2" xfId="31772"/>
    <cellStyle name="注释 2 11 2 3" xfId="31773"/>
    <cellStyle name="注释 2 11 2 3 2" xfId="31774"/>
    <cellStyle name="注释 2 11 2 4" xfId="31775"/>
    <cellStyle name="注释 2 11 3 2" xfId="31776"/>
    <cellStyle name="注释 2 11 4" xfId="31777"/>
    <cellStyle name="注释 3 4 2 2 3" xfId="31778"/>
    <cellStyle name="注释 2 11 4 2" xfId="31779"/>
    <cellStyle name="注释 2 11 5" xfId="31780"/>
    <cellStyle name="注释 2 12 2 2" xfId="31781"/>
    <cellStyle name="注释 2 12 2 2 2" xfId="31782"/>
    <cellStyle name="注释 2 12 2 3" xfId="31783"/>
    <cellStyle name="注释 2 12 2 3 2" xfId="31784"/>
    <cellStyle name="注释 2 12 2 4" xfId="31785"/>
    <cellStyle name="注释 2 12 3" xfId="31786"/>
    <cellStyle name="注释 2 12 3 2" xfId="31787"/>
    <cellStyle name="注释 2 12 4" xfId="31788"/>
    <cellStyle name="注释 3 4 3 2 3" xfId="31789"/>
    <cellStyle name="注释 2 12 4 2" xfId="31790"/>
    <cellStyle name="注释 2 12 5" xfId="31791"/>
    <cellStyle name="注释 2 13 2 2 2" xfId="31792"/>
    <cellStyle name="注释 2 13 2 3" xfId="31793"/>
    <cellStyle name="注释 2 13 2 3 2" xfId="31794"/>
    <cellStyle name="注释 2 13 2 4" xfId="31795"/>
    <cellStyle name="注释 2 13 3" xfId="31796"/>
    <cellStyle name="注释 2 13 3 2" xfId="31797"/>
    <cellStyle name="注释 2 13 4" xfId="31798"/>
    <cellStyle name="注释 3 4 4 2 3" xfId="31799"/>
    <cellStyle name="注释 2 13 4 2" xfId="31800"/>
    <cellStyle name="注释 2 13 5" xfId="31801"/>
    <cellStyle name="注释 2 14 2" xfId="31802"/>
    <cellStyle name="注释 2 14 2 2" xfId="31803"/>
    <cellStyle name="注释 2 14 2 2 2" xfId="31804"/>
    <cellStyle name="注释 2 14 2 3 2" xfId="31805"/>
    <cellStyle name="注释 2 14 2 4" xfId="31806"/>
    <cellStyle name="注释 2 14 3" xfId="31807"/>
    <cellStyle name="注释 2 14 3 2" xfId="31808"/>
    <cellStyle name="注释 2 14 4" xfId="31809"/>
    <cellStyle name="注释 2 14 4 2" xfId="31810"/>
    <cellStyle name="注释 2 14 5" xfId="31811"/>
    <cellStyle name="注释 2 15" xfId="31812"/>
    <cellStyle name="注释 2 20" xfId="31813"/>
    <cellStyle name="注释 2 15 2" xfId="31814"/>
    <cellStyle name="注释 2 20 2" xfId="31815"/>
    <cellStyle name="注释 2 15 2 2" xfId="31816"/>
    <cellStyle name="注释 2 20 2 2" xfId="31817"/>
    <cellStyle name="注释 2 15 2 2 2" xfId="31818"/>
    <cellStyle name="注释 2 20 2 2 2" xfId="31819"/>
    <cellStyle name="注释 2 15 2 4" xfId="31820"/>
    <cellStyle name="注释 2 20 2 4" xfId="31821"/>
    <cellStyle name="注释 2 15 3" xfId="31822"/>
    <cellStyle name="注释 2 20 3" xfId="31823"/>
    <cellStyle name="注释 2 15 4" xfId="31824"/>
    <cellStyle name="注释 2 20 4" xfId="31825"/>
    <cellStyle name="注释 2 15 4 2" xfId="31826"/>
    <cellStyle name="注释 2 20 4 2" xfId="31827"/>
    <cellStyle name="注释 2 15 5" xfId="31828"/>
    <cellStyle name="注释 2 20 5" xfId="31829"/>
    <cellStyle name="注释 2 16" xfId="31830"/>
    <cellStyle name="注释 2 21" xfId="31831"/>
    <cellStyle name="注释 2 16 2" xfId="31832"/>
    <cellStyle name="注释 2 21 2" xfId="31833"/>
    <cellStyle name="注释 2 16 4" xfId="31834"/>
    <cellStyle name="注释 2 21 4" xfId="31835"/>
    <cellStyle name="注释 2 16 5" xfId="31836"/>
    <cellStyle name="注释 2 21 5" xfId="31837"/>
    <cellStyle name="注释 2 17" xfId="31838"/>
    <cellStyle name="注释 2 22" xfId="31839"/>
    <cellStyle name="注释 2 68 4 2" xfId="31840"/>
    <cellStyle name="注释 2 73 4 2" xfId="31841"/>
    <cellStyle name="注释 2 17 2" xfId="31842"/>
    <cellStyle name="注释 2 22 2" xfId="31843"/>
    <cellStyle name="注释 2 17 3" xfId="31844"/>
    <cellStyle name="注释 2 22 3" xfId="31845"/>
    <cellStyle name="注释 2 17 4" xfId="31846"/>
    <cellStyle name="注释 2 22 4" xfId="31847"/>
    <cellStyle name="注释 2 17 5" xfId="31848"/>
    <cellStyle name="注释 2 22 5" xfId="31849"/>
    <cellStyle name="注释 2 18 2" xfId="31850"/>
    <cellStyle name="注释 2 23 2" xfId="31851"/>
    <cellStyle name="注释 2 18 2 2" xfId="31852"/>
    <cellStyle name="注释 2 23 2 2" xfId="31853"/>
    <cellStyle name="注释 2 18 2 2 2" xfId="31854"/>
    <cellStyle name="注释 2 23 2 2 2" xfId="31855"/>
    <cellStyle name="注释 2 18 2 3 2" xfId="31856"/>
    <cellStyle name="注释 2 23 2 3 2" xfId="31857"/>
    <cellStyle name="注释 2 18 2 4" xfId="31858"/>
    <cellStyle name="注释 2 23 2 4" xfId="31859"/>
    <cellStyle name="注释 2 18 3" xfId="31860"/>
    <cellStyle name="注释 2 23 3" xfId="31861"/>
    <cellStyle name="注释 2 18 4" xfId="31862"/>
    <cellStyle name="注释 2 23 4" xfId="31863"/>
    <cellStyle name="注释 2 18 4 2" xfId="31864"/>
    <cellStyle name="注释 2 23 4 2" xfId="31865"/>
    <cellStyle name="注释 2 18 5" xfId="31866"/>
    <cellStyle name="注释 2 23 5" xfId="31867"/>
    <cellStyle name="注释 2 19" xfId="31868"/>
    <cellStyle name="注释 2 24" xfId="31869"/>
    <cellStyle name="注释 2 19 2" xfId="31870"/>
    <cellStyle name="注释 2 24 2" xfId="31871"/>
    <cellStyle name="注释 2 19 2 4" xfId="31872"/>
    <cellStyle name="注释 2 24 2 4" xfId="31873"/>
    <cellStyle name="注释 2 19 3" xfId="31874"/>
    <cellStyle name="注释 2 24 3" xfId="31875"/>
    <cellStyle name="注释 2 19 4" xfId="31876"/>
    <cellStyle name="注释 2 24 4" xfId="31877"/>
    <cellStyle name="注释 2 19 5" xfId="31878"/>
    <cellStyle name="注释 2 24 5" xfId="31879"/>
    <cellStyle name="注释 2 2 2 2 2 2 2" xfId="31880"/>
    <cellStyle name="注释 2 2 2 2 2 3" xfId="31881"/>
    <cellStyle name="注释 2 2 2 2 2 3 2" xfId="31882"/>
    <cellStyle name="注释 2 2 2 2 2 3 3" xfId="31883"/>
    <cellStyle name="注释 2 2 2 2 2 4" xfId="31884"/>
    <cellStyle name="注释 2 2 2 2 3 2" xfId="31885"/>
    <cellStyle name="注释 2 2 2 2 4" xfId="31886"/>
    <cellStyle name="注释 2 2 2 2 4 2" xfId="31887"/>
    <cellStyle name="注释 2 2 2 2 4 2 2" xfId="31888"/>
    <cellStyle name="注释 2 2 2 2 4 3" xfId="31889"/>
    <cellStyle name="注释 2 2 2 2 5" xfId="31890"/>
    <cellStyle name="注释 2 2 2 3 2 2 2" xfId="31891"/>
    <cellStyle name="注释 2 2 2 3 2 3" xfId="31892"/>
    <cellStyle name="注释 2 2 2 3 2 3 2" xfId="31893"/>
    <cellStyle name="注释 2 2 2 3 2 3 2 2" xfId="31894"/>
    <cellStyle name="注释 2 2 2 3 2 3 3" xfId="31895"/>
    <cellStyle name="注释 2 2 2 3 2 4" xfId="31896"/>
    <cellStyle name="注释 2 2 2 4 2 2 2" xfId="31897"/>
    <cellStyle name="注释 2 2 2 4 2 3" xfId="31898"/>
    <cellStyle name="注释 2 2 2 4 2 3 2" xfId="31899"/>
    <cellStyle name="注释 2 2 2 4 2 3 2 2" xfId="31900"/>
    <cellStyle name="注释 2 2 2 4 2 3 3" xfId="31901"/>
    <cellStyle name="注释 2 2 2 4 2 4" xfId="31902"/>
    <cellStyle name="注释 2 2 2 4 5" xfId="31903"/>
    <cellStyle name="注释 2 2 2 5 2" xfId="31904"/>
    <cellStyle name="注释 2 2 2 5 2 2" xfId="31905"/>
    <cellStyle name="注释 2 2 2 6 2" xfId="31906"/>
    <cellStyle name="注释 2 2 2 7" xfId="31907"/>
    <cellStyle name="注释 2 2 2 8" xfId="31908"/>
    <cellStyle name="注释 2 2 3 2 3 2" xfId="31909"/>
    <cellStyle name="注释 2 2 3 2 3 2 2" xfId="31910"/>
    <cellStyle name="注释 2 2 3 2 4" xfId="31911"/>
    <cellStyle name="注释 2 2 3 4 2" xfId="31912"/>
    <cellStyle name="注释 2 2 3 4 2 2" xfId="31913"/>
    <cellStyle name="注释 2 2 3 5" xfId="31914"/>
    <cellStyle name="注释 2 2 4 2 3 2" xfId="31915"/>
    <cellStyle name="注释 2 2 4 2 3 2 2" xfId="31916"/>
    <cellStyle name="注释 2 2 4 2 4" xfId="31917"/>
    <cellStyle name="注释 2 2 4 4 2" xfId="31918"/>
    <cellStyle name="注释 2 2 4 4 2 2" xfId="31919"/>
    <cellStyle name="注释 2 2 4 5" xfId="31920"/>
    <cellStyle name="注释 2 2 5 2 3 2" xfId="31921"/>
    <cellStyle name="注释 2 2 5 2 3 2 2" xfId="31922"/>
    <cellStyle name="注释 2 2 5 4 2" xfId="31923"/>
    <cellStyle name="注释 2 2 5 5" xfId="31924"/>
    <cellStyle name="注释 2 2 6 3 2 2" xfId="31925"/>
    <cellStyle name="注释 2 25" xfId="31926"/>
    <cellStyle name="注释 2 30" xfId="31927"/>
    <cellStyle name="注释 2 25 2" xfId="31928"/>
    <cellStyle name="注释 2 30 2" xfId="31929"/>
    <cellStyle name="注释 2 25 2 2" xfId="31930"/>
    <cellStyle name="注释 2 30 2 2" xfId="31931"/>
    <cellStyle name="注释 2 25 2 2 2" xfId="31932"/>
    <cellStyle name="注释 2 30 2 2 2" xfId="31933"/>
    <cellStyle name="注释 2 25 2 3" xfId="31934"/>
    <cellStyle name="注释 2 30 2 3" xfId="31935"/>
    <cellStyle name="注释 2 25 2 4" xfId="31936"/>
    <cellStyle name="注释 2 30 2 4" xfId="31937"/>
    <cellStyle name="注释 2 25 3" xfId="31938"/>
    <cellStyle name="注释 2 30 3" xfId="31939"/>
    <cellStyle name="注释 2 26" xfId="31940"/>
    <cellStyle name="注释 2 31" xfId="31941"/>
    <cellStyle name="注释 2 26 2" xfId="31942"/>
    <cellStyle name="注释 2 31 2" xfId="31943"/>
    <cellStyle name="注释 2 26 2 2" xfId="31944"/>
    <cellStyle name="注释 2 31 2 2" xfId="31945"/>
    <cellStyle name="注释 2 26 2 3" xfId="31946"/>
    <cellStyle name="注释 2 31 2 3" xfId="31947"/>
    <cellStyle name="注释 2 26 2 4" xfId="31948"/>
    <cellStyle name="注释 2 31 2 4" xfId="31949"/>
    <cellStyle name="注释 2 26 3" xfId="31950"/>
    <cellStyle name="注释 2 31 3" xfId="31951"/>
    <cellStyle name="注释 2 26 3 2" xfId="31952"/>
    <cellStyle name="注释 2 31 3 2" xfId="31953"/>
    <cellStyle name="注释 2 27" xfId="31954"/>
    <cellStyle name="注释 2 32" xfId="31955"/>
    <cellStyle name="注释 2 27 2 3" xfId="31956"/>
    <cellStyle name="注释 2 32 2 3" xfId="31957"/>
    <cellStyle name="注释 2 27 2 3 2" xfId="31958"/>
    <cellStyle name="注释 2 32 2 3 2" xfId="31959"/>
    <cellStyle name="注释 2 27 2 4" xfId="31960"/>
    <cellStyle name="注释 2 32 2 4" xfId="31961"/>
    <cellStyle name="注释 2 28" xfId="31962"/>
    <cellStyle name="注释 2 33" xfId="31963"/>
    <cellStyle name="注释 2 28 2 2 2" xfId="31964"/>
    <cellStyle name="注释 2 33 2 2 2" xfId="31965"/>
    <cellStyle name="注释 2 28 2 3 2" xfId="31966"/>
    <cellStyle name="注释 2 33 2 3 2" xfId="31967"/>
    <cellStyle name="注释 2 28 3" xfId="31968"/>
    <cellStyle name="注释 2 33 3" xfId="31969"/>
    <cellStyle name="注释 2 28 3 2" xfId="31970"/>
    <cellStyle name="注释 2 33 3 2" xfId="31971"/>
    <cellStyle name="注释 2 28 4 2" xfId="31972"/>
    <cellStyle name="注释 2 33 4 2" xfId="31973"/>
    <cellStyle name="注释 2 28 5" xfId="31974"/>
    <cellStyle name="注释 2 33 5" xfId="31975"/>
    <cellStyle name="注释 2 29" xfId="31976"/>
    <cellStyle name="注释 2 34" xfId="31977"/>
    <cellStyle name="注释 2 29 2" xfId="31978"/>
    <cellStyle name="注释 2 34 2" xfId="31979"/>
    <cellStyle name="注释 2 29 2 2" xfId="31980"/>
    <cellStyle name="注释 2 34 2 2" xfId="31981"/>
    <cellStyle name="注释 2 29 2 2 2" xfId="31982"/>
    <cellStyle name="注释 2 34 2 2 2" xfId="31983"/>
    <cellStyle name="注释 2 29 2 3" xfId="31984"/>
    <cellStyle name="注释 2 34 2 3" xfId="31985"/>
    <cellStyle name="注释 2 29 2 3 2" xfId="31986"/>
    <cellStyle name="注释 2 34 2 3 2" xfId="31987"/>
    <cellStyle name="注释 2 29 3" xfId="31988"/>
    <cellStyle name="注释 2 34 3" xfId="31989"/>
    <cellStyle name="注释 2 29 3 2" xfId="31990"/>
    <cellStyle name="注释 2 34 3 2" xfId="31991"/>
    <cellStyle name="注释 2 29 4" xfId="31992"/>
    <cellStyle name="注释 2 34 4" xfId="31993"/>
    <cellStyle name="注释 2 29 4 2" xfId="31994"/>
    <cellStyle name="注释 2 34 4 2" xfId="31995"/>
    <cellStyle name="注释 2 29 5" xfId="31996"/>
    <cellStyle name="注释 2 34 5" xfId="31997"/>
    <cellStyle name="注释 2 3 2 2" xfId="31998"/>
    <cellStyle name="注释 2 3 2 2 2" xfId="31999"/>
    <cellStyle name="注释 2 3 2 2 2 3 2 2" xfId="32000"/>
    <cellStyle name="注释 2 3 2 2 4" xfId="32001"/>
    <cellStyle name="注释 2 3 2 2 4 2" xfId="32002"/>
    <cellStyle name="注释 2 3 2 2 4 2 2" xfId="32003"/>
    <cellStyle name="注释 2 3 2 2 4 3" xfId="32004"/>
    <cellStyle name="注释 2 3 2 2 5" xfId="32005"/>
    <cellStyle name="注释 2 3 2 3" xfId="32006"/>
    <cellStyle name="注释 2 3 2 3 2" xfId="32007"/>
    <cellStyle name="注释 2 3 2 3 2 3 2 2" xfId="32008"/>
    <cellStyle name="注释 2 3 2 4" xfId="32009"/>
    <cellStyle name="注释 2 3 2 4 2" xfId="32010"/>
    <cellStyle name="注释 2 3 2 4 4 2 2" xfId="32011"/>
    <cellStyle name="注释 2 3 2 4 4 3" xfId="32012"/>
    <cellStyle name="注释 2 3 2 4 5" xfId="32013"/>
    <cellStyle name="注释 2 3 2 6 2" xfId="32014"/>
    <cellStyle name="注释 2 3 2 7" xfId="32015"/>
    <cellStyle name="注释 2 3 2 7 2" xfId="32016"/>
    <cellStyle name="注释 2 3 2 7 2 2" xfId="32017"/>
    <cellStyle name="注释 2 3 3" xfId="32018"/>
    <cellStyle name="注释 2 3 3 2" xfId="32019"/>
    <cellStyle name="注释 2 3 3 2 2" xfId="32020"/>
    <cellStyle name="注释 3 38 2 3 2" xfId="32021"/>
    <cellStyle name="注释 3 43 2 3 2" xfId="32022"/>
    <cellStyle name="注释 2 3 3 2 3" xfId="32023"/>
    <cellStyle name="注释 2 3 3 2 4" xfId="32024"/>
    <cellStyle name="注释 2 3 3 3" xfId="32025"/>
    <cellStyle name="注释 2 3 3 3 2" xfId="32026"/>
    <cellStyle name="注释 2 3 3 4" xfId="32027"/>
    <cellStyle name="注释 2 3 3 4 2" xfId="32028"/>
    <cellStyle name="注释 2 3 3 4 2 2" xfId="32029"/>
    <cellStyle name="注释 2 3 3 5" xfId="32030"/>
    <cellStyle name="注释 2 3 4" xfId="32031"/>
    <cellStyle name="注释 2 3 4 2" xfId="32032"/>
    <cellStyle name="注释 2 3 4 2 2" xfId="32033"/>
    <cellStyle name="注释 2 3 4 2 3" xfId="32034"/>
    <cellStyle name="注释 2 3 4 2 4" xfId="32035"/>
    <cellStyle name="注释 2 3 4 3" xfId="32036"/>
    <cellStyle name="注释 2 3 4 3 2" xfId="32037"/>
    <cellStyle name="注释 2 3 4 4" xfId="32038"/>
    <cellStyle name="注释 2 3 4 4 2" xfId="32039"/>
    <cellStyle name="注释 2 3 4 4 2 2" xfId="32040"/>
    <cellStyle name="注释 2 3 4 5" xfId="32041"/>
    <cellStyle name="注释 2 3 5" xfId="32042"/>
    <cellStyle name="注释 2 3 5 2" xfId="32043"/>
    <cellStyle name="注释 2 3 5 3" xfId="32044"/>
    <cellStyle name="注释 2 3 5 3 2" xfId="32045"/>
    <cellStyle name="注释 2 3 5 4" xfId="32046"/>
    <cellStyle name="注释 2 3 5 4 2" xfId="32047"/>
    <cellStyle name="注释 2 3 5 5" xfId="32048"/>
    <cellStyle name="注释 2 3 6" xfId="32049"/>
    <cellStyle name="注释 2 3 6 2" xfId="32050"/>
    <cellStyle name="注释 2 3 6 2 2" xfId="32051"/>
    <cellStyle name="注释 2 3 6 3" xfId="32052"/>
    <cellStyle name="注释 2 3 6 3 2" xfId="32053"/>
    <cellStyle name="注释 2 3 7" xfId="32054"/>
    <cellStyle name="注释 2 3 7 2" xfId="32055"/>
    <cellStyle name="注释 2 3 8" xfId="32056"/>
    <cellStyle name="注释 2 3 8 2" xfId="32057"/>
    <cellStyle name="注释 2 3 8 2 2" xfId="32058"/>
    <cellStyle name="注释 2 3 8 3" xfId="32059"/>
    <cellStyle name="注释 2 3 9" xfId="32060"/>
    <cellStyle name="注释 2 35 2 2" xfId="32061"/>
    <cellStyle name="注释 2 40 2 2" xfId="32062"/>
    <cellStyle name="注释 2 35 2 2 2" xfId="32063"/>
    <cellStyle name="注释 2 40 2 2 2" xfId="32064"/>
    <cellStyle name="注释 2 35 2 3" xfId="32065"/>
    <cellStyle name="注释 2 40 2 3" xfId="32066"/>
    <cellStyle name="注释 2 35 2 3 2" xfId="32067"/>
    <cellStyle name="注释 2 40 2 3 2" xfId="32068"/>
    <cellStyle name="注释 2 35 3" xfId="32069"/>
    <cellStyle name="注释 2 40 3" xfId="32070"/>
    <cellStyle name="注释 2 35 3 2" xfId="32071"/>
    <cellStyle name="注释 2 40 3 2" xfId="32072"/>
    <cellStyle name="注释 2 35 4" xfId="32073"/>
    <cellStyle name="注释 2 40 4" xfId="32074"/>
    <cellStyle name="注释 2 35 4 2" xfId="32075"/>
    <cellStyle name="注释 2 40 4 2" xfId="32076"/>
    <cellStyle name="注释 2 35 5" xfId="32077"/>
    <cellStyle name="注释 2 40 5" xfId="32078"/>
    <cellStyle name="注释 2 36 2" xfId="32079"/>
    <cellStyle name="注释 2 41 2" xfId="32080"/>
    <cellStyle name="注释 2 36 3" xfId="32081"/>
    <cellStyle name="注释 2 41 3" xfId="32082"/>
    <cellStyle name="注释 2 36 4" xfId="32083"/>
    <cellStyle name="注释 2 41 4" xfId="32084"/>
    <cellStyle name="注释 2 36 5" xfId="32085"/>
    <cellStyle name="注释 2 41 5" xfId="32086"/>
    <cellStyle name="注释 2 37" xfId="32087"/>
    <cellStyle name="注释 2 42" xfId="32088"/>
    <cellStyle name="注释 2 37 2" xfId="32089"/>
    <cellStyle name="注释 2 42 2" xfId="32090"/>
    <cellStyle name="注释 2 37 2 2" xfId="32091"/>
    <cellStyle name="注释 2 42 2 2" xfId="32092"/>
    <cellStyle name="注释 2 37 2 2 2" xfId="32093"/>
    <cellStyle name="注释 2 42 2 2 2" xfId="32094"/>
    <cellStyle name="注释 2 37 2 3" xfId="32095"/>
    <cellStyle name="注释 2 42 2 3" xfId="32096"/>
    <cellStyle name="注释 2 37 2 3 2" xfId="32097"/>
    <cellStyle name="注释 2 42 2 3 2" xfId="32098"/>
    <cellStyle name="注释 2 37 2 4" xfId="32099"/>
    <cellStyle name="注释 2 42 2 4" xfId="32100"/>
    <cellStyle name="注释 2 37 3" xfId="32101"/>
    <cellStyle name="注释 2 42 3" xfId="32102"/>
    <cellStyle name="注释 2 37 3 2" xfId="32103"/>
    <cellStyle name="注释 2 42 3 2" xfId="32104"/>
    <cellStyle name="注释 2 37 4 2" xfId="32105"/>
    <cellStyle name="注释 2 42 4 2" xfId="32106"/>
    <cellStyle name="注释 2 37 5" xfId="32107"/>
    <cellStyle name="注释 2 42 5" xfId="32108"/>
    <cellStyle name="注释 2 38 2" xfId="32109"/>
    <cellStyle name="注释 2 43 2" xfId="32110"/>
    <cellStyle name="注释 2 38 2 2" xfId="32111"/>
    <cellStyle name="注释 2 43 2 2" xfId="32112"/>
    <cellStyle name="注释 2 38 2 2 2" xfId="32113"/>
    <cellStyle name="注释 2 43 2 2 2" xfId="32114"/>
    <cellStyle name="注释 2 38 2 3" xfId="32115"/>
    <cellStyle name="注释 2 43 2 3" xfId="32116"/>
    <cellStyle name="注释 2 38 2 3 2" xfId="32117"/>
    <cellStyle name="注释 2 43 2 3 2" xfId="32118"/>
    <cellStyle name="注释 2 38 2 4" xfId="32119"/>
    <cellStyle name="注释 2 43 2 4" xfId="32120"/>
    <cellStyle name="注释 2 38 3" xfId="32121"/>
    <cellStyle name="注释 2 43 3" xfId="32122"/>
    <cellStyle name="注释 2 38 3 2" xfId="32123"/>
    <cellStyle name="注释 2 43 3 2" xfId="32124"/>
    <cellStyle name="注释 2 38 4 2" xfId="32125"/>
    <cellStyle name="注释 2 43 4 2" xfId="32126"/>
    <cellStyle name="注释 2 38 5" xfId="32127"/>
    <cellStyle name="注释 2 43 5" xfId="32128"/>
    <cellStyle name="注释 2 39 2" xfId="32129"/>
    <cellStyle name="注释 2 44 2" xfId="32130"/>
    <cellStyle name="注释 2 39 3" xfId="32131"/>
    <cellStyle name="注释 2 44 3" xfId="32132"/>
    <cellStyle name="注释 2 39 4" xfId="32133"/>
    <cellStyle name="注释 2 44 4" xfId="32134"/>
    <cellStyle name="注释 2 39 5" xfId="32135"/>
    <cellStyle name="注释 2 44 5" xfId="32136"/>
    <cellStyle name="注释 2 4" xfId="32137"/>
    <cellStyle name="注释 2 4 2" xfId="32138"/>
    <cellStyle name="注释 2 4 2 2" xfId="32139"/>
    <cellStyle name="注释 2 4 2 2 2" xfId="32140"/>
    <cellStyle name="注释 2 4 2 2 2 2" xfId="32141"/>
    <cellStyle name="注释 2 4 2 2 3 2" xfId="32142"/>
    <cellStyle name="注释 2 4 2 2 4" xfId="32143"/>
    <cellStyle name="注释 2 4 2 3" xfId="32144"/>
    <cellStyle name="注释 2 4 2 3 2" xfId="32145"/>
    <cellStyle name="注释 2 4 2 4" xfId="32146"/>
    <cellStyle name="注释 2 4 2 5" xfId="32147"/>
    <cellStyle name="注释 2 4 3" xfId="32148"/>
    <cellStyle name="注释 2 4 3 2" xfId="32149"/>
    <cellStyle name="注释 2 4 3 2 2" xfId="32150"/>
    <cellStyle name="注释 2 4 3 2 2 2" xfId="32151"/>
    <cellStyle name="注释 3 39 2 3 2" xfId="32152"/>
    <cellStyle name="注释 3 44 2 3 2" xfId="32153"/>
    <cellStyle name="注释 2 4 3 2 3" xfId="32154"/>
    <cellStyle name="注释 2 4 3 2 3 2" xfId="32155"/>
    <cellStyle name="注释 2 4 3 2 4" xfId="32156"/>
    <cellStyle name="注释 2 4 3 3" xfId="32157"/>
    <cellStyle name="注释 2 4 3 3 2" xfId="32158"/>
    <cellStyle name="注释 2 4 3 4" xfId="32159"/>
    <cellStyle name="注释 2 4 3 5" xfId="32160"/>
    <cellStyle name="注释 2 4 4" xfId="32161"/>
    <cellStyle name="注释 2 4 4 2" xfId="32162"/>
    <cellStyle name="注释 2 4 4 3" xfId="32163"/>
    <cellStyle name="注释 2 4 4 4" xfId="32164"/>
    <cellStyle name="注释 2 4 4 5" xfId="32165"/>
    <cellStyle name="注释 2 4 5" xfId="32166"/>
    <cellStyle name="注释 2 4 5 2" xfId="32167"/>
    <cellStyle name="注释 2 4 5 3" xfId="32168"/>
    <cellStyle name="注释 2 4 5 4" xfId="32169"/>
    <cellStyle name="注释 2 4 6" xfId="32170"/>
    <cellStyle name="注释 2 4 6 2" xfId="32171"/>
    <cellStyle name="注释 2 4 7" xfId="32172"/>
    <cellStyle name="注释 2 4 7 2" xfId="32173"/>
    <cellStyle name="注释 2 4 8" xfId="32174"/>
    <cellStyle name="注释 2 45" xfId="32175"/>
    <cellStyle name="注释 2 50" xfId="32176"/>
    <cellStyle name="注释 2 45 2" xfId="32177"/>
    <cellStyle name="注释 2 50 2" xfId="32178"/>
    <cellStyle name="注释 2 45 2 2" xfId="32179"/>
    <cellStyle name="注释 2 50 2 2" xfId="32180"/>
    <cellStyle name="注释 2 45 2 3" xfId="32181"/>
    <cellStyle name="注释 2 50 2 3" xfId="32182"/>
    <cellStyle name="注释 2 45 3" xfId="32183"/>
    <cellStyle name="注释 2 50 3" xfId="32184"/>
    <cellStyle name="注释 2 45 3 2" xfId="32185"/>
    <cellStyle name="注释 2 50 3 2" xfId="32186"/>
    <cellStyle name="注释 2 45 4" xfId="32187"/>
    <cellStyle name="注释 2 50 4" xfId="32188"/>
    <cellStyle name="注释 2 45 4 2" xfId="32189"/>
    <cellStyle name="注释 2 50 4 2" xfId="32190"/>
    <cellStyle name="注释 2 45 5" xfId="32191"/>
    <cellStyle name="注释 2 50 5" xfId="32192"/>
    <cellStyle name="注释 2 46" xfId="32193"/>
    <cellStyle name="注释 2 51" xfId="32194"/>
    <cellStyle name="注释 2 47" xfId="32195"/>
    <cellStyle name="注释 2 52" xfId="32196"/>
    <cellStyle name="注释 2 48 2 2 2" xfId="32197"/>
    <cellStyle name="注释 2 53 2 2 2" xfId="32198"/>
    <cellStyle name="注释 2 48 2 3" xfId="32199"/>
    <cellStyle name="注释 2 53 2 3" xfId="32200"/>
    <cellStyle name="注释 2 48 2 3 2" xfId="32201"/>
    <cellStyle name="注释 2 53 2 3 2" xfId="32202"/>
    <cellStyle name="注释 2 48 2 4" xfId="32203"/>
    <cellStyle name="注释 2 53 2 4" xfId="32204"/>
    <cellStyle name="注释 2 48 4 2" xfId="32205"/>
    <cellStyle name="注释 2 53 4 2" xfId="32206"/>
    <cellStyle name="注释 2 48 5" xfId="32207"/>
    <cellStyle name="注释 2 53 5" xfId="32208"/>
    <cellStyle name="注释 2 49 2 2 2" xfId="32209"/>
    <cellStyle name="注释 2 54 2 2 2" xfId="32210"/>
    <cellStyle name="注释 2 49 2 3" xfId="32211"/>
    <cellStyle name="注释 2 54 2 3" xfId="32212"/>
    <cellStyle name="注释 2 49 2 3 2" xfId="32213"/>
    <cellStyle name="注释 2 54 2 3 2" xfId="32214"/>
    <cellStyle name="注释 2 49 4 2" xfId="32215"/>
    <cellStyle name="注释 2 54 4 2" xfId="32216"/>
    <cellStyle name="注释 2 49 5" xfId="32217"/>
    <cellStyle name="注释 2 54 5" xfId="32218"/>
    <cellStyle name="注释 2 5" xfId="32219"/>
    <cellStyle name="注释 2 5 2" xfId="32220"/>
    <cellStyle name="注释 2 5 2 2" xfId="32221"/>
    <cellStyle name="注释 2 5 2 2 2" xfId="32222"/>
    <cellStyle name="注释 2 5 2 2 4" xfId="32223"/>
    <cellStyle name="注释 2 5 2 3" xfId="32224"/>
    <cellStyle name="注释 2 5 2 3 2" xfId="32225"/>
    <cellStyle name="注释 2 5 3 2 4" xfId="32226"/>
    <cellStyle name="注释 2 5 4 2 3" xfId="32227"/>
    <cellStyle name="注释 2 5 4 2 3 2" xfId="32228"/>
    <cellStyle name="注释 2 5 4 2 4" xfId="32229"/>
    <cellStyle name="注释 2 5 4 4" xfId="32230"/>
    <cellStyle name="注释 2 5 4 4 2" xfId="32231"/>
    <cellStyle name="注释 2 5 4 5" xfId="32232"/>
    <cellStyle name="注释 2 5 5 4" xfId="32233"/>
    <cellStyle name="注释 2 55" xfId="32234"/>
    <cellStyle name="注释 2 60" xfId="32235"/>
    <cellStyle name="注释 2 55 2 2 2" xfId="32236"/>
    <cellStyle name="注释 2 60 2 2 2" xfId="32237"/>
    <cellStyle name="注释 2 55 2 3" xfId="32238"/>
    <cellStyle name="注释 2 60 2 3" xfId="32239"/>
    <cellStyle name="注释 2 55 2 3 2" xfId="32240"/>
    <cellStyle name="注释 2 60 2 3 2" xfId="32241"/>
    <cellStyle name="注释 2 55 2 4" xfId="32242"/>
    <cellStyle name="注释 2 60 2 4" xfId="32243"/>
    <cellStyle name="注释 2 55 4 2" xfId="32244"/>
    <cellStyle name="注释 2 60 4 2" xfId="32245"/>
    <cellStyle name="注释 2 55 5" xfId="32246"/>
    <cellStyle name="注释 2 60 5" xfId="32247"/>
    <cellStyle name="注释 2 57 2 2 2" xfId="32248"/>
    <cellStyle name="注释 2 62 2 2 2" xfId="32249"/>
    <cellStyle name="注释 2 57 2 3" xfId="32250"/>
    <cellStyle name="注释 2 62 2 3" xfId="32251"/>
    <cellStyle name="注释 2 57 2 3 2" xfId="32252"/>
    <cellStyle name="注释 2 62 2 3 2" xfId="32253"/>
    <cellStyle name="注释 2 57 2 4" xfId="32254"/>
    <cellStyle name="注释 2 62 2 4" xfId="32255"/>
    <cellStyle name="注释 2 57 3 2" xfId="32256"/>
    <cellStyle name="注释 2 62 3 2" xfId="32257"/>
    <cellStyle name="注释 2 57 4" xfId="32258"/>
    <cellStyle name="注释 2 62 4" xfId="32259"/>
    <cellStyle name="注释 2 57 4 2" xfId="32260"/>
    <cellStyle name="注释 2 62 4 2" xfId="32261"/>
    <cellStyle name="注释 2 57 5" xfId="32262"/>
    <cellStyle name="注释 2 62 5" xfId="32263"/>
    <cellStyle name="注释 2 58 2 3" xfId="32264"/>
    <cellStyle name="注释 2 63 2 3" xfId="32265"/>
    <cellStyle name="注释 2 58 2 4" xfId="32266"/>
    <cellStyle name="注释 2 63 2 4" xfId="32267"/>
    <cellStyle name="注释 2 58 3 2" xfId="32268"/>
    <cellStyle name="注释 2 63 3 2" xfId="32269"/>
    <cellStyle name="注释 2 58 4" xfId="32270"/>
    <cellStyle name="注释 2 63 4" xfId="32271"/>
    <cellStyle name="注释 2 58 4 2" xfId="32272"/>
    <cellStyle name="注释 2 63 4 2" xfId="32273"/>
    <cellStyle name="注释 2 58 5" xfId="32274"/>
    <cellStyle name="注释 2 63 5" xfId="32275"/>
    <cellStyle name="注释 2 59 2 2 2" xfId="32276"/>
    <cellStyle name="注释 2 64 2 2 2" xfId="32277"/>
    <cellStyle name="注释 2 59 2 3 2" xfId="32278"/>
    <cellStyle name="注释 2 64 2 3 2" xfId="32279"/>
    <cellStyle name="注释 2 59 2 4" xfId="32280"/>
    <cellStyle name="注释 2 64 2 4" xfId="32281"/>
    <cellStyle name="注释 2 59 3 2" xfId="32282"/>
    <cellStyle name="注释 2 64 3 2" xfId="32283"/>
    <cellStyle name="注释 2 59 4" xfId="32284"/>
    <cellStyle name="注释 2 64 4" xfId="32285"/>
    <cellStyle name="注释 2 59 4 2" xfId="32286"/>
    <cellStyle name="注释 2 64 4 2" xfId="32287"/>
    <cellStyle name="注释 2 59 5" xfId="32288"/>
    <cellStyle name="注释 2 64 5" xfId="32289"/>
    <cellStyle name="注释 2 6" xfId="32290"/>
    <cellStyle name="注释 2 6 2" xfId="32291"/>
    <cellStyle name="注释 2 6 2 2" xfId="32292"/>
    <cellStyle name="注释 2 6 2 2 2" xfId="32293"/>
    <cellStyle name="注释 2 6 2 3" xfId="32294"/>
    <cellStyle name="注释 2 6 2 3 2" xfId="32295"/>
    <cellStyle name="注释 2 65 2 2" xfId="32296"/>
    <cellStyle name="注释 2 70 2 2" xfId="32297"/>
    <cellStyle name="注释 2 65 2 2 2" xfId="32298"/>
    <cellStyle name="注释 2 70 2 2 2" xfId="32299"/>
    <cellStyle name="注释 2 65 2 3 2" xfId="32300"/>
    <cellStyle name="注释 2 70 2 3 2" xfId="32301"/>
    <cellStyle name="注释 2 65 2 4" xfId="32302"/>
    <cellStyle name="注释 2 70 2 4" xfId="32303"/>
    <cellStyle name="注释 2 65 3" xfId="32304"/>
    <cellStyle name="注释 2 70 3" xfId="32305"/>
    <cellStyle name="注释 2 65 3 2" xfId="32306"/>
    <cellStyle name="注释 2 70 3 2" xfId="32307"/>
    <cellStyle name="注释 2 65 4" xfId="32308"/>
    <cellStyle name="注释 2 70 4" xfId="32309"/>
    <cellStyle name="注释 2 65 4 2" xfId="32310"/>
    <cellStyle name="注释 2 70 4 2" xfId="32311"/>
    <cellStyle name="注释 2 65 5" xfId="32312"/>
    <cellStyle name="注释 2 70 5" xfId="32313"/>
    <cellStyle name="注释 2 66" xfId="32314"/>
    <cellStyle name="注释 2 71" xfId="32315"/>
    <cellStyle name="注释 2 66 2" xfId="32316"/>
    <cellStyle name="注释 2 71 2" xfId="32317"/>
    <cellStyle name="注释 2 66 2 2" xfId="32318"/>
    <cellStyle name="注释 2 71 2 2" xfId="32319"/>
    <cellStyle name="注释 2 66 2 2 2" xfId="32320"/>
    <cellStyle name="注释 2 71 2 2 2" xfId="32321"/>
    <cellStyle name="注释 2 66 2 3" xfId="32322"/>
    <cellStyle name="注释 2 71 2 3" xfId="32323"/>
    <cellStyle name="注释 2 66 2 3 2" xfId="32324"/>
    <cellStyle name="注释 2 71 2 3 2" xfId="32325"/>
    <cellStyle name="注释 2 66 2 4" xfId="32326"/>
    <cellStyle name="注释 2 71 2 4" xfId="32327"/>
    <cellStyle name="注释 2 66 3" xfId="32328"/>
    <cellStyle name="注释 2 71 3" xfId="32329"/>
    <cellStyle name="注释 2 66 3 2" xfId="32330"/>
    <cellStyle name="注释 2 71 3 2" xfId="32331"/>
    <cellStyle name="注释 2 66 4" xfId="32332"/>
    <cellStyle name="注释 2 71 4" xfId="32333"/>
    <cellStyle name="注释 2 66 4 2" xfId="32334"/>
    <cellStyle name="注释 2 71 4 2" xfId="32335"/>
    <cellStyle name="注释 2 67" xfId="32336"/>
    <cellStyle name="注释 2 72" xfId="32337"/>
    <cellStyle name="注释 2 67 2" xfId="32338"/>
    <cellStyle name="注释 2 72 2" xfId="32339"/>
    <cellStyle name="注释 2 67 2 2" xfId="32340"/>
    <cellStyle name="注释 2 72 2 2" xfId="32341"/>
    <cellStyle name="注释 2 67 2 2 2" xfId="32342"/>
    <cellStyle name="注释 2 72 2 2 2" xfId="32343"/>
    <cellStyle name="注释 2 67 2 3" xfId="32344"/>
    <cellStyle name="注释 2 72 2 3" xfId="32345"/>
    <cellStyle name="注释 2 67 2 3 2" xfId="32346"/>
    <cellStyle name="注释 2 72 2 3 2" xfId="32347"/>
    <cellStyle name="注释 2 67 2 4" xfId="32348"/>
    <cellStyle name="注释 2 72 2 4" xfId="32349"/>
    <cellStyle name="注释 2 67 3" xfId="32350"/>
    <cellStyle name="注释 2 72 3" xfId="32351"/>
    <cellStyle name="注释 2 67 3 2" xfId="32352"/>
    <cellStyle name="注释 2 72 3 2" xfId="32353"/>
    <cellStyle name="注释 2 67 4" xfId="32354"/>
    <cellStyle name="注释 2 72 4" xfId="32355"/>
    <cellStyle name="注释 2 67 4 2" xfId="32356"/>
    <cellStyle name="注释 2 72 4 2" xfId="32357"/>
    <cellStyle name="注释 2 68 2 2" xfId="32358"/>
    <cellStyle name="注释 2 73 2 2" xfId="32359"/>
    <cellStyle name="注释 2 68 2 2 2" xfId="32360"/>
    <cellStyle name="注释 2 73 2 2 2" xfId="32361"/>
    <cellStyle name="注释 2 68 2 3 2" xfId="32362"/>
    <cellStyle name="注释 2 73 2 3 2" xfId="32363"/>
    <cellStyle name="注释 2 68 2 4" xfId="32364"/>
    <cellStyle name="注释 2 73 2 4" xfId="32365"/>
    <cellStyle name="注释 2 68 3" xfId="32366"/>
    <cellStyle name="注释 2 73 3" xfId="32367"/>
    <cellStyle name="注释 2 68 3 2" xfId="32368"/>
    <cellStyle name="注释 2 73 3 2" xfId="32369"/>
    <cellStyle name="注释 2 68 5" xfId="32370"/>
    <cellStyle name="注释 2 73 5" xfId="32371"/>
    <cellStyle name="注释 2 69 2 2" xfId="32372"/>
    <cellStyle name="注释 2 74 2 2" xfId="32373"/>
    <cellStyle name="注释 2 69 2 2 2" xfId="32374"/>
    <cellStyle name="注释 2 74 2 2 2" xfId="32375"/>
    <cellStyle name="注释 2 69 2 3" xfId="32376"/>
    <cellStyle name="注释 2 74 2 3" xfId="32377"/>
    <cellStyle name="注释 2 69 2 3 2" xfId="32378"/>
    <cellStyle name="注释 2 74 2 3 2" xfId="32379"/>
    <cellStyle name="注释 2 69 2 4" xfId="32380"/>
    <cellStyle name="注释 2 74 2 4" xfId="32381"/>
    <cellStyle name="注释 2 69 3" xfId="32382"/>
    <cellStyle name="注释 2 74 3" xfId="32383"/>
    <cellStyle name="注释 2 69 3 2" xfId="32384"/>
    <cellStyle name="注释 2 74 3 2" xfId="32385"/>
    <cellStyle name="注释 2 69 4 2" xfId="32386"/>
    <cellStyle name="注释 2 74 4 2" xfId="32387"/>
    <cellStyle name="注释 2 69 5" xfId="32388"/>
    <cellStyle name="注释 2 74 5" xfId="32389"/>
    <cellStyle name="注释 2 7" xfId="32390"/>
    <cellStyle name="注释 2 7 2" xfId="32391"/>
    <cellStyle name="注释 2 7 2 2" xfId="32392"/>
    <cellStyle name="注释 2 7 2 2 2" xfId="32393"/>
    <cellStyle name="注释 2 7 2 3" xfId="32394"/>
    <cellStyle name="注释 2 75 2" xfId="32395"/>
    <cellStyle name="注释 2 80 2" xfId="32396"/>
    <cellStyle name="注释 2 75 2 2" xfId="32397"/>
    <cellStyle name="注释 2 75 2 2 2" xfId="32398"/>
    <cellStyle name="注释 2 75 2 3" xfId="32399"/>
    <cellStyle name="注释 2 75 2 3 2" xfId="32400"/>
    <cellStyle name="注释 2 75 2 4" xfId="32401"/>
    <cellStyle name="注释 2 75 3" xfId="32402"/>
    <cellStyle name="注释 2 75 3 2" xfId="32403"/>
    <cellStyle name="注释 2 76" xfId="32404"/>
    <cellStyle name="注释 2 81" xfId="32405"/>
    <cellStyle name="注释 2 76 2" xfId="32406"/>
    <cellStyle name="注释 2 76 2 2" xfId="32407"/>
    <cellStyle name="注释 2 76 2 3" xfId="32408"/>
    <cellStyle name="注释 2 76 2 4" xfId="32409"/>
    <cellStyle name="注释 2 76 3 2" xfId="32410"/>
    <cellStyle name="注释 2 77" xfId="32411"/>
    <cellStyle name="注释 2 82" xfId="32412"/>
    <cellStyle name="注释 2 77 2 3" xfId="32413"/>
    <cellStyle name="注释 2 77 2 4" xfId="32414"/>
    <cellStyle name="注释 2 78" xfId="32415"/>
    <cellStyle name="注释 2 78 3" xfId="32416"/>
    <cellStyle name="注释 2 78 3 2" xfId="32417"/>
    <cellStyle name="注释 2 79 2" xfId="32418"/>
    <cellStyle name="注释 2 8" xfId="32419"/>
    <cellStyle name="注释 2 8 2" xfId="32420"/>
    <cellStyle name="注释 2 8 2 2" xfId="32421"/>
    <cellStyle name="注释 2 8 2 2 2" xfId="32422"/>
    <cellStyle name="注释 2 8 2 3" xfId="32423"/>
    <cellStyle name="注释 2 8 2 3 2" xfId="32424"/>
    <cellStyle name="注释 2 8 2 4" xfId="32425"/>
    <cellStyle name="注释 2 8 5" xfId="32426"/>
    <cellStyle name="注释 2 9" xfId="32427"/>
    <cellStyle name="注释 2 9 2" xfId="32428"/>
    <cellStyle name="注释 2 9 2 2" xfId="32429"/>
    <cellStyle name="注释 2 9 2 2 2" xfId="32430"/>
    <cellStyle name="注释 2 9 2 3" xfId="32431"/>
    <cellStyle name="注释 2 9 2 3 2" xfId="32432"/>
    <cellStyle name="注释 2 9 5" xfId="32433"/>
    <cellStyle name="注释 3 10" xfId="32434"/>
    <cellStyle name="注释 3 10 2" xfId="32435"/>
    <cellStyle name="注释 3 10 2 2" xfId="32436"/>
    <cellStyle name="注释 3 10 2 2 2" xfId="32437"/>
    <cellStyle name="注释 3 10 2 3" xfId="32438"/>
    <cellStyle name="注释 3 10 2 3 2" xfId="32439"/>
    <cellStyle name="注释 3 10 3" xfId="32440"/>
    <cellStyle name="注释 3 10 4" xfId="32441"/>
    <cellStyle name="注释 3 10 4 2" xfId="32442"/>
    <cellStyle name="注释 3 11" xfId="32443"/>
    <cellStyle name="注释 3 11 2 2" xfId="32444"/>
    <cellStyle name="注释 3 11 2 2 2" xfId="32445"/>
    <cellStyle name="注释 3 11 2 3" xfId="32446"/>
    <cellStyle name="注释 3 11 2 3 2" xfId="32447"/>
    <cellStyle name="注释 3 11 4" xfId="32448"/>
    <cellStyle name="注释 3 11 4 2" xfId="32449"/>
    <cellStyle name="注释 3 11 5" xfId="32450"/>
    <cellStyle name="注释 3 12" xfId="32451"/>
    <cellStyle name="注释 3 12 2" xfId="32452"/>
    <cellStyle name="注释 3 12 2 2" xfId="32453"/>
    <cellStyle name="注释 3 12 2 3" xfId="32454"/>
    <cellStyle name="注释 3 12 3 2" xfId="32455"/>
    <cellStyle name="注释 3 12 4" xfId="32456"/>
    <cellStyle name="注释 3 12 4 2" xfId="32457"/>
    <cellStyle name="注释 3 12 5" xfId="32458"/>
    <cellStyle name="注释 3 14" xfId="32459"/>
    <cellStyle name="注释 3 14 2 2 2" xfId="32460"/>
    <cellStyle name="注释 3 16" xfId="32461"/>
    <cellStyle name="注释 3 21" xfId="32462"/>
    <cellStyle name="注释 3 16 2 3 2" xfId="32463"/>
    <cellStyle name="注释 3 21 2 3 2" xfId="32464"/>
    <cellStyle name="注释 3 17 5" xfId="32465"/>
    <cellStyle name="注释 3 22 5" xfId="32466"/>
    <cellStyle name="注释 3 18" xfId="32467"/>
    <cellStyle name="注释 3 23" xfId="32468"/>
    <cellStyle name="注释 3 18 3 2" xfId="32469"/>
    <cellStyle name="注释 3 23 3 2" xfId="32470"/>
    <cellStyle name="注释 3 18 4" xfId="32471"/>
    <cellStyle name="注释 3 23 4" xfId="32472"/>
    <cellStyle name="注释 3 18 4 2" xfId="32473"/>
    <cellStyle name="注释 3 23 4 2" xfId="32474"/>
    <cellStyle name="注释 3 18 5" xfId="32475"/>
    <cellStyle name="注释 3 23 5" xfId="32476"/>
    <cellStyle name="注释 3 19 3 2" xfId="32477"/>
    <cellStyle name="注释 3 24 3 2" xfId="32478"/>
    <cellStyle name="注释 3 19 4" xfId="32479"/>
    <cellStyle name="注释 3 24 4" xfId="32480"/>
    <cellStyle name="注释 3 19 4 2" xfId="32481"/>
    <cellStyle name="注释 3 24 4 2" xfId="32482"/>
    <cellStyle name="注释 3 19 5" xfId="32483"/>
    <cellStyle name="注释 3 24 5" xfId="32484"/>
    <cellStyle name="注释 3 2" xfId="32485"/>
    <cellStyle name="注释 3 2 2" xfId="32486"/>
    <cellStyle name="注释 3 2 2 2" xfId="32487"/>
    <cellStyle name="注释 3 2 2 2 2" xfId="32488"/>
    <cellStyle name="注释 3 2 2 2 2 2" xfId="32489"/>
    <cellStyle name="注释 3 2 2 2 2 3 2 2" xfId="32490"/>
    <cellStyle name="注释 3 2 2 2 3" xfId="32491"/>
    <cellStyle name="注释 3 2 2 2 3 2" xfId="32492"/>
    <cellStyle name="注释 3 2 2 2 4" xfId="32493"/>
    <cellStyle name="注释 3 2 2 2 4 2" xfId="32494"/>
    <cellStyle name="注释 3 2 2 2 4 2 2" xfId="32495"/>
    <cellStyle name="注释 3 2 2 2 4 3" xfId="32496"/>
    <cellStyle name="注释 3 2 2 2 5" xfId="32497"/>
    <cellStyle name="注释 3 2 2 3 2 2" xfId="32498"/>
    <cellStyle name="注释 3 2 2 3 2 2 2" xfId="32499"/>
    <cellStyle name="注释 3 2 2 3 2 3" xfId="32500"/>
    <cellStyle name="注释 3 2 2 3 2 3 2" xfId="32501"/>
    <cellStyle name="注释 3 2 2 3 2 3 2 2" xfId="32502"/>
    <cellStyle name="注释 3 2 2 3 2 3 3" xfId="32503"/>
    <cellStyle name="注释 3 2 2 4 2 2" xfId="32504"/>
    <cellStyle name="注释 3 2 2 4 2 2 2" xfId="32505"/>
    <cellStyle name="注释 3 2 2 4 2 3" xfId="32506"/>
    <cellStyle name="注释 3 2 2 4 2 4" xfId="32507"/>
    <cellStyle name="注释 3 2 2 4 4 2 2" xfId="32508"/>
    <cellStyle name="注释 3 2 2 4 4 3" xfId="32509"/>
    <cellStyle name="注释 3 2 2 4 5" xfId="32510"/>
    <cellStyle name="注释 3 2 2 5 2" xfId="32511"/>
    <cellStyle name="注释 3 2 2 5 2 2" xfId="32512"/>
    <cellStyle name="注释 3 2 2 6 2" xfId="32513"/>
    <cellStyle name="注释 3 2 3 2 2" xfId="32514"/>
    <cellStyle name="注释 3 2 3 2 2 2" xfId="32515"/>
    <cellStyle name="注释 3 2 3 2 3" xfId="32516"/>
    <cellStyle name="注释 3 2 3 2 3 2" xfId="32517"/>
    <cellStyle name="注释 3 2 3 2 3 2 2" xfId="32518"/>
    <cellStyle name="注释 3 2 3 2 3 3" xfId="32519"/>
    <cellStyle name="注释 3 2 3 2 4" xfId="32520"/>
    <cellStyle name="注释 3 2 3 3 2" xfId="32521"/>
    <cellStyle name="注释 3 2 3 4 2 2" xfId="32522"/>
    <cellStyle name="注释 3 2 4 2" xfId="32523"/>
    <cellStyle name="注释 3 2 4 2 2" xfId="32524"/>
    <cellStyle name="注释 3 2 4 2 3" xfId="32525"/>
    <cellStyle name="注释 3 2 4 2 4" xfId="32526"/>
    <cellStyle name="注释 3 2 4 3 2" xfId="32527"/>
    <cellStyle name="注释 3 2 4 4 2" xfId="32528"/>
    <cellStyle name="注释 3 2 4 5" xfId="32529"/>
    <cellStyle name="注释 3 2 5" xfId="32530"/>
    <cellStyle name="注释 3 2 5 2" xfId="32531"/>
    <cellStyle name="注释 3 2 5 2 2" xfId="32532"/>
    <cellStyle name="注释 3 2 5 2 3" xfId="32533"/>
    <cellStyle name="注释 3 2 5 2 3 2" xfId="32534"/>
    <cellStyle name="注释 3 2 5 2 3 2 2" xfId="32535"/>
    <cellStyle name="注释 3 2 5 2 4" xfId="32536"/>
    <cellStyle name="注释 3 2 5 3" xfId="32537"/>
    <cellStyle name="注释 3 2 5 4" xfId="32538"/>
    <cellStyle name="注释 3 2 5 4 2" xfId="32539"/>
    <cellStyle name="注释 3 2 5 5" xfId="32540"/>
    <cellStyle name="注释 3 2 6" xfId="32541"/>
    <cellStyle name="注释 3 2 6 2" xfId="32542"/>
    <cellStyle name="注释 3 2 6 3" xfId="32543"/>
    <cellStyle name="注释 3 2 6 3 2 2" xfId="32544"/>
    <cellStyle name="注释 3 2 6 4" xfId="32545"/>
    <cellStyle name="注释 3 2 7 2" xfId="32546"/>
    <cellStyle name="注释 3 2 8" xfId="32547"/>
    <cellStyle name="注释 3 2 8 2" xfId="32548"/>
    <cellStyle name="注释 3 2 8 2 2" xfId="32549"/>
    <cellStyle name="注释 3 2 8 3" xfId="32550"/>
    <cellStyle name="注释 3 2 9" xfId="32551"/>
    <cellStyle name="注释 3 25 3 2" xfId="32552"/>
    <cellStyle name="注释 3 30 3 2" xfId="32553"/>
    <cellStyle name="注释 3 26 2" xfId="32554"/>
    <cellStyle name="注释 3 31 2" xfId="32555"/>
    <cellStyle name="注释 3 26 2 2" xfId="32556"/>
    <cellStyle name="注释 3 31 2 2" xfId="32557"/>
    <cellStyle name="注释 3 26 2 2 2" xfId="32558"/>
    <cellStyle name="注释 3 31 2 2 2" xfId="32559"/>
    <cellStyle name="注释 3 26 2 3 2" xfId="32560"/>
    <cellStyle name="注释 3 31 2 3 2" xfId="32561"/>
    <cellStyle name="注释 3 26 3" xfId="32562"/>
    <cellStyle name="注释 3 31 3" xfId="32563"/>
    <cellStyle name="注释 3 26 3 2" xfId="32564"/>
    <cellStyle name="注释 3 31 3 2" xfId="32565"/>
    <cellStyle name="注释 3 26 4 2" xfId="32566"/>
    <cellStyle name="注释 3 31 4 2" xfId="32567"/>
    <cellStyle name="注释 3 26 5" xfId="32568"/>
    <cellStyle name="注释 3 31 5" xfId="32569"/>
    <cellStyle name="注释 3 28 2 2 2" xfId="32570"/>
    <cellStyle name="注释 3 33 2 2 2" xfId="32571"/>
    <cellStyle name="注释 3 28 2 3" xfId="32572"/>
    <cellStyle name="注释 3 33 2 3" xfId="32573"/>
    <cellStyle name="注释 3 29 2 2 2" xfId="32574"/>
    <cellStyle name="注释 3 34 2 2 2" xfId="32575"/>
    <cellStyle name="注释 3 29 2 3" xfId="32576"/>
    <cellStyle name="注释 3 34 2 3" xfId="32577"/>
    <cellStyle name="注释 3 29 2 3 2" xfId="32578"/>
    <cellStyle name="注释 3 34 2 3 2" xfId="32579"/>
    <cellStyle name="注释 3 29 2 4" xfId="32580"/>
    <cellStyle name="注释 3 34 2 4" xfId="32581"/>
    <cellStyle name="注释 3 29 3 2" xfId="32582"/>
    <cellStyle name="注释 3 34 3 2" xfId="32583"/>
    <cellStyle name="注释 3 29 4" xfId="32584"/>
    <cellStyle name="注释 3 34 4" xfId="32585"/>
    <cellStyle name="注释 3 3" xfId="32586"/>
    <cellStyle name="注释 3 3 2 2 2" xfId="32587"/>
    <cellStyle name="注释 3 3 2 2 2 2" xfId="32588"/>
    <cellStyle name="注释 3 3 2 2 3 2" xfId="32589"/>
    <cellStyle name="注释 3 3 2 2 4" xfId="32590"/>
    <cellStyle name="注释 3 3 2 3 2" xfId="32591"/>
    <cellStyle name="注释 3 3 2 4" xfId="32592"/>
    <cellStyle name="注释 3 3 2 4 2" xfId="32593"/>
    <cellStyle name="注释 3 3 3 2 2" xfId="32594"/>
    <cellStyle name="注释 3 3 3 2 3" xfId="32595"/>
    <cellStyle name="注释 3 3 3 2 4" xfId="32596"/>
    <cellStyle name="注释 3 3 3 3" xfId="32597"/>
    <cellStyle name="注释 3 3 3 3 2" xfId="32598"/>
    <cellStyle name="注释 3 3 4 2" xfId="32599"/>
    <cellStyle name="注释 3 3 4 2 2" xfId="32600"/>
    <cellStyle name="注释 3 3 4 2 3" xfId="32601"/>
    <cellStyle name="注释 3 3 4 2 4" xfId="32602"/>
    <cellStyle name="注释 3 3 4 3" xfId="32603"/>
    <cellStyle name="注释 3 3 4 3 2" xfId="32604"/>
    <cellStyle name="注释 3 3 4 4 2" xfId="32605"/>
    <cellStyle name="注释 3 3 4 5" xfId="32606"/>
    <cellStyle name="注释 3 3 5" xfId="32607"/>
    <cellStyle name="注释 3 3 5 2" xfId="32608"/>
    <cellStyle name="注释 3 3 5 2 2" xfId="32609"/>
    <cellStyle name="注释 3 3 5 3" xfId="32610"/>
    <cellStyle name="注释 3 3 5 3 2" xfId="32611"/>
    <cellStyle name="注释 3 3 5 4" xfId="32612"/>
    <cellStyle name="注释 3 3 6" xfId="32613"/>
    <cellStyle name="注释 3 3 6 2" xfId="32614"/>
    <cellStyle name="注释 3 35 2 2" xfId="32615"/>
    <cellStyle name="注释 3 40 2 2" xfId="32616"/>
    <cellStyle name="注释 3 35 2 2 2" xfId="32617"/>
    <cellStyle name="注释 3 40 2 2 2" xfId="32618"/>
    <cellStyle name="注释 3 35 2 3" xfId="32619"/>
    <cellStyle name="注释 3 40 2 3" xfId="32620"/>
    <cellStyle name="注释 3 35 2 3 2" xfId="32621"/>
    <cellStyle name="注释 3 40 2 3 2" xfId="32622"/>
    <cellStyle name="注释 3 35 2 4" xfId="32623"/>
    <cellStyle name="注释 3 40 2 4" xfId="32624"/>
    <cellStyle name="注释 3 35 3" xfId="32625"/>
    <cellStyle name="注释 3 40 3" xfId="32626"/>
    <cellStyle name="注释 3 35 3 2" xfId="32627"/>
    <cellStyle name="注释 3 40 3 2" xfId="32628"/>
    <cellStyle name="注释 3 35 4" xfId="32629"/>
    <cellStyle name="注释 3 40 4" xfId="32630"/>
    <cellStyle name="注释 3 35 4 2" xfId="32631"/>
    <cellStyle name="注释 3 40 4 2" xfId="32632"/>
    <cellStyle name="注释 3 35 5" xfId="32633"/>
    <cellStyle name="注释 3 40 5" xfId="32634"/>
    <cellStyle name="注释 3 36 2 2" xfId="32635"/>
    <cellStyle name="注释 3 41 2 2" xfId="32636"/>
    <cellStyle name="注释 3 36 2 2 2" xfId="32637"/>
    <cellStyle name="注释 3 41 2 2 2" xfId="32638"/>
    <cellStyle name="注释 3 36 2 3" xfId="32639"/>
    <cellStyle name="注释 3 41 2 3" xfId="32640"/>
    <cellStyle name="注释 3 36 2 3 2" xfId="32641"/>
    <cellStyle name="注释 3 41 2 3 2" xfId="32642"/>
    <cellStyle name="注释 3 36 2 4" xfId="32643"/>
    <cellStyle name="注释 3 41 2 4" xfId="32644"/>
    <cellStyle name="注释 3 36 3" xfId="32645"/>
    <cellStyle name="注释 3 41 3" xfId="32646"/>
    <cellStyle name="注释 3 36 3 2" xfId="32647"/>
    <cellStyle name="注释 3 41 3 2" xfId="32648"/>
    <cellStyle name="注释 3 36 4" xfId="32649"/>
    <cellStyle name="注释 3 41 4" xfId="32650"/>
    <cellStyle name="注释 3 36 4 2" xfId="32651"/>
    <cellStyle name="注释 3 41 4 2" xfId="32652"/>
    <cellStyle name="注释 3 36 5" xfId="32653"/>
    <cellStyle name="注释 3 41 5" xfId="32654"/>
    <cellStyle name="注释 3 37 2" xfId="32655"/>
    <cellStyle name="注释 3 42 2" xfId="32656"/>
    <cellStyle name="注释 3 37 2 2" xfId="32657"/>
    <cellStyle name="注释 3 42 2 2" xfId="32658"/>
    <cellStyle name="注释 3 37 2 2 2" xfId="32659"/>
    <cellStyle name="注释 3 42 2 2 2" xfId="32660"/>
    <cellStyle name="注释 3 37 2 3" xfId="32661"/>
    <cellStyle name="注释 3 42 2 3" xfId="32662"/>
    <cellStyle name="注释 3 37 3" xfId="32663"/>
    <cellStyle name="注释 3 42 3" xfId="32664"/>
    <cellStyle name="注释 3 37 3 2" xfId="32665"/>
    <cellStyle name="注释 3 42 3 2" xfId="32666"/>
    <cellStyle name="注释 3 37 4" xfId="32667"/>
    <cellStyle name="注释 3 42 4" xfId="32668"/>
    <cellStyle name="注释 3 37 5" xfId="32669"/>
    <cellStyle name="注释 3 42 5" xfId="32670"/>
    <cellStyle name="注释 3 38 3" xfId="32671"/>
    <cellStyle name="注释 3 43 3" xfId="32672"/>
    <cellStyle name="注释 3 38 4" xfId="32673"/>
    <cellStyle name="注释 3 43 4" xfId="32674"/>
    <cellStyle name="注释 3 38 5" xfId="32675"/>
    <cellStyle name="注释 3 43 5" xfId="32676"/>
    <cellStyle name="注释 3 39 2" xfId="32677"/>
    <cellStyle name="注释 3 44 2" xfId="32678"/>
    <cellStyle name="注释 3 39 2 2" xfId="32679"/>
    <cellStyle name="注释 3 44 2 2" xfId="32680"/>
    <cellStyle name="注释 3 39 2 2 2" xfId="32681"/>
    <cellStyle name="注释 3 44 2 2 2" xfId="32682"/>
    <cellStyle name="注释 3 39 2 3" xfId="32683"/>
    <cellStyle name="注释 3 44 2 3" xfId="32684"/>
    <cellStyle name="注释 3 39 2 4" xfId="32685"/>
    <cellStyle name="注释 3 44 2 4" xfId="32686"/>
    <cellStyle name="注释 3 39 3" xfId="32687"/>
    <cellStyle name="注释 3 44 3" xfId="32688"/>
    <cellStyle name="注释 3 39 3 2" xfId="32689"/>
    <cellStyle name="注释 3 44 3 2" xfId="32690"/>
    <cellStyle name="注释 3 39 4" xfId="32691"/>
    <cellStyle name="注释 3 44 4" xfId="32692"/>
    <cellStyle name="注释 3 39 4 2" xfId="32693"/>
    <cellStyle name="注释 3 44 4 2" xfId="32694"/>
    <cellStyle name="注释 3 39 5" xfId="32695"/>
    <cellStyle name="注释 3 44 5" xfId="32696"/>
    <cellStyle name="注释 3 4" xfId="32697"/>
    <cellStyle name="注释 3 4 2 2 2" xfId="32698"/>
    <cellStyle name="注释 3 4 2 2 2 2" xfId="32699"/>
    <cellStyle name="注释 3 4 2 2 3 2" xfId="32700"/>
    <cellStyle name="注释 3 4 2 2 4" xfId="32701"/>
    <cellStyle name="注释 3 4 2 3 2" xfId="32702"/>
    <cellStyle name="注释 3 4 2 4" xfId="32703"/>
    <cellStyle name="注释 3 4 2 4 2" xfId="32704"/>
    <cellStyle name="注释 3 4 3 2 2" xfId="32705"/>
    <cellStyle name="注释 3 4 3 2 4" xfId="32706"/>
    <cellStyle name="注释 3 4 3 3" xfId="32707"/>
    <cellStyle name="注释 3 4 4 2 2 2" xfId="32708"/>
    <cellStyle name="注释 3 4 4 2 3 2" xfId="32709"/>
    <cellStyle name="注释 3 4 4 2 4" xfId="32710"/>
    <cellStyle name="注释 3 4 4 3" xfId="32711"/>
    <cellStyle name="注释 3 4 4 3 2" xfId="32712"/>
    <cellStyle name="注释 3 4 4 4 2" xfId="32713"/>
    <cellStyle name="注释 3 4 4 5" xfId="32714"/>
    <cellStyle name="注释 3 4 5 2 2" xfId="32715"/>
    <cellStyle name="注释 3 4 5 3" xfId="32716"/>
    <cellStyle name="注释 3 4 5 3 2" xfId="32717"/>
    <cellStyle name="注释 3 4 5 4" xfId="32718"/>
    <cellStyle name="注释 3 4 8" xfId="32719"/>
    <cellStyle name="注释 3 45" xfId="32720"/>
    <cellStyle name="注释 3 50" xfId="32721"/>
    <cellStyle name="注释 3 45 2" xfId="32722"/>
    <cellStyle name="注释 3 50 2" xfId="32723"/>
    <cellStyle name="注释 3 45 2 2 2" xfId="32724"/>
    <cellStyle name="注释 3 50 2 2 2" xfId="32725"/>
    <cellStyle name="注释 3 45 2 3" xfId="32726"/>
    <cellStyle name="注释 3 50 2 3" xfId="32727"/>
    <cellStyle name="注释 3 45 2 4" xfId="32728"/>
    <cellStyle name="注释 3 50 2 4" xfId="32729"/>
    <cellStyle name="注释 3 45 4" xfId="32730"/>
    <cellStyle name="注释 3 50 4" xfId="32731"/>
    <cellStyle name="注释 3 45 5" xfId="32732"/>
    <cellStyle name="注释 3 50 5" xfId="32733"/>
    <cellStyle name="注释 3 46" xfId="32734"/>
    <cellStyle name="注释 3 51" xfId="32735"/>
    <cellStyle name="注释 3 46 2" xfId="32736"/>
    <cellStyle name="注释 3 51 2" xfId="32737"/>
    <cellStyle name="注释 3 46 2 2 2" xfId="32738"/>
    <cellStyle name="注释 3 51 2 2 2" xfId="32739"/>
    <cellStyle name="注释 3 46 2 3" xfId="32740"/>
    <cellStyle name="注释 3 51 2 3" xfId="32741"/>
    <cellStyle name="注释 3 46 2 3 2" xfId="32742"/>
    <cellStyle name="注释 3 51 2 3 2" xfId="32743"/>
    <cellStyle name="注释 3 46 4" xfId="32744"/>
    <cellStyle name="注释 3 51 4" xfId="32745"/>
    <cellStyle name="注释 3 46 4 2" xfId="32746"/>
    <cellStyle name="注释 3 51 4 2" xfId="32747"/>
    <cellStyle name="注释 3 46 5" xfId="32748"/>
    <cellStyle name="注释 3 51 5" xfId="32749"/>
    <cellStyle name="注释 3 47" xfId="32750"/>
    <cellStyle name="注释 3 52" xfId="32751"/>
    <cellStyle name="注释 3 48" xfId="32752"/>
    <cellStyle name="注释 3 53" xfId="32753"/>
    <cellStyle name="注释 3 48 2 2 2" xfId="32754"/>
    <cellStyle name="注释 3 53 2 2 2" xfId="32755"/>
    <cellStyle name="注释 3 48 2 3" xfId="32756"/>
    <cellStyle name="注释 3 53 2 3" xfId="32757"/>
    <cellStyle name="注释 3 48 2 3 2" xfId="32758"/>
    <cellStyle name="注释 3 53 2 3 2" xfId="32759"/>
    <cellStyle name="注释 3 48 2 4" xfId="32760"/>
    <cellStyle name="注释 3 53 2 4" xfId="32761"/>
    <cellStyle name="注释 3 48 3" xfId="32762"/>
    <cellStyle name="注释 3 53 3" xfId="32763"/>
    <cellStyle name="注释 3 48 3 2" xfId="32764"/>
    <cellStyle name="注释 3 53 3 2" xfId="32765"/>
    <cellStyle name="注释 3 48 4" xfId="32766"/>
    <cellStyle name="注释 3 53 4" xfId="32767"/>
    <cellStyle name="注释 3 48 4 2" xfId="32768"/>
    <cellStyle name="注释 3 53 4 2" xfId="32769"/>
    <cellStyle name="注释 3 48 5" xfId="32770"/>
    <cellStyle name="注释 3 53 5" xfId="32771"/>
    <cellStyle name="注释 3 54" xfId="32772"/>
    <cellStyle name="注释 3 49" xfId="32773"/>
    <cellStyle name="注释 3 54 2 2 2" xfId="32774"/>
    <cellStyle name="注释 3 49 2 2 2" xfId="32775"/>
    <cellStyle name="注释 3 54 2 3" xfId="32776"/>
    <cellStyle name="注释 3 49 2 3" xfId="32777"/>
    <cellStyle name="注释 3 54 2 3 2" xfId="32778"/>
    <cellStyle name="注释 3 49 2 3 2" xfId="32779"/>
    <cellStyle name="注释 3 54 2 4" xfId="32780"/>
    <cellStyle name="注释 3 49 2 4" xfId="32781"/>
    <cellStyle name="注释 3 54 3" xfId="32782"/>
    <cellStyle name="注释 3 49 3" xfId="32783"/>
    <cellStyle name="注释 3 54 4" xfId="32784"/>
    <cellStyle name="注释 3 49 4" xfId="32785"/>
    <cellStyle name="注释 3 54 4 2" xfId="32786"/>
    <cellStyle name="注释 3 49 4 2" xfId="32787"/>
    <cellStyle name="注释 3 54 5" xfId="32788"/>
    <cellStyle name="注释 3 49 5" xfId="32789"/>
    <cellStyle name="注释 3 5" xfId="32790"/>
    <cellStyle name="注释 3 5 2" xfId="32791"/>
    <cellStyle name="注释 3 5 2 2" xfId="32792"/>
    <cellStyle name="注释 3 5 4 2" xfId="32793"/>
    <cellStyle name="注释 3 60" xfId="32794"/>
    <cellStyle name="注释 3 55" xfId="32795"/>
    <cellStyle name="注释 3 55 2 3 2" xfId="32796"/>
    <cellStyle name="注释 3 60 2 3 2" xfId="32797"/>
    <cellStyle name="注释 3 55 2 4" xfId="32798"/>
    <cellStyle name="注释 3 60 2 4" xfId="32799"/>
    <cellStyle name="注释 3 60 3" xfId="32800"/>
    <cellStyle name="注释 3 55 3" xfId="32801"/>
    <cellStyle name="注释 3 60 4" xfId="32802"/>
    <cellStyle name="注释 3 55 4" xfId="32803"/>
    <cellStyle name="注释 3 60 5" xfId="32804"/>
    <cellStyle name="注释 3 55 5" xfId="32805"/>
    <cellStyle name="注释 3 61" xfId="32806"/>
    <cellStyle name="注释 3 56" xfId="32807"/>
    <cellStyle name="注释 3 61 2" xfId="32808"/>
    <cellStyle name="注释 3 56 2" xfId="32809"/>
    <cellStyle name="注释 3 61 2 2" xfId="32810"/>
    <cellStyle name="注释 3 56 2 2" xfId="32811"/>
    <cellStyle name="注释 3 61 2 3" xfId="32812"/>
    <cellStyle name="注释 3 56 2 3" xfId="32813"/>
    <cellStyle name="注释 3 61 2 3 2" xfId="32814"/>
    <cellStyle name="注释 3 56 2 3 2" xfId="32815"/>
    <cellStyle name="注释 3 61 2 4" xfId="32816"/>
    <cellStyle name="注释 3 56 2 4" xfId="32817"/>
    <cellStyle name="注释 3 61 3 2" xfId="32818"/>
    <cellStyle name="注释 3 56 3 2" xfId="32819"/>
    <cellStyle name="注释 3 61 4" xfId="32820"/>
    <cellStyle name="注释 3 56 4" xfId="32821"/>
    <cellStyle name="注释 3 61 4 2" xfId="32822"/>
    <cellStyle name="注释 3 56 4 2" xfId="32823"/>
    <cellStyle name="注释 3 61 5" xfId="32824"/>
    <cellStyle name="注释 3 56 5" xfId="32825"/>
    <cellStyle name="注释 3 62" xfId="32826"/>
    <cellStyle name="注释 3 57" xfId="32827"/>
    <cellStyle name="注释 3 62 2" xfId="32828"/>
    <cellStyle name="注释 3 57 2" xfId="32829"/>
    <cellStyle name="注释 3 62 2 2" xfId="32830"/>
    <cellStyle name="注释 3 57 2 2" xfId="32831"/>
    <cellStyle name="注释 3 62 2 2 2" xfId="32832"/>
    <cellStyle name="注释 3 57 2 2 2" xfId="32833"/>
    <cellStyle name="注释 3 62 2 3" xfId="32834"/>
    <cellStyle name="注释 3 57 2 3" xfId="32835"/>
    <cellStyle name="注释 3 62 2 3 2" xfId="32836"/>
    <cellStyle name="注释 3 57 2 3 2" xfId="32837"/>
    <cellStyle name="注释 3 62 2 4" xfId="32838"/>
    <cellStyle name="注释 3 57 2 4" xfId="32839"/>
    <cellStyle name="注释 3 62 3" xfId="32840"/>
    <cellStyle name="注释 3 57 3" xfId="32841"/>
    <cellStyle name="注释 3 62 3 2" xfId="32842"/>
    <cellStyle name="注释 3 57 3 2" xfId="32843"/>
    <cellStyle name="注释 3 62 4" xfId="32844"/>
    <cellStyle name="注释 3 57 4" xfId="32845"/>
    <cellStyle name="注释 3 62 4 2" xfId="32846"/>
    <cellStyle name="注释 3 57 4 2" xfId="32847"/>
    <cellStyle name="注释 3 62 5" xfId="32848"/>
    <cellStyle name="注释 3 57 5" xfId="32849"/>
    <cellStyle name="注释 3 63" xfId="32850"/>
    <cellStyle name="注释 3 58" xfId="32851"/>
    <cellStyle name="注释 3 63 4 2" xfId="32852"/>
    <cellStyle name="注释 3 58 4 2" xfId="32853"/>
    <cellStyle name="注释 3 63 5" xfId="32854"/>
    <cellStyle name="注释 3 58 5" xfId="32855"/>
    <cellStyle name="注释 3 64" xfId="32856"/>
    <cellStyle name="注释 3 59" xfId="32857"/>
    <cellStyle name="注释 3 64 2 2 2" xfId="32858"/>
    <cellStyle name="注释 3 59 2 2 2" xfId="32859"/>
    <cellStyle name="注释 3 64 3 2" xfId="32860"/>
    <cellStyle name="注释 3 59 3 2" xfId="32861"/>
    <cellStyle name="注释 3 64 4" xfId="32862"/>
    <cellStyle name="注释 3 59 4" xfId="32863"/>
    <cellStyle name="注释 3 64 4 2" xfId="32864"/>
    <cellStyle name="注释 3 59 4 2" xfId="32865"/>
    <cellStyle name="注释 3 64 5" xfId="32866"/>
    <cellStyle name="注释 3 59 5" xfId="32867"/>
    <cellStyle name="注释 3 6" xfId="32868"/>
    <cellStyle name="注释 3 6 2" xfId="32869"/>
    <cellStyle name="注释 3 6 2 2" xfId="32870"/>
    <cellStyle name="注释 3 6 2 3 2" xfId="32871"/>
    <cellStyle name="注释 3 6 4 2" xfId="32872"/>
    <cellStyle name="注释 3 70" xfId="32873"/>
    <cellStyle name="注释 3 65" xfId="32874"/>
    <cellStyle name="注释 3 70 2" xfId="32875"/>
    <cellStyle name="注释 3 65 2" xfId="32876"/>
    <cellStyle name="注释 3 70 2 2" xfId="32877"/>
    <cellStyle name="注释 3 65 2 2" xfId="32878"/>
    <cellStyle name="注释 3 70 2 3" xfId="32879"/>
    <cellStyle name="注释 3 65 2 3" xfId="32880"/>
    <cellStyle name="注释 3 70 2 4" xfId="32881"/>
    <cellStyle name="注释 3 65 2 4" xfId="32882"/>
    <cellStyle name="注释 3 70 3" xfId="32883"/>
    <cellStyle name="注释 3 65 3" xfId="32884"/>
    <cellStyle name="注释 3 70 3 2" xfId="32885"/>
    <cellStyle name="注释 3 65 3 2" xfId="32886"/>
    <cellStyle name="注释 3 70 4" xfId="32887"/>
    <cellStyle name="注释 3 65 4" xfId="32888"/>
    <cellStyle name="注释 3 70 4 2" xfId="32889"/>
    <cellStyle name="注释 3 65 4 2" xfId="32890"/>
    <cellStyle name="注释 3 70 5" xfId="32891"/>
    <cellStyle name="注释 3 65 5" xfId="32892"/>
    <cellStyle name="注释 3 71" xfId="32893"/>
    <cellStyle name="注释 3 66" xfId="32894"/>
    <cellStyle name="注释 3 71 2" xfId="32895"/>
    <cellStyle name="注释 3 66 2" xfId="32896"/>
    <cellStyle name="注释 3 71 2 2" xfId="32897"/>
    <cellStyle name="注释 3 66 2 2" xfId="32898"/>
    <cellStyle name="注释 3 71 2 2 2" xfId="32899"/>
    <cellStyle name="注释 3 66 2 2 2" xfId="32900"/>
    <cellStyle name="注释 3 71 2 3" xfId="32901"/>
    <cellStyle name="注释 3 66 2 3" xfId="32902"/>
    <cellStyle name="注释 3 71 2 3 2" xfId="32903"/>
    <cellStyle name="注释 3 66 2 3 2" xfId="32904"/>
    <cellStyle name="注释 3 71 2 4" xfId="32905"/>
    <cellStyle name="注释 3 66 2 4" xfId="32906"/>
    <cellStyle name="注释 3 71 3" xfId="32907"/>
    <cellStyle name="注释 3 66 3" xfId="32908"/>
    <cellStyle name="注释 3 71 3 2" xfId="32909"/>
    <cellStyle name="注释 3 66 3 2" xfId="32910"/>
    <cellStyle name="注释 3 71 4" xfId="32911"/>
    <cellStyle name="注释 3 66 4" xfId="32912"/>
    <cellStyle name="注释 3 71 4 2" xfId="32913"/>
    <cellStyle name="注释 3 66 4 2" xfId="32914"/>
    <cellStyle name="注释 3 71 5" xfId="32915"/>
    <cellStyle name="注释 3 66 5" xfId="32916"/>
    <cellStyle name="注释 3 72" xfId="32917"/>
    <cellStyle name="注释 3 67" xfId="32918"/>
    <cellStyle name="注释 3 72 2" xfId="32919"/>
    <cellStyle name="注释 3 67 2" xfId="32920"/>
    <cellStyle name="注释 3 72 2 2" xfId="32921"/>
    <cellStyle name="注释 3 67 2 2" xfId="32922"/>
    <cellStyle name="注释 3 72 2 3" xfId="32923"/>
    <cellStyle name="注释 3 67 2 3" xfId="32924"/>
    <cellStyle name="注释 3 72 2 4" xfId="32925"/>
    <cellStyle name="注释 3 67 2 4" xfId="32926"/>
    <cellStyle name="注释 3 72 3" xfId="32927"/>
    <cellStyle name="注释 3 67 3" xfId="32928"/>
    <cellStyle name="注释 3 72 3 2" xfId="32929"/>
    <cellStyle name="注释 3 67 3 2" xfId="32930"/>
    <cellStyle name="注释 3 72 4" xfId="32931"/>
    <cellStyle name="注释 3 67 4" xfId="32932"/>
    <cellStyle name="注释 3 72 4 2" xfId="32933"/>
    <cellStyle name="注释 3 67 4 2" xfId="32934"/>
    <cellStyle name="注释 3 72 5" xfId="32935"/>
    <cellStyle name="注释 3 67 5" xfId="32936"/>
    <cellStyle name="注释 3 73" xfId="32937"/>
    <cellStyle name="注释 3 68" xfId="32938"/>
    <cellStyle name="注释 3 73 2" xfId="32939"/>
    <cellStyle name="注释 3 68 2" xfId="32940"/>
    <cellStyle name="注释 3 73 2 2" xfId="32941"/>
    <cellStyle name="注释 3 68 2 2" xfId="32942"/>
    <cellStyle name="注释 3 73 2 2 2" xfId="32943"/>
    <cellStyle name="注释 3 68 2 2 2" xfId="32944"/>
    <cellStyle name="注释 3 73 2 3" xfId="32945"/>
    <cellStyle name="注释 3 68 2 3" xfId="32946"/>
    <cellStyle name="注释 3 73 2 3 2" xfId="32947"/>
    <cellStyle name="注释 3 68 2 3 2" xfId="32948"/>
    <cellStyle name="注释 3 73 2 4" xfId="32949"/>
    <cellStyle name="注释 3 68 2 4" xfId="32950"/>
    <cellStyle name="注释 3 73 3" xfId="32951"/>
    <cellStyle name="注释 3 68 3" xfId="32952"/>
    <cellStyle name="注释 3 73 3 2" xfId="32953"/>
    <cellStyle name="注释 3 68 3 2" xfId="32954"/>
    <cellStyle name="注释 3 73 4" xfId="32955"/>
    <cellStyle name="注释 3 68 4" xfId="32956"/>
    <cellStyle name="注释 3 73 4 2" xfId="32957"/>
    <cellStyle name="注释 3 68 4 2" xfId="32958"/>
    <cellStyle name="注释 3 73 5" xfId="32959"/>
    <cellStyle name="注释 3 68 5" xfId="32960"/>
    <cellStyle name="注释 3 74 2 2" xfId="32961"/>
    <cellStyle name="注释 3 69 2 2" xfId="32962"/>
    <cellStyle name="注释 3 74 2 2 2" xfId="32963"/>
    <cellStyle name="注释 3 69 2 2 2" xfId="32964"/>
    <cellStyle name="注释 3 74 2 3" xfId="32965"/>
    <cellStyle name="注释 3 69 2 3" xfId="32966"/>
    <cellStyle name="注释 3 74 2 3 2" xfId="32967"/>
    <cellStyle name="注释 3 69 2 3 2" xfId="32968"/>
    <cellStyle name="注释 3 74 2 4" xfId="32969"/>
    <cellStyle name="注释 3 69 2 4" xfId="32970"/>
    <cellStyle name="注释 3 74 3" xfId="32971"/>
    <cellStyle name="注释 3 69 3" xfId="32972"/>
    <cellStyle name="注释 3 74 3 2" xfId="32973"/>
    <cellStyle name="注释 3 69 3 2" xfId="32974"/>
    <cellStyle name="注释 3 74 4" xfId="32975"/>
    <cellStyle name="注释 3 69 4" xfId="32976"/>
    <cellStyle name="注释 3 74 4 2" xfId="32977"/>
    <cellStyle name="注释 3 69 4 2" xfId="32978"/>
    <cellStyle name="注释 3 74 5" xfId="32979"/>
    <cellStyle name="注释 3 69 5" xfId="32980"/>
    <cellStyle name="注释 3 7" xfId="32981"/>
    <cellStyle name="注释 3 7 2" xfId="32982"/>
    <cellStyle name="注释 3 7 2 2" xfId="32983"/>
    <cellStyle name="注释 3 7 2 4" xfId="32984"/>
    <cellStyle name="注释 3 7 4 2" xfId="32985"/>
    <cellStyle name="注释 3 7 5" xfId="32986"/>
    <cellStyle name="注释 3 75 2 2" xfId="32987"/>
    <cellStyle name="注释 3 75 2 2 2" xfId="32988"/>
    <cellStyle name="注释 3 75 2 3" xfId="32989"/>
    <cellStyle name="注释 3 75 2 3 2" xfId="32990"/>
    <cellStyle name="注释 3 75 2 4" xfId="32991"/>
    <cellStyle name="注释 3 75 3" xfId="32992"/>
    <cellStyle name="注释 3 75 3 2" xfId="32993"/>
    <cellStyle name="注释 3 75 4" xfId="32994"/>
    <cellStyle name="注释 3 75 4 2" xfId="32995"/>
    <cellStyle name="注释 3 75 5" xfId="32996"/>
    <cellStyle name="注释 3 76 2" xfId="32997"/>
    <cellStyle name="注释 3 76 2 2" xfId="32998"/>
    <cellStyle name="注释 3 76 2 2 2" xfId="32999"/>
    <cellStyle name="注释 3 76 2 3" xfId="33000"/>
    <cellStyle name="注释 3 76 2 3 2" xfId="33001"/>
    <cellStyle name="注释 3 76 2 4" xfId="33002"/>
    <cellStyle name="注释 3 76 3" xfId="33003"/>
    <cellStyle name="注释 3 76 3 2" xfId="33004"/>
    <cellStyle name="注释 3 76 4" xfId="33005"/>
    <cellStyle name="注释 3 76 4 2" xfId="33006"/>
    <cellStyle name="注释 3 76 5" xfId="33007"/>
    <cellStyle name="注释 3 77" xfId="33008"/>
    <cellStyle name="注释 3 77 2" xfId="33009"/>
    <cellStyle name="注释 3 77 2 2" xfId="33010"/>
    <cellStyle name="注释 3 77 3" xfId="33011"/>
    <cellStyle name="注释 3 77 3 2" xfId="33012"/>
    <cellStyle name="注释 3 77 4" xfId="33013"/>
    <cellStyle name="注释 3 78" xfId="33014"/>
    <cellStyle name="注释 3 78 2" xfId="33015"/>
    <cellStyle name="注释 3 79 2" xfId="33016"/>
    <cellStyle name="注释 3 8" xfId="33017"/>
    <cellStyle name="注释 3 8 2" xfId="33018"/>
    <cellStyle name="注释 3 8 2 2" xfId="33019"/>
    <cellStyle name="注释 3 8 2 4" xfId="33020"/>
    <cellStyle name="注释 3 8 4 2" xfId="33021"/>
    <cellStyle name="注释 3 8 5" xfId="33022"/>
    <cellStyle name="注释 3 9" xfId="33023"/>
    <cellStyle name="注释 3 9 2" xfId="33024"/>
    <cellStyle name="注释 3 9 2 4" xfId="33025"/>
    <cellStyle name="注释 3 9 5" xfId="33026"/>
    <cellStyle name="注释 4" xfId="33027"/>
    <cellStyle name="注释 4 2" xfId="33028"/>
    <cellStyle name="注释 5" xfId="33029"/>
    <cellStyle name="注释 5 2" xfId="33030"/>
    <cellStyle name="注释 5 2 2" xfId="33031"/>
    <cellStyle name="注释 5 3" xfId="33032"/>
    <cellStyle name="注释 6" xfId="33033"/>
    <cellStyle name="注释 6 2" xfId="33034"/>
    <cellStyle name="注释 7" xfId="33035"/>
    <cellStyle name="注释 7 2" xfId="33036"/>
    <cellStyle name="注释 7 3" xfId="33037"/>
    <cellStyle name="注释 8 2" xfId="33038"/>
    <cellStyle name="注释 8 2 2" xfId="33039"/>
    <cellStyle name="注释 8 3" xfId="33040"/>
    <cellStyle name="注释 9" xfId="33041"/>
    <cellStyle name="常规 81_2015年1—10月预算执行情况附表（11.10）" xfId="33042"/>
    <cellStyle name="常规_支预 2 2 2" xfId="33043"/>
    <cellStyle name="常规_2007.12（送人大） 2 3" xfId="33044"/>
  </cellStyles>
  <tableStyles count="0" defaultTableStyle="Table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3&#24180;&#39044;&#31639;&#35843;&#25972;\2023&#24180;&#24066;&#21439;&#36130;&#25919;&#39044;&#31639;&#35843;&#25972;&#23457;&#26597;&#24037;&#20316;\&#20462;&#25991;&#21439;2023&#24180;&#24066;&#21439;&#39044;&#31639;&#35843;&#25972;&#22871;&#34920;-10-12&#23548;&#2098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1"/>
      <sheetName val="附件2"/>
      <sheetName val="附件3"/>
      <sheetName val="附件4"/>
      <sheetName val="附件5"/>
      <sheetName val="附件6"/>
      <sheetName val="附件7"/>
      <sheetName val="附件8"/>
      <sheetName val="附件9"/>
      <sheetName val="附件10"/>
      <sheetName val="附件11"/>
      <sheetName val="附件12"/>
    </sheetNames>
    <sheetDataSet>
      <sheetData sheetId="0"/>
      <sheetData sheetId="1"/>
      <sheetData sheetId="2"/>
      <sheetData sheetId="3">
        <row r="1">
          <cell r="C1" t="str">
            <v/>
          </cell>
          <cell r="D1" t="str">
            <v>附件4</v>
          </cell>
          <cell r="E1" t="str">
            <v/>
          </cell>
          <cell r="F1" t="str">
            <v/>
          </cell>
          <cell r="G1" t="str">
            <v/>
          </cell>
          <cell r="H1" t="str">
            <v/>
          </cell>
          <cell r="I1" t="str">
            <v/>
          </cell>
          <cell r="J1" t="str">
            <v/>
          </cell>
          <cell r="K1" t="str">
            <v/>
          </cell>
        </row>
        <row r="2">
          <cell r="C2" t="str">
            <v/>
          </cell>
          <cell r="D2" t="str">
            <v>贵州省2023年市县一般公共预算本级支出预算调整表（草案）</v>
          </cell>
          <cell r="E2" t="str">
            <v/>
          </cell>
          <cell r="F2" t="str">
            <v/>
          </cell>
          <cell r="G2" t="str">
            <v/>
          </cell>
          <cell r="H2" t="str">
            <v/>
          </cell>
          <cell r="I2" t="str">
            <v/>
          </cell>
          <cell r="J2" t="str">
            <v/>
          </cell>
          <cell r="K2" t="str">
            <v/>
          </cell>
        </row>
        <row r="3">
          <cell r="C3" t="str">
            <v/>
          </cell>
          <cell r="D3" t="str">
            <v>编制单位：</v>
          </cell>
          <cell r="E3" t="str">
            <v/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>单位：万元</v>
          </cell>
        </row>
        <row r="4">
          <cell r="C4" t="str">
            <v>科目编码</v>
          </cell>
          <cell r="D4" t="str">
            <v>科目编码</v>
          </cell>
          <cell r="E4" t="str">
            <v/>
          </cell>
          <cell r="F4" t="str">
            <v/>
          </cell>
          <cell r="G4" t="str">
            <v>科目名称</v>
          </cell>
          <cell r="H4" t="str">
            <v>2023年预算数</v>
          </cell>
          <cell r="I4" t="str">
            <v>调增（减）金额</v>
          </cell>
          <cell r="J4" t="str">
            <v>调整预算数</v>
          </cell>
          <cell r="K4" t="str">
            <v>备注</v>
          </cell>
        </row>
        <row r="5">
          <cell r="C5" t="str">
            <v/>
          </cell>
          <cell r="D5" t="str">
            <v>类</v>
          </cell>
          <cell r="E5" t="str">
            <v>款</v>
          </cell>
          <cell r="F5" t="str">
            <v>项</v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 t="str">
            <v/>
          </cell>
        </row>
        <row r="6">
          <cell r="C6" t="str">
            <v/>
          </cell>
          <cell r="D6" t="str">
            <v/>
          </cell>
          <cell r="E6" t="str">
            <v/>
          </cell>
          <cell r="F6" t="str">
            <v/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 t="str">
            <v/>
          </cell>
        </row>
        <row r="7"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</row>
        <row r="8">
          <cell r="C8" t="str">
            <v/>
          </cell>
          <cell r="D8" t="str">
            <v/>
          </cell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J8" t="str">
            <v/>
          </cell>
          <cell r="K8" t="str">
            <v/>
          </cell>
        </row>
        <row r="9">
          <cell r="C9" t="str">
            <v/>
          </cell>
          <cell r="D9" t="str">
            <v>栏次</v>
          </cell>
          <cell r="E9" t="str">
            <v/>
          </cell>
          <cell r="F9" t="str">
            <v/>
          </cell>
          <cell r="G9" t="str">
            <v>1</v>
          </cell>
          <cell r="H9" t="str">
            <v>2</v>
          </cell>
          <cell r="I9" t="str">
            <v>3</v>
          </cell>
          <cell r="J9" t="str">
            <v>4=2+3</v>
          </cell>
          <cell r="K9" t="str">
            <v>5</v>
          </cell>
          <cell r="L9" t="str">
            <v>全县</v>
          </cell>
          <cell r="M9" t="str">
            <v>21年37656</v>
          </cell>
        </row>
        <row r="10">
          <cell r="C10" t="str">
            <v/>
          </cell>
          <cell r="D10" t="str">
            <v>一般公共预算支出合计</v>
          </cell>
          <cell r="E10" t="str">
            <v/>
          </cell>
          <cell r="F10" t="str">
            <v/>
          </cell>
          <cell r="G10" t="str">
            <v/>
          </cell>
          <cell r="H10">
            <v>288190</v>
          </cell>
          <cell r="I10">
            <v>0</v>
          </cell>
          <cell r="J10">
            <v>288190</v>
          </cell>
          <cell r="K10" t="str">
            <v/>
          </cell>
          <cell r="L10">
            <v>-12709.832944</v>
          </cell>
          <cell r="M10">
            <v>-27586</v>
          </cell>
        </row>
        <row r="11">
          <cell r="C11">
            <v>201</v>
          </cell>
          <cell r="D11" t="str">
            <v>201</v>
          </cell>
          <cell r="E11" t="str">
            <v/>
          </cell>
          <cell r="F11" t="str">
            <v/>
          </cell>
          <cell r="G11" t="str">
            <v>一般公共服务支出</v>
          </cell>
          <cell r="H11">
            <v>35388.97</v>
          </cell>
          <cell r="I11">
            <v>0</v>
          </cell>
          <cell r="J11">
            <v>35388.97</v>
          </cell>
          <cell r="K11" t="str">
            <v/>
          </cell>
          <cell r="L11">
            <v>-2666.086107</v>
          </cell>
          <cell r="M11">
            <v>-258</v>
          </cell>
        </row>
        <row r="12">
          <cell r="C12">
            <v>20101</v>
          </cell>
          <cell r="D12" t="str">
            <v>201</v>
          </cell>
          <cell r="E12" t="str">
            <v>01</v>
          </cell>
          <cell r="F12" t="str">
            <v/>
          </cell>
          <cell r="G12" t="str">
            <v>人大事务</v>
          </cell>
          <cell r="H12">
            <v>992.78</v>
          </cell>
          <cell r="I12">
            <v>0</v>
          </cell>
          <cell r="J12">
            <v>992.78</v>
          </cell>
          <cell r="K12" t="str">
            <v/>
          </cell>
          <cell r="L12">
            <v>6.720938</v>
          </cell>
          <cell r="M12">
            <v>-24</v>
          </cell>
        </row>
        <row r="13">
          <cell r="C13">
            <v>2010101</v>
          </cell>
          <cell r="D13" t="str">
            <v/>
          </cell>
          <cell r="E13" t="str">
            <v/>
          </cell>
          <cell r="F13" t="str">
            <v>01</v>
          </cell>
          <cell r="G13" t="str">
            <v>行政运行</v>
          </cell>
          <cell r="H13">
            <v>547.28</v>
          </cell>
          <cell r="I13" t="str">
            <v/>
          </cell>
          <cell r="J13">
            <v>547.28</v>
          </cell>
          <cell r="K13" t="str">
            <v/>
          </cell>
          <cell r="L13">
            <v>-12.230262</v>
          </cell>
          <cell r="M13">
            <v>0</v>
          </cell>
        </row>
        <row r="14">
          <cell r="C14">
            <v>2010102</v>
          </cell>
          <cell r="D14" t="str">
            <v/>
          </cell>
          <cell r="E14" t="str">
            <v/>
          </cell>
          <cell r="F14" t="str">
            <v>02</v>
          </cell>
          <cell r="G14" t="str">
            <v>一般行政管理事务</v>
          </cell>
          <cell r="H14">
            <v>84.28</v>
          </cell>
          <cell r="I14" t="str">
            <v/>
          </cell>
          <cell r="J14">
            <v>84.28</v>
          </cell>
          <cell r="K14" t="str">
            <v/>
          </cell>
          <cell r="L14">
            <v>-1.725</v>
          </cell>
          <cell r="M14">
            <v>-10</v>
          </cell>
        </row>
        <row r="15">
          <cell r="C15">
            <v>2010103</v>
          </cell>
          <cell r="D15" t="str">
            <v/>
          </cell>
          <cell r="E15" t="str">
            <v/>
          </cell>
          <cell r="F15" t="str">
            <v>03</v>
          </cell>
          <cell r="G15" t="str">
            <v>机关服务</v>
          </cell>
          <cell r="H15">
            <v>0</v>
          </cell>
          <cell r="I15" t="str">
            <v/>
          </cell>
          <cell r="J15">
            <v>0</v>
          </cell>
          <cell r="K15" t="str">
            <v/>
          </cell>
        </row>
        <row r="16">
          <cell r="C16">
            <v>2010104</v>
          </cell>
          <cell r="D16" t="str">
            <v/>
          </cell>
          <cell r="E16" t="str">
            <v/>
          </cell>
          <cell r="F16" t="str">
            <v>04</v>
          </cell>
          <cell r="G16" t="str">
            <v>人大会议</v>
          </cell>
          <cell r="H16">
            <v>31.5</v>
          </cell>
          <cell r="I16" t="str">
            <v/>
          </cell>
          <cell r="J16">
            <v>31.5</v>
          </cell>
          <cell r="K16" t="str">
            <v/>
          </cell>
          <cell r="L16">
            <v>-0.5634</v>
          </cell>
          <cell r="M16">
            <v>0</v>
          </cell>
        </row>
        <row r="17">
          <cell r="C17">
            <v>2010105</v>
          </cell>
          <cell r="D17" t="str">
            <v/>
          </cell>
          <cell r="E17" t="str">
            <v/>
          </cell>
          <cell r="F17" t="str">
            <v>05</v>
          </cell>
          <cell r="G17" t="str">
            <v>人大立法</v>
          </cell>
          <cell r="H17">
            <v>0</v>
          </cell>
          <cell r="I17" t="str">
            <v/>
          </cell>
          <cell r="J17">
            <v>0</v>
          </cell>
          <cell r="K17" t="str">
            <v/>
          </cell>
        </row>
        <row r="18">
          <cell r="C18">
            <v>2010106</v>
          </cell>
          <cell r="D18" t="str">
            <v/>
          </cell>
          <cell r="E18" t="str">
            <v/>
          </cell>
          <cell r="F18" t="str">
            <v>06</v>
          </cell>
          <cell r="G18" t="str">
            <v>人大监督</v>
          </cell>
          <cell r="H18">
            <v>0</v>
          </cell>
          <cell r="I18" t="str">
            <v/>
          </cell>
          <cell r="J18">
            <v>0</v>
          </cell>
          <cell r="K18" t="str">
            <v/>
          </cell>
        </row>
        <row r="19">
          <cell r="C19">
            <v>2010107</v>
          </cell>
          <cell r="D19" t="str">
            <v/>
          </cell>
          <cell r="E19" t="str">
            <v/>
          </cell>
          <cell r="F19" t="str">
            <v>07</v>
          </cell>
          <cell r="G19" t="str">
            <v>人大代表履职能力提升</v>
          </cell>
          <cell r="H19">
            <v>0</v>
          </cell>
          <cell r="I19" t="str">
            <v/>
          </cell>
          <cell r="J19">
            <v>0</v>
          </cell>
          <cell r="K19" t="str">
            <v/>
          </cell>
        </row>
        <row r="20">
          <cell r="C20">
            <v>2010108</v>
          </cell>
          <cell r="D20" t="str">
            <v/>
          </cell>
          <cell r="E20" t="str">
            <v/>
          </cell>
          <cell r="F20" t="str">
            <v>08</v>
          </cell>
          <cell r="G20" t="str">
            <v>代表工作</v>
          </cell>
          <cell r="H20">
            <v>0</v>
          </cell>
          <cell r="I20" t="str">
            <v/>
          </cell>
          <cell r="J20">
            <v>0</v>
          </cell>
          <cell r="K20" t="str">
            <v/>
          </cell>
        </row>
        <row r="21">
          <cell r="C21">
            <v>2010109</v>
          </cell>
          <cell r="D21" t="str">
            <v/>
          </cell>
          <cell r="E21" t="str">
            <v/>
          </cell>
          <cell r="F21" t="str">
            <v>09</v>
          </cell>
          <cell r="G21" t="str">
            <v>人大信访工作</v>
          </cell>
          <cell r="H21">
            <v>0</v>
          </cell>
          <cell r="I21" t="str">
            <v/>
          </cell>
          <cell r="J21">
            <v>0</v>
          </cell>
          <cell r="K21" t="str">
            <v/>
          </cell>
        </row>
        <row r="22">
          <cell r="C22">
            <v>2010150</v>
          </cell>
          <cell r="D22" t="str">
            <v/>
          </cell>
          <cell r="E22" t="str">
            <v/>
          </cell>
          <cell r="F22" t="str">
            <v>50</v>
          </cell>
          <cell r="G22" t="str">
            <v>事业运行</v>
          </cell>
          <cell r="H22">
            <v>25.47</v>
          </cell>
          <cell r="I22" t="str">
            <v/>
          </cell>
          <cell r="J22">
            <v>25.47</v>
          </cell>
          <cell r="K22" t="str">
            <v/>
          </cell>
          <cell r="L22">
            <v>21.2396</v>
          </cell>
          <cell r="M22">
            <v>0</v>
          </cell>
        </row>
        <row r="23">
          <cell r="C23">
            <v>2010199</v>
          </cell>
          <cell r="D23" t="str">
            <v/>
          </cell>
          <cell r="E23" t="str">
            <v/>
          </cell>
          <cell r="F23" t="str">
            <v>99</v>
          </cell>
          <cell r="G23" t="str">
            <v>其他人大事务支出</v>
          </cell>
          <cell r="H23">
            <v>304.25</v>
          </cell>
          <cell r="I23" t="str">
            <v/>
          </cell>
          <cell r="J23">
            <v>304.25</v>
          </cell>
          <cell r="K23" t="str">
            <v/>
          </cell>
          <cell r="L23">
            <v>0</v>
          </cell>
          <cell r="M23">
            <v>-14</v>
          </cell>
        </row>
        <row r="24">
          <cell r="C24">
            <v>20102</v>
          </cell>
          <cell r="D24" t="str">
            <v>201</v>
          </cell>
          <cell r="E24" t="str">
            <v>02</v>
          </cell>
          <cell r="F24" t="str">
            <v/>
          </cell>
          <cell r="G24" t="str">
            <v>政协事务</v>
          </cell>
          <cell r="H24">
            <v>980.1</v>
          </cell>
          <cell r="I24">
            <v>0</v>
          </cell>
          <cell r="J24">
            <v>980.1</v>
          </cell>
          <cell r="K24" t="str">
            <v/>
          </cell>
          <cell r="L24">
            <v>44.61834</v>
          </cell>
          <cell r="M24">
            <v>-1</v>
          </cell>
        </row>
        <row r="25">
          <cell r="C25">
            <v>2010201</v>
          </cell>
          <cell r="D25" t="str">
            <v/>
          </cell>
          <cell r="E25" t="str">
            <v/>
          </cell>
          <cell r="F25" t="str">
            <v>01</v>
          </cell>
          <cell r="G25" t="str">
            <v>行政运行</v>
          </cell>
          <cell r="H25">
            <v>622.5</v>
          </cell>
          <cell r="I25" t="str">
            <v/>
          </cell>
          <cell r="J25">
            <v>622.5</v>
          </cell>
          <cell r="K25" t="str">
            <v/>
          </cell>
          <cell r="L25">
            <v>46.25584</v>
          </cell>
          <cell r="M25">
            <v>0</v>
          </cell>
        </row>
        <row r="26">
          <cell r="C26">
            <v>2010202</v>
          </cell>
          <cell r="D26" t="str">
            <v/>
          </cell>
          <cell r="E26" t="str">
            <v/>
          </cell>
          <cell r="F26" t="str">
            <v>02</v>
          </cell>
          <cell r="G26" t="str">
            <v>一般行政管理事务</v>
          </cell>
          <cell r="H26">
            <v>69.08</v>
          </cell>
          <cell r="I26" t="str">
            <v/>
          </cell>
          <cell r="J26">
            <v>69.08</v>
          </cell>
          <cell r="K26" t="str">
            <v/>
          </cell>
          <cell r="L26">
            <v>0</v>
          </cell>
          <cell r="M26">
            <v>-1</v>
          </cell>
        </row>
        <row r="27">
          <cell r="C27">
            <v>2010203</v>
          </cell>
          <cell r="D27" t="str">
            <v/>
          </cell>
          <cell r="E27" t="str">
            <v/>
          </cell>
          <cell r="F27" t="str">
            <v>03</v>
          </cell>
          <cell r="G27" t="str">
            <v>机关服务</v>
          </cell>
          <cell r="H27">
            <v>12</v>
          </cell>
          <cell r="I27" t="str">
            <v/>
          </cell>
          <cell r="J27">
            <v>12</v>
          </cell>
          <cell r="K27" t="str">
            <v/>
          </cell>
          <cell r="L27">
            <v>-1.6375</v>
          </cell>
          <cell r="M27">
            <v>0</v>
          </cell>
        </row>
        <row r="28">
          <cell r="C28">
            <v>2010204</v>
          </cell>
          <cell r="D28" t="str">
            <v/>
          </cell>
          <cell r="E28" t="str">
            <v/>
          </cell>
          <cell r="F28" t="str">
            <v>04</v>
          </cell>
          <cell r="G28" t="str">
            <v>政协会议</v>
          </cell>
          <cell r="H28">
            <v>20</v>
          </cell>
          <cell r="I28" t="str">
            <v/>
          </cell>
          <cell r="J28">
            <v>20</v>
          </cell>
          <cell r="K28" t="str">
            <v/>
          </cell>
          <cell r="L28">
            <v>0</v>
          </cell>
          <cell r="M28">
            <v>0</v>
          </cell>
        </row>
        <row r="29">
          <cell r="C29">
            <v>2010205</v>
          </cell>
          <cell r="D29" t="str">
            <v/>
          </cell>
          <cell r="E29" t="str">
            <v/>
          </cell>
          <cell r="F29" t="str">
            <v>05</v>
          </cell>
          <cell r="G29" t="str">
            <v>委员视察</v>
          </cell>
          <cell r="H29">
            <v>0.8</v>
          </cell>
          <cell r="I29" t="str">
            <v/>
          </cell>
          <cell r="J29">
            <v>0.8</v>
          </cell>
          <cell r="K29" t="str">
            <v/>
          </cell>
        </row>
        <row r="30">
          <cell r="C30">
            <v>2010206</v>
          </cell>
          <cell r="D30" t="str">
            <v/>
          </cell>
          <cell r="E30" t="str">
            <v/>
          </cell>
          <cell r="F30" t="str">
            <v>06</v>
          </cell>
          <cell r="G30" t="str">
            <v>参政议政</v>
          </cell>
          <cell r="H30">
            <v>0</v>
          </cell>
          <cell r="I30" t="str">
            <v/>
          </cell>
          <cell r="J30">
            <v>0</v>
          </cell>
          <cell r="K30" t="str">
            <v/>
          </cell>
        </row>
        <row r="31">
          <cell r="C31">
            <v>2010250</v>
          </cell>
          <cell r="D31" t="str">
            <v/>
          </cell>
          <cell r="E31" t="str">
            <v/>
          </cell>
          <cell r="F31" t="str">
            <v>50</v>
          </cell>
          <cell r="G31" t="str">
            <v>事业运行</v>
          </cell>
          <cell r="H31">
            <v>0</v>
          </cell>
          <cell r="I31" t="str">
            <v/>
          </cell>
          <cell r="J31">
            <v>0</v>
          </cell>
          <cell r="K31" t="str">
            <v/>
          </cell>
        </row>
        <row r="32">
          <cell r="C32">
            <v>2010299</v>
          </cell>
          <cell r="D32" t="str">
            <v/>
          </cell>
          <cell r="E32" t="str">
            <v/>
          </cell>
          <cell r="F32" t="str">
            <v>99</v>
          </cell>
          <cell r="G32" t="str">
            <v>其他政协事务支出</v>
          </cell>
          <cell r="H32">
            <v>255.72</v>
          </cell>
          <cell r="I32" t="str">
            <v/>
          </cell>
          <cell r="J32">
            <v>255.72</v>
          </cell>
          <cell r="K32" t="str">
            <v/>
          </cell>
          <cell r="L32">
            <v>0</v>
          </cell>
        </row>
        <row r="33">
          <cell r="C33">
            <v>20103</v>
          </cell>
          <cell r="D33" t="str">
            <v>201</v>
          </cell>
          <cell r="E33" t="str">
            <v>03</v>
          </cell>
          <cell r="F33" t="str">
            <v/>
          </cell>
          <cell r="G33" t="str">
            <v>政府办公厅（室）及相关机构事务</v>
          </cell>
          <cell r="H33">
            <v>15271.11</v>
          </cell>
          <cell r="I33">
            <v>0</v>
          </cell>
          <cell r="J33">
            <v>15271.11</v>
          </cell>
          <cell r="K33" t="str">
            <v/>
          </cell>
          <cell r="L33">
            <v>353.987575</v>
          </cell>
          <cell r="M33">
            <v>0</v>
          </cell>
        </row>
        <row r="34">
          <cell r="C34">
            <v>2010301</v>
          </cell>
          <cell r="D34" t="str">
            <v/>
          </cell>
          <cell r="E34" t="str">
            <v/>
          </cell>
          <cell r="F34" t="str">
            <v>01</v>
          </cell>
          <cell r="G34" t="str">
            <v>行政运行</v>
          </cell>
          <cell r="H34">
            <v>8022.75</v>
          </cell>
          <cell r="I34" t="str">
            <v/>
          </cell>
          <cell r="J34">
            <v>8022.75</v>
          </cell>
          <cell r="K34" t="str">
            <v/>
          </cell>
          <cell r="L34">
            <v>25.874611</v>
          </cell>
          <cell r="M34">
            <v>0</v>
          </cell>
        </row>
        <row r="35">
          <cell r="C35">
            <v>2010302</v>
          </cell>
          <cell r="D35" t="str">
            <v/>
          </cell>
          <cell r="E35" t="str">
            <v/>
          </cell>
          <cell r="F35" t="str">
            <v>02</v>
          </cell>
          <cell r="G35" t="str">
            <v>一般行政管理事务</v>
          </cell>
          <cell r="H35">
            <v>3315.52</v>
          </cell>
          <cell r="I35" t="str">
            <v/>
          </cell>
          <cell r="J35">
            <v>3315.52</v>
          </cell>
          <cell r="K35" t="str">
            <v/>
          </cell>
          <cell r="L35">
            <v>70.765694</v>
          </cell>
          <cell r="M35">
            <v>0</v>
          </cell>
        </row>
        <row r="36">
          <cell r="C36">
            <v>2010303</v>
          </cell>
          <cell r="D36" t="str">
            <v/>
          </cell>
          <cell r="E36" t="str">
            <v/>
          </cell>
          <cell r="F36" t="str">
            <v>03</v>
          </cell>
          <cell r="G36" t="str">
            <v>机关服务</v>
          </cell>
          <cell r="H36">
            <v>0</v>
          </cell>
          <cell r="I36" t="str">
            <v/>
          </cell>
          <cell r="J36">
            <v>0</v>
          </cell>
          <cell r="K36" t="str">
            <v/>
          </cell>
        </row>
        <row r="37">
          <cell r="C37">
            <v>2010304</v>
          </cell>
          <cell r="D37" t="str">
            <v/>
          </cell>
          <cell r="E37" t="str">
            <v/>
          </cell>
          <cell r="F37" t="str">
            <v>04</v>
          </cell>
          <cell r="G37" t="str">
            <v>专项服务</v>
          </cell>
          <cell r="H37">
            <v>0</v>
          </cell>
          <cell r="I37" t="str">
            <v/>
          </cell>
          <cell r="J37">
            <v>0</v>
          </cell>
          <cell r="K37" t="str">
            <v/>
          </cell>
        </row>
        <row r="38">
          <cell r="C38">
            <v>2010305</v>
          </cell>
          <cell r="D38" t="str">
            <v/>
          </cell>
          <cell r="E38" t="str">
            <v/>
          </cell>
          <cell r="F38" t="str">
            <v>05</v>
          </cell>
          <cell r="G38" t="str">
            <v>专项业务及机关事务管理</v>
          </cell>
          <cell r="H38">
            <v>0</v>
          </cell>
          <cell r="I38" t="str">
            <v/>
          </cell>
          <cell r="J38">
            <v>0</v>
          </cell>
          <cell r="K38" t="str">
            <v/>
          </cell>
        </row>
        <row r="39">
          <cell r="C39">
            <v>2010306</v>
          </cell>
          <cell r="D39" t="str">
            <v/>
          </cell>
          <cell r="E39" t="str">
            <v/>
          </cell>
          <cell r="F39" t="str">
            <v>06</v>
          </cell>
          <cell r="G39" t="str">
            <v>政务公开审批</v>
          </cell>
          <cell r="H39">
            <v>0</v>
          </cell>
          <cell r="I39" t="str">
            <v/>
          </cell>
          <cell r="J39">
            <v>0</v>
          </cell>
          <cell r="K39" t="str">
            <v/>
          </cell>
        </row>
        <row r="40">
          <cell r="C40">
            <v>2010308</v>
          </cell>
          <cell r="D40" t="str">
            <v/>
          </cell>
          <cell r="E40" t="str">
            <v/>
          </cell>
          <cell r="F40" t="str">
            <v>08</v>
          </cell>
          <cell r="G40" t="str">
            <v>信访事务</v>
          </cell>
          <cell r="H40">
            <v>720.97</v>
          </cell>
          <cell r="I40" t="str">
            <v/>
          </cell>
          <cell r="J40">
            <v>720.97</v>
          </cell>
          <cell r="K40" t="str">
            <v/>
          </cell>
          <cell r="L40">
            <v>-31.15053</v>
          </cell>
          <cell r="M40">
            <v>0</v>
          </cell>
        </row>
        <row r="41">
          <cell r="C41">
            <v>2010309</v>
          </cell>
          <cell r="D41" t="str">
            <v/>
          </cell>
          <cell r="E41" t="str">
            <v/>
          </cell>
          <cell r="F41" t="str">
            <v>09</v>
          </cell>
          <cell r="G41" t="str">
            <v>参事事务</v>
          </cell>
          <cell r="H41">
            <v>0</v>
          </cell>
          <cell r="I41" t="str">
            <v/>
          </cell>
          <cell r="J41">
            <v>0</v>
          </cell>
          <cell r="K41" t="str">
            <v/>
          </cell>
        </row>
        <row r="42">
          <cell r="C42">
            <v>2010350</v>
          </cell>
          <cell r="D42" t="str">
            <v/>
          </cell>
          <cell r="E42" t="str">
            <v/>
          </cell>
          <cell r="F42" t="str">
            <v>50</v>
          </cell>
          <cell r="G42" t="str">
            <v>事业运行</v>
          </cell>
          <cell r="H42">
            <v>3211.87</v>
          </cell>
          <cell r="I42" t="str">
            <v/>
          </cell>
          <cell r="J42">
            <v>3211.87</v>
          </cell>
          <cell r="K42" t="str">
            <v/>
          </cell>
          <cell r="L42">
            <v>225.1425</v>
          </cell>
          <cell r="M42">
            <v>0</v>
          </cell>
        </row>
        <row r="43">
          <cell r="C43">
            <v>2010399</v>
          </cell>
          <cell r="D43" t="str">
            <v/>
          </cell>
          <cell r="E43" t="str">
            <v/>
          </cell>
          <cell r="F43" t="str">
            <v>99</v>
          </cell>
          <cell r="G43" t="str">
            <v>其他政府办公厅（室）及相关机构事务支出</v>
          </cell>
          <cell r="H43">
            <v>0</v>
          </cell>
          <cell r="I43" t="str">
            <v/>
          </cell>
          <cell r="J43">
            <v>0</v>
          </cell>
          <cell r="K43" t="str">
            <v/>
          </cell>
          <cell r="L43">
            <v>63.3553</v>
          </cell>
          <cell r="M43">
            <v>0</v>
          </cell>
        </row>
        <row r="44">
          <cell r="C44">
            <v>20104</v>
          </cell>
          <cell r="D44" t="str">
            <v>201</v>
          </cell>
          <cell r="E44" t="str">
            <v>04</v>
          </cell>
          <cell r="F44" t="str">
            <v/>
          </cell>
          <cell r="G44" t="str">
            <v>发展与改革事务</v>
          </cell>
          <cell r="H44">
            <v>1220</v>
          </cell>
          <cell r="I44">
            <v>0</v>
          </cell>
          <cell r="J44">
            <v>1220</v>
          </cell>
          <cell r="K44" t="str">
            <v/>
          </cell>
          <cell r="L44">
            <v>-500</v>
          </cell>
          <cell r="M44">
            <v>0</v>
          </cell>
        </row>
        <row r="45">
          <cell r="C45">
            <v>2010401</v>
          </cell>
          <cell r="D45" t="str">
            <v/>
          </cell>
          <cell r="E45" t="str">
            <v/>
          </cell>
          <cell r="F45" t="str">
            <v>01</v>
          </cell>
          <cell r="G45" t="str">
            <v>行政运行</v>
          </cell>
          <cell r="H45">
            <v>0</v>
          </cell>
          <cell r="I45" t="str">
            <v/>
          </cell>
          <cell r="J45">
            <v>0</v>
          </cell>
          <cell r="K45" t="str">
            <v/>
          </cell>
        </row>
        <row r="46">
          <cell r="C46">
            <v>2010402</v>
          </cell>
          <cell r="D46" t="str">
            <v/>
          </cell>
          <cell r="E46" t="str">
            <v/>
          </cell>
          <cell r="F46" t="str">
            <v>02</v>
          </cell>
          <cell r="G46" t="str">
            <v>一般行政管理事务</v>
          </cell>
          <cell r="H46">
            <v>200</v>
          </cell>
          <cell r="I46" t="str">
            <v/>
          </cell>
          <cell r="J46">
            <v>200</v>
          </cell>
          <cell r="K46" t="str">
            <v/>
          </cell>
        </row>
        <row r="47">
          <cell r="C47">
            <v>2010403</v>
          </cell>
          <cell r="D47" t="str">
            <v/>
          </cell>
          <cell r="E47" t="str">
            <v/>
          </cell>
          <cell r="F47" t="str">
            <v>03</v>
          </cell>
          <cell r="G47" t="str">
            <v>机关服务</v>
          </cell>
          <cell r="H47">
            <v>0</v>
          </cell>
          <cell r="I47" t="str">
            <v/>
          </cell>
          <cell r="J47">
            <v>0</v>
          </cell>
          <cell r="K47" t="str">
            <v/>
          </cell>
        </row>
        <row r="48">
          <cell r="C48">
            <v>2010404</v>
          </cell>
          <cell r="D48" t="str">
            <v/>
          </cell>
          <cell r="E48" t="str">
            <v/>
          </cell>
          <cell r="F48" t="str">
            <v>04</v>
          </cell>
          <cell r="G48" t="str">
            <v>战略规划与实施</v>
          </cell>
          <cell r="H48">
            <v>0</v>
          </cell>
          <cell r="I48" t="str">
            <v/>
          </cell>
          <cell r="J48">
            <v>0</v>
          </cell>
          <cell r="K48" t="str">
            <v/>
          </cell>
        </row>
        <row r="49">
          <cell r="C49">
            <v>2010405</v>
          </cell>
          <cell r="D49" t="str">
            <v/>
          </cell>
          <cell r="E49" t="str">
            <v/>
          </cell>
          <cell r="F49" t="str">
            <v>05</v>
          </cell>
          <cell r="G49" t="str">
            <v>日常经济运行调节</v>
          </cell>
          <cell r="H49">
            <v>0</v>
          </cell>
          <cell r="I49" t="str">
            <v/>
          </cell>
          <cell r="J49">
            <v>0</v>
          </cell>
          <cell r="K49" t="str">
            <v/>
          </cell>
        </row>
        <row r="50">
          <cell r="C50">
            <v>2010406</v>
          </cell>
          <cell r="D50" t="str">
            <v/>
          </cell>
          <cell r="E50" t="str">
            <v/>
          </cell>
          <cell r="F50" t="str">
            <v>06</v>
          </cell>
          <cell r="G50" t="str">
            <v>社会事业发展规划</v>
          </cell>
          <cell r="H50">
            <v>0</v>
          </cell>
          <cell r="I50" t="str">
            <v/>
          </cell>
          <cell r="J50">
            <v>0</v>
          </cell>
          <cell r="K50" t="str">
            <v/>
          </cell>
        </row>
        <row r="51">
          <cell r="C51">
            <v>2010407</v>
          </cell>
          <cell r="D51" t="str">
            <v/>
          </cell>
          <cell r="E51" t="str">
            <v/>
          </cell>
          <cell r="F51" t="str">
            <v>07</v>
          </cell>
          <cell r="G51" t="str">
            <v>经济体制改革研究</v>
          </cell>
          <cell r="H51">
            <v>0</v>
          </cell>
          <cell r="I51" t="str">
            <v/>
          </cell>
          <cell r="J51">
            <v>0</v>
          </cell>
          <cell r="K51" t="str">
            <v/>
          </cell>
        </row>
        <row r="52">
          <cell r="C52">
            <v>2010408</v>
          </cell>
          <cell r="D52" t="str">
            <v/>
          </cell>
          <cell r="E52" t="str">
            <v/>
          </cell>
          <cell r="F52" t="str">
            <v>08</v>
          </cell>
          <cell r="G52" t="str">
            <v>物价管理</v>
          </cell>
          <cell r="H52">
            <v>0</v>
          </cell>
          <cell r="I52" t="str">
            <v/>
          </cell>
          <cell r="J52">
            <v>0</v>
          </cell>
          <cell r="K52" t="str">
            <v/>
          </cell>
        </row>
        <row r="53">
          <cell r="C53">
            <v>2010450</v>
          </cell>
          <cell r="D53" t="str">
            <v/>
          </cell>
          <cell r="E53" t="str">
            <v/>
          </cell>
          <cell r="F53" t="str">
            <v>50</v>
          </cell>
          <cell r="G53" t="str">
            <v>事业运行</v>
          </cell>
          <cell r="H53">
            <v>0</v>
          </cell>
          <cell r="I53" t="str">
            <v/>
          </cell>
          <cell r="J53">
            <v>0</v>
          </cell>
          <cell r="K53" t="str">
            <v/>
          </cell>
        </row>
        <row r="54">
          <cell r="C54">
            <v>2010499</v>
          </cell>
          <cell r="D54" t="str">
            <v/>
          </cell>
          <cell r="E54" t="str">
            <v/>
          </cell>
          <cell r="F54" t="str">
            <v>99</v>
          </cell>
          <cell r="G54" t="str">
            <v>其他发展与改革事务支出</v>
          </cell>
          <cell r="H54">
            <v>1020</v>
          </cell>
          <cell r="I54" t="str">
            <v/>
          </cell>
          <cell r="J54">
            <v>1020</v>
          </cell>
          <cell r="K54" t="str">
            <v/>
          </cell>
          <cell r="L54">
            <v>-500</v>
          </cell>
          <cell r="M54">
            <v>0</v>
          </cell>
        </row>
        <row r="55">
          <cell r="C55">
            <v>20105</v>
          </cell>
          <cell r="D55" t="str">
            <v>201</v>
          </cell>
          <cell r="E55" t="str">
            <v>05</v>
          </cell>
          <cell r="F55" t="str">
            <v/>
          </cell>
          <cell r="G55" t="str">
            <v>统计信息事务</v>
          </cell>
          <cell r="H55">
            <v>448.91</v>
          </cell>
          <cell r="I55">
            <v>0</v>
          </cell>
          <cell r="J55">
            <v>448.91</v>
          </cell>
          <cell r="K55" t="str">
            <v/>
          </cell>
          <cell r="L55">
            <v>-4.92726</v>
          </cell>
          <cell r="M55">
            <v>0</v>
          </cell>
        </row>
        <row r="56">
          <cell r="C56">
            <v>2010501</v>
          </cell>
          <cell r="D56" t="str">
            <v/>
          </cell>
          <cell r="E56" t="str">
            <v/>
          </cell>
          <cell r="F56" t="str">
            <v>01</v>
          </cell>
          <cell r="G56" t="str">
            <v>行政运行</v>
          </cell>
          <cell r="H56">
            <v>384.96</v>
          </cell>
          <cell r="I56" t="str">
            <v/>
          </cell>
          <cell r="J56">
            <v>384.96</v>
          </cell>
          <cell r="K56" t="str">
            <v/>
          </cell>
          <cell r="L56">
            <v>-13.20226</v>
          </cell>
          <cell r="M56">
            <v>0</v>
          </cell>
        </row>
        <row r="57">
          <cell r="C57">
            <v>2010502</v>
          </cell>
          <cell r="D57" t="str">
            <v/>
          </cell>
          <cell r="E57" t="str">
            <v/>
          </cell>
          <cell r="F57" t="str">
            <v>02</v>
          </cell>
          <cell r="G57" t="str">
            <v>一般行政管理事务</v>
          </cell>
          <cell r="H57">
            <v>13.5</v>
          </cell>
          <cell r="I57" t="str">
            <v/>
          </cell>
          <cell r="J57">
            <v>13.5</v>
          </cell>
          <cell r="K57" t="str">
            <v/>
          </cell>
          <cell r="L57">
            <v>-1.725</v>
          </cell>
          <cell r="M57">
            <v>0</v>
          </cell>
        </row>
        <row r="58">
          <cell r="C58">
            <v>2010503</v>
          </cell>
          <cell r="D58" t="str">
            <v/>
          </cell>
          <cell r="E58" t="str">
            <v/>
          </cell>
          <cell r="F58" t="str">
            <v>03</v>
          </cell>
          <cell r="G58" t="str">
            <v>机关服务</v>
          </cell>
          <cell r="H58">
            <v>0</v>
          </cell>
          <cell r="I58" t="str">
            <v/>
          </cell>
          <cell r="J58">
            <v>0</v>
          </cell>
          <cell r="K58" t="str">
            <v/>
          </cell>
        </row>
        <row r="59">
          <cell r="C59">
            <v>2010504</v>
          </cell>
          <cell r="D59" t="str">
            <v/>
          </cell>
          <cell r="E59" t="str">
            <v/>
          </cell>
          <cell r="F59" t="str">
            <v>04</v>
          </cell>
          <cell r="G59" t="str">
            <v>信息事务</v>
          </cell>
          <cell r="H59">
            <v>0</v>
          </cell>
          <cell r="I59" t="str">
            <v/>
          </cell>
          <cell r="J59">
            <v>0</v>
          </cell>
          <cell r="K59" t="str">
            <v/>
          </cell>
        </row>
        <row r="60">
          <cell r="C60">
            <v>2010505</v>
          </cell>
          <cell r="D60" t="str">
            <v/>
          </cell>
          <cell r="E60" t="str">
            <v/>
          </cell>
          <cell r="F60" t="str">
            <v>05</v>
          </cell>
          <cell r="G60" t="str">
            <v>专项统计业务</v>
          </cell>
          <cell r="H60">
            <v>0</v>
          </cell>
          <cell r="I60" t="str">
            <v/>
          </cell>
          <cell r="J60">
            <v>0</v>
          </cell>
          <cell r="K60" t="str">
            <v/>
          </cell>
        </row>
        <row r="61">
          <cell r="C61">
            <v>2010506</v>
          </cell>
          <cell r="D61" t="str">
            <v/>
          </cell>
          <cell r="E61" t="str">
            <v/>
          </cell>
          <cell r="F61" t="str">
            <v>06</v>
          </cell>
          <cell r="G61" t="str">
            <v>统计管理</v>
          </cell>
          <cell r="H61">
            <v>0</v>
          </cell>
          <cell r="I61" t="str">
            <v/>
          </cell>
          <cell r="J61">
            <v>0</v>
          </cell>
          <cell r="K61" t="str">
            <v/>
          </cell>
        </row>
        <row r="62">
          <cell r="C62">
            <v>2010507</v>
          </cell>
          <cell r="D62" t="str">
            <v/>
          </cell>
          <cell r="E62" t="str">
            <v/>
          </cell>
          <cell r="F62" t="str">
            <v>07</v>
          </cell>
          <cell r="G62" t="str">
            <v>专项普查活动</v>
          </cell>
          <cell r="H62">
            <v>15.65</v>
          </cell>
          <cell r="I62" t="str">
            <v/>
          </cell>
          <cell r="J62">
            <v>15.65</v>
          </cell>
          <cell r="K62" t="str">
            <v/>
          </cell>
          <cell r="L62">
            <v>10</v>
          </cell>
          <cell r="M62">
            <v>0</v>
          </cell>
        </row>
        <row r="63">
          <cell r="C63">
            <v>2010508</v>
          </cell>
          <cell r="D63" t="str">
            <v/>
          </cell>
          <cell r="E63" t="str">
            <v/>
          </cell>
          <cell r="F63" t="str">
            <v>08</v>
          </cell>
          <cell r="G63" t="str">
            <v>统计抽样调查</v>
          </cell>
          <cell r="H63">
            <v>34.8</v>
          </cell>
          <cell r="I63" t="str">
            <v/>
          </cell>
          <cell r="J63">
            <v>34.8</v>
          </cell>
          <cell r="K63" t="str">
            <v/>
          </cell>
          <cell r="L63">
            <v>0</v>
          </cell>
          <cell r="M63">
            <v>0</v>
          </cell>
        </row>
        <row r="64">
          <cell r="C64">
            <v>2010550</v>
          </cell>
          <cell r="D64" t="str">
            <v/>
          </cell>
          <cell r="E64" t="str">
            <v/>
          </cell>
          <cell r="F64" t="str">
            <v>50</v>
          </cell>
          <cell r="G64" t="str">
            <v>事业运行</v>
          </cell>
          <cell r="H64">
            <v>0</v>
          </cell>
          <cell r="I64" t="str">
            <v/>
          </cell>
          <cell r="J64">
            <v>0</v>
          </cell>
          <cell r="K64" t="str">
            <v/>
          </cell>
        </row>
        <row r="65">
          <cell r="C65">
            <v>2010599</v>
          </cell>
          <cell r="D65" t="str">
            <v/>
          </cell>
          <cell r="E65" t="str">
            <v/>
          </cell>
          <cell r="F65" t="str">
            <v>99</v>
          </cell>
          <cell r="G65" t="str">
            <v>其他统计信息事务支出</v>
          </cell>
          <cell r="H65">
            <v>0</v>
          </cell>
          <cell r="I65" t="str">
            <v/>
          </cell>
          <cell r="J65">
            <v>0</v>
          </cell>
          <cell r="K65" t="str">
            <v/>
          </cell>
        </row>
        <row r="66">
          <cell r="C66">
            <v>20106</v>
          </cell>
          <cell r="D66" t="str">
            <v>201</v>
          </cell>
          <cell r="E66" t="str">
            <v>06</v>
          </cell>
          <cell r="F66" t="str">
            <v/>
          </cell>
          <cell r="G66" t="str">
            <v>财政事务</v>
          </cell>
          <cell r="H66">
            <v>2788.05</v>
          </cell>
          <cell r="I66">
            <v>0</v>
          </cell>
          <cell r="J66">
            <v>2788.05</v>
          </cell>
          <cell r="K66" t="str">
            <v/>
          </cell>
          <cell r="L66">
            <v>-313.088462</v>
          </cell>
          <cell r="M66">
            <v>-30</v>
          </cell>
        </row>
        <row r="67">
          <cell r="C67">
            <v>2010601</v>
          </cell>
          <cell r="D67" t="str">
            <v/>
          </cell>
          <cell r="E67" t="str">
            <v/>
          </cell>
          <cell r="F67" t="str">
            <v>01</v>
          </cell>
          <cell r="G67" t="str">
            <v>行政运行</v>
          </cell>
          <cell r="H67">
            <v>2020.99</v>
          </cell>
          <cell r="I67" t="str">
            <v/>
          </cell>
          <cell r="J67">
            <v>2020.99</v>
          </cell>
          <cell r="K67" t="str">
            <v/>
          </cell>
          <cell r="L67">
            <v>6.75906499999998</v>
          </cell>
          <cell r="M67">
            <v>0</v>
          </cell>
        </row>
        <row r="68">
          <cell r="C68">
            <v>2010602</v>
          </cell>
          <cell r="D68" t="str">
            <v/>
          </cell>
          <cell r="E68" t="str">
            <v/>
          </cell>
          <cell r="F68" t="str">
            <v>02</v>
          </cell>
          <cell r="G68" t="str">
            <v>一般行政管理事务</v>
          </cell>
          <cell r="H68">
            <v>80.18</v>
          </cell>
          <cell r="I68" t="str">
            <v/>
          </cell>
          <cell r="J68">
            <v>80.18</v>
          </cell>
          <cell r="K68" t="str">
            <v/>
          </cell>
          <cell r="L68">
            <v>-13.8722</v>
          </cell>
          <cell r="M68">
            <v>-13</v>
          </cell>
        </row>
        <row r="69">
          <cell r="C69">
            <v>2010603</v>
          </cell>
          <cell r="D69" t="str">
            <v/>
          </cell>
          <cell r="E69" t="str">
            <v/>
          </cell>
          <cell r="F69" t="str">
            <v>03</v>
          </cell>
          <cell r="G69" t="str">
            <v>机关服务</v>
          </cell>
          <cell r="H69">
            <v>0</v>
          </cell>
          <cell r="I69" t="str">
            <v/>
          </cell>
          <cell r="J69">
            <v>0</v>
          </cell>
          <cell r="K69" t="str">
            <v/>
          </cell>
        </row>
        <row r="70">
          <cell r="C70">
            <v>2010604</v>
          </cell>
          <cell r="D70" t="str">
            <v/>
          </cell>
          <cell r="E70" t="str">
            <v/>
          </cell>
          <cell r="F70" t="str">
            <v>04</v>
          </cell>
          <cell r="G70" t="str">
            <v>预算改革业务</v>
          </cell>
          <cell r="H70">
            <v>0</v>
          </cell>
          <cell r="I70" t="str">
            <v/>
          </cell>
          <cell r="J70">
            <v>0</v>
          </cell>
          <cell r="K70" t="str">
            <v/>
          </cell>
        </row>
        <row r="71">
          <cell r="C71">
            <v>2010605</v>
          </cell>
          <cell r="D71" t="str">
            <v/>
          </cell>
          <cell r="E71" t="str">
            <v/>
          </cell>
          <cell r="F71" t="str">
            <v>05</v>
          </cell>
          <cell r="G71" t="str">
            <v>财政国库业务</v>
          </cell>
          <cell r="H71">
            <v>10</v>
          </cell>
          <cell r="I71" t="str">
            <v/>
          </cell>
          <cell r="J71">
            <v>10</v>
          </cell>
          <cell r="K71" t="str">
            <v/>
          </cell>
          <cell r="L71">
            <v>0</v>
          </cell>
          <cell r="M71">
            <v>0</v>
          </cell>
        </row>
        <row r="72">
          <cell r="C72">
            <v>2010606</v>
          </cell>
          <cell r="D72" t="str">
            <v/>
          </cell>
          <cell r="E72" t="str">
            <v/>
          </cell>
          <cell r="F72" t="str">
            <v>06</v>
          </cell>
          <cell r="G72" t="str">
            <v>财政监察</v>
          </cell>
          <cell r="H72">
            <v>0</v>
          </cell>
          <cell r="I72" t="str">
            <v/>
          </cell>
          <cell r="J72">
            <v>0</v>
          </cell>
          <cell r="K72" t="str">
            <v/>
          </cell>
        </row>
        <row r="73">
          <cell r="C73">
            <v>2010607</v>
          </cell>
          <cell r="D73" t="str">
            <v/>
          </cell>
          <cell r="E73" t="str">
            <v/>
          </cell>
          <cell r="F73" t="str">
            <v>07</v>
          </cell>
          <cell r="G73" t="str">
            <v>信息化建设</v>
          </cell>
          <cell r="H73">
            <v>0</v>
          </cell>
          <cell r="I73" t="str">
            <v/>
          </cell>
          <cell r="J73">
            <v>0</v>
          </cell>
          <cell r="K73" t="str">
            <v/>
          </cell>
        </row>
        <row r="74">
          <cell r="C74">
            <v>2010608</v>
          </cell>
          <cell r="D74" t="str">
            <v/>
          </cell>
          <cell r="E74" t="str">
            <v/>
          </cell>
          <cell r="F74" t="str">
            <v>08</v>
          </cell>
          <cell r="G74" t="str">
            <v>财政委托业务支出</v>
          </cell>
          <cell r="H74">
            <v>221.69</v>
          </cell>
          <cell r="I74" t="str">
            <v/>
          </cell>
          <cell r="J74">
            <v>221.69</v>
          </cell>
          <cell r="K74" t="str">
            <v/>
          </cell>
          <cell r="L74">
            <v>-60</v>
          </cell>
          <cell r="M74">
            <v>0</v>
          </cell>
        </row>
        <row r="75">
          <cell r="C75">
            <v>2010650</v>
          </cell>
          <cell r="D75" t="str">
            <v/>
          </cell>
          <cell r="E75" t="str">
            <v/>
          </cell>
          <cell r="F75" t="str">
            <v>50</v>
          </cell>
          <cell r="G75" t="str">
            <v>事业运行</v>
          </cell>
          <cell r="H75">
            <v>320.5</v>
          </cell>
          <cell r="I75" t="str">
            <v/>
          </cell>
          <cell r="J75">
            <v>320.5</v>
          </cell>
          <cell r="K75" t="str">
            <v/>
          </cell>
          <cell r="L75">
            <v>-182.620027</v>
          </cell>
          <cell r="M75">
            <v>0</v>
          </cell>
        </row>
        <row r="76">
          <cell r="C76">
            <v>2010699</v>
          </cell>
          <cell r="D76" t="str">
            <v/>
          </cell>
          <cell r="E76" t="str">
            <v/>
          </cell>
          <cell r="F76" t="str">
            <v>99</v>
          </cell>
          <cell r="G76" t="str">
            <v>其他财政事务支出</v>
          </cell>
          <cell r="H76">
            <v>134.69</v>
          </cell>
          <cell r="I76" t="str">
            <v/>
          </cell>
          <cell r="J76">
            <v>134.69</v>
          </cell>
          <cell r="K76" t="str">
            <v/>
          </cell>
          <cell r="L76">
            <v>-63.3553</v>
          </cell>
          <cell r="M76">
            <v>-17</v>
          </cell>
        </row>
        <row r="77">
          <cell r="C77">
            <v>20107</v>
          </cell>
          <cell r="D77" t="str">
            <v>201</v>
          </cell>
          <cell r="E77" t="str">
            <v>07</v>
          </cell>
          <cell r="F77" t="str">
            <v/>
          </cell>
          <cell r="G77" t="str">
            <v>税收事务</v>
          </cell>
          <cell r="H77">
            <v>882.25</v>
          </cell>
          <cell r="I77">
            <v>0</v>
          </cell>
          <cell r="J77">
            <v>882.25</v>
          </cell>
          <cell r="K77" t="str">
            <v/>
          </cell>
          <cell r="L77">
            <v>0</v>
          </cell>
          <cell r="M77">
            <v>0</v>
          </cell>
        </row>
        <row r="78">
          <cell r="C78">
            <v>2010701</v>
          </cell>
          <cell r="D78" t="str">
            <v/>
          </cell>
          <cell r="E78" t="str">
            <v/>
          </cell>
          <cell r="F78" t="str">
            <v>01</v>
          </cell>
          <cell r="G78" t="str">
            <v>行政运行</v>
          </cell>
          <cell r="H78">
            <v>882.25</v>
          </cell>
          <cell r="I78" t="str">
            <v/>
          </cell>
          <cell r="J78">
            <v>882.25</v>
          </cell>
          <cell r="K78" t="str">
            <v/>
          </cell>
          <cell r="L78">
            <v>0</v>
          </cell>
          <cell r="M78">
            <v>0</v>
          </cell>
        </row>
        <row r="79">
          <cell r="C79">
            <v>2010702</v>
          </cell>
          <cell r="D79" t="str">
            <v/>
          </cell>
          <cell r="E79" t="str">
            <v/>
          </cell>
          <cell r="F79" t="str">
            <v>02</v>
          </cell>
          <cell r="G79" t="str">
            <v>一般行政管理事务</v>
          </cell>
          <cell r="H79">
            <v>0</v>
          </cell>
          <cell r="I79" t="str">
            <v/>
          </cell>
          <cell r="J79">
            <v>0</v>
          </cell>
          <cell r="K79" t="str">
            <v/>
          </cell>
        </row>
        <row r="80">
          <cell r="C80">
            <v>2010703</v>
          </cell>
          <cell r="D80" t="str">
            <v/>
          </cell>
          <cell r="E80" t="str">
            <v/>
          </cell>
          <cell r="F80" t="str">
            <v>03</v>
          </cell>
          <cell r="G80" t="str">
            <v>机关服务</v>
          </cell>
          <cell r="H80">
            <v>0</v>
          </cell>
          <cell r="I80" t="str">
            <v/>
          </cell>
          <cell r="J80">
            <v>0</v>
          </cell>
          <cell r="K80" t="str">
            <v/>
          </cell>
        </row>
        <row r="81">
          <cell r="C81">
            <v>2010709</v>
          </cell>
          <cell r="D81" t="str">
            <v/>
          </cell>
          <cell r="E81" t="str">
            <v/>
          </cell>
          <cell r="F81" t="str">
            <v>09</v>
          </cell>
          <cell r="G81" t="str">
            <v>信息化建设</v>
          </cell>
          <cell r="H81">
            <v>0</v>
          </cell>
          <cell r="I81" t="str">
            <v/>
          </cell>
          <cell r="J81">
            <v>0</v>
          </cell>
          <cell r="K81" t="str">
            <v/>
          </cell>
        </row>
        <row r="82">
          <cell r="C82">
            <v>2010710</v>
          </cell>
          <cell r="D82" t="str">
            <v/>
          </cell>
          <cell r="E82" t="str">
            <v/>
          </cell>
          <cell r="F82" t="str">
            <v>10</v>
          </cell>
          <cell r="G82" t="str">
            <v>税收业务</v>
          </cell>
          <cell r="H82">
            <v>0</v>
          </cell>
          <cell r="I82" t="str">
            <v/>
          </cell>
          <cell r="J82">
            <v>0</v>
          </cell>
          <cell r="K82" t="str">
            <v/>
          </cell>
        </row>
        <row r="83">
          <cell r="C83">
            <v>2010750</v>
          </cell>
          <cell r="D83" t="str">
            <v/>
          </cell>
          <cell r="E83" t="str">
            <v/>
          </cell>
          <cell r="F83" t="str">
            <v>50</v>
          </cell>
          <cell r="G83" t="str">
            <v>事业运行</v>
          </cell>
          <cell r="H83">
            <v>0</v>
          </cell>
          <cell r="I83" t="str">
            <v/>
          </cell>
          <cell r="J83">
            <v>0</v>
          </cell>
          <cell r="K83" t="str">
            <v/>
          </cell>
        </row>
        <row r="84">
          <cell r="C84">
            <v>2010799</v>
          </cell>
          <cell r="D84" t="str">
            <v/>
          </cell>
          <cell r="E84" t="str">
            <v/>
          </cell>
          <cell r="F84" t="str">
            <v>99</v>
          </cell>
          <cell r="G84" t="str">
            <v>其他税收事务支出</v>
          </cell>
          <cell r="H84">
            <v>0</v>
          </cell>
          <cell r="I84" t="str">
            <v/>
          </cell>
          <cell r="J84">
            <v>0</v>
          </cell>
          <cell r="K84" t="str">
            <v/>
          </cell>
        </row>
        <row r="85">
          <cell r="C85">
            <v>20108</v>
          </cell>
          <cell r="D85" t="str">
            <v>201</v>
          </cell>
          <cell r="E85" t="str">
            <v>08</v>
          </cell>
          <cell r="F85" t="str">
            <v/>
          </cell>
          <cell r="G85" t="str">
            <v>审计事务</v>
          </cell>
          <cell r="H85">
            <v>0</v>
          </cell>
          <cell r="I85">
            <v>0</v>
          </cell>
          <cell r="J85">
            <v>0</v>
          </cell>
          <cell r="K85" t="str">
            <v/>
          </cell>
        </row>
        <row r="86">
          <cell r="C86">
            <v>2010801</v>
          </cell>
          <cell r="D86" t="str">
            <v/>
          </cell>
          <cell r="E86" t="str">
            <v/>
          </cell>
          <cell r="F86" t="str">
            <v>01</v>
          </cell>
          <cell r="G86" t="str">
            <v>行政运行</v>
          </cell>
          <cell r="H86">
            <v>0</v>
          </cell>
          <cell r="I86" t="str">
            <v/>
          </cell>
          <cell r="J86">
            <v>0</v>
          </cell>
          <cell r="K86" t="str">
            <v/>
          </cell>
        </row>
        <row r="87">
          <cell r="C87">
            <v>2010802</v>
          </cell>
          <cell r="D87" t="str">
            <v/>
          </cell>
          <cell r="E87" t="str">
            <v/>
          </cell>
          <cell r="F87" t="str">
            <v>02</v>
          </cell>
          <cell r="G87" t="str">
            <v>一般行政管理事务</v>
          </cell>
          <cell r="H87">
            <v>0</v>
          </cell>
          <cell r="I87" t="str">
            <v/>
          </cell>
          <cell r="J87">
            <v>0</v>
          </cell>
          <cell r="K87" t="str">
            <v/>
          </cell>
        </row>
        <row r="88">
          <cell r="C88">
            <v>2010803</v>
          </cell>
          <cell r="D88" t="str">
            <v/>
          </cell>
          <cell r="E88" t="str">
            <v/>
          </cell>
          <cell r="F88" t="str">
            <v>03</v>
          </cell>
          <cell r="G88" t="str">
            <v>机关服务</v>
          </cell>
          <cell r="H88">
            <v>0</v>
          </cell>
          <cell r="I88" t="str">
            <v/>
          </cell>
          <cell r="J88">
            <v>0</v>
          </cell>
          <cell r="K88" t="str">
            <v/>
          </cell>
        </row>
        <row r="89">
          <cell r="C89">
            <v>2010804</v>
          </cell>
          <cell r="D89" t="str">
            <v/>
          </cell>
          <cell r="E89" t="str">
            <v/>
          </cell>
          <cell r="F89" t="str">
            <v>04</v>
          </cell>
          <cell r="G89" t="str">
            <v>审计业务</v>
          </cell>
          <cell r="H89">
            <v>0</v>
          </cell>
          <cell r="I89" t="str">
            <v/>
          </cell>
          <cell r="J89">
            <v>0</v>
          </cell>
          <cell r="K89" t="str">
            <v/>
          </cell>
        </row>
        <row r="90">
          <cell r="C90">
            <v>2010805</v>
          </cell>
          <cell r="D90" t="str">
            <v/>
          </cell>
          <cell r="E90" t="str">
            <v/>
          </cell>
          <cell r="F90" t="str">
            <v>05</v>
          </cell>
          <cell r="G90" t="str">
            <v>审计管理</v>
          </cell>
          <cell r="H90">
            <v>0</v>
          </cell>
          <cell r="I90" t="str">
            <v/>
          </cell>
          <cell r="J90">
            <v>0</v>
          </cell>
          <cell r="K90" t="str">
            <v/>
          </cell>
        </row>
        <row r="91">
          <cell r="C91">
            <v>2010806</v>
          </cell>
          <cell r="D91" t="str">
            <v/>
          </cell>
          <cell r="E91" t="str">
            <v/>
          </cell>
          <cell r="F91" t="str">
            <v>06</v>
          </cell>
          <cell r="G91" t="str">
            <v>信息化建设</v>
          </cell>
          <cell r="H91">
            <v>0</v>
          </cell>
          <cell r="I91" t="str">
            <v/>
          </cell>
          <cell r="J91">
            <v>0</v>
          </cell>
          <cell r="K91" t="str">
            <v/>
          </cell>
        </row>
        <row r="92">
          <cell r="C92">
            <v>2010850</v>
          </cell>
          <cell r="D92" t="str">
            <v/>
          </cell>
          <cell r="E92" t="str">
            <v/>
          </cell>
          <cell r="F92" t="str">
            <v>50</v>
          </cell>
          <cell r="G92" t="str">
            <v>事业运行</v>
          </cell>
          <cell r="H92">
            <v>0</v>
          </cell>
          <cell r="I92" t="str">
            <v/>
          </cell>
          <cell r="J92">
            <v>0</v>
          </cell>
          <cell r="K92" t="str">
            <v/>
          </cell>
        </row>
        <row r="93">
          <cell r="C93">
            <v>2010899</v>
          </cell>
          <cell r="D93" t="str">
            <v/>
          </cell>
          <cell r="E93" t="str">
            <v/>
          </cell>
          <cell r="F93" t="str">
            <v>99</v>
          </cell>
          <cell r="G93" t="str">
            <v>其他审计事务支出</v>
          </cell>
          <cell r="H93">
            <v>0</v>
          </cell>
          <cell r="I93" t="str">
            <v/>
          </cell>
          <cell r="J93">
            <v>0</v>
          </cell>
          <cell r="K93" t="str">
            <v/>
          </cell>
        </row>
        <row r="94">
          <cell r="C94">
            <v>20109</v>
          </cell>
          <cell r="D94" t="str">
            <v>201</v>
          </cell>
          <cell r="E94" t="str">
            <v>09</v>
          </cell>
          <cell r="F94" t="str">
            <v/>
          </cell>
          <cell r="G94" t="str">
            <v>海关事务</v>
          </cell>
          <cell r="H94">
            <v>0</v>
          </cell>
          <cell r="I94">
            <v>0</v>
          </cell>
          <cell r="J94">
            <v>0</v>
          </cell>
          <cell r="K94" t="str">
            <v/>
          </cell>
        </row>
        <row r="95">
          <cell r="C95">
            <v>2010901</v>
          </cell>
          <cell r="D95" t="str">
            <v/>
          </cell>
          <cell r="E95" t="str">
            <v/>
          </cell>
          <cell r="F95" t="str">
            <v>01</v>
          </cell>
          <cell r="G95" t="str">
            <v>行政运行</v>
          </cell>
          <cell r="H95">
            <v>0</v>
          </cell>
          <cell r="I95" t="str">
            <v/>
          </cell>
          <cell r="J95">
            <v>0</v>
          </cell>
          <cell r="K95" t="str">
            <v/>
          </cell>
        </row>
        <row r="96">
          <cell r="C96">
            <v>2010902</v>
          </cell>
          <cell r="D96" t="str">
            <v/>
          </cell>
          <cell r="E96" t="str">
            <v/>
          </cell>
          <cell r="F96" t="str">
            <v>02</v>
          </cell>
          <cell r="G96" t="str">
            <v>一般行政管理事务</v>
          </cell>
          <cell r="H96">
            <v>0</v>
          </cell>
          <cell r="I96" t="str">
            <v/>
          </cell>
          <cell r="J96">
            <v>0</v>
          </cell>
          <cell r="K96" t="str">
            <v/>
          </cell>
        </row>
        <row r="97">
          <cell r="C97">
            <v>2010903</v>
          </cell>
          <cell r="D97" t="str">
            <v/>
          </cell>
          <cell r="E97" t="str">
            <v/>
          </cell>
          <cell r="F97" t="str">
            <v>03</v>
          </cell>
          <cell r="G97" t="str">
            <v>机关服务</v>
          </cell>
          <cell r="H97">
            <v>0</v>
          </cell>
          <cell r="I97" t="str">
            <v/>
          </cell>
          <cell r="J97">
            <v>0</v>
          </cell>
          <cell r="K97" t="str">
            <v/>
          </cell>
        </row>
        <row r="98">
          <cell r="C98">
            <v>2010905</v>
          </cell>
          <cell r="D98" t="str">
            <v/>
          </cell>
          <cell r="E98" t="str">
            <v/>
          </cell>
          <cell r="F98" t="str">
            <v>05</v>
          </cell>
          <cell r="G98" t="str">
            <v>缉私办案</v>
          </cell>
          <cell r="H98">
            <v>0</v>
          </cell>
          <cell r="I98" t="str">
            <v/>
          </cell>
          <cell r="J98">
            <v>0</v>
          </cell>
          <cell r="K98" t="str">
            <v/>
          </cell>
        </row>
        <row r="99">
          <cell r="C99">
            <v>2010907</v>
          </cell>
          <cell r="D99" t="str">
            <v/>
          </cell>
          <cell r="E99" t="str">
            <v/>
          </cell>
          <cell r="F99" t="str">
            <v>07</v>
          </cell>
          <cell r="G99" t="str">
            <v>口岸管理</v>
          </cell>
          <cell r="H99">
            <v>0</v>
          </cell>
          <cell r="I99" t="str">
            <v/>
          </cell>
          <cell r="J99">
            <v>0</v>
          </cell>
          <cell r="K99" t="str">
            <v/>
          </cell>
        </row>
        <row r="100">
          <cell r="C100">
            <v>2010908</v>
          </cell>
          <cell r="D100" t="str">
            <v/>
          </cell>
          <cell r="E100" t="str">
            <v/>
          </cell>
          <cell r="F100" t="str">
            <v>08</v>
          </cell>
          <cell r="G100" t="str">
            <v>信息化建设</v>
          </cell>
          <cell r="H100">
            <v>0</v>
          </cell>
          <cell r="I100" t="str">
            <v/>
          </cell>
          <cell r="J100">
            <v>0</v>
          </cell>
          <cell r="K100" t="str">
            <v/>
          </cell>
        </row>
        <row r="101">
          <cell r="C101">
            <v>2010909</v>
          </cell>
          <cell r="D101" t="str">
            <v/>
          </cell>
          <cell r="E101" t="str">
            <v/>
          </cell>
          <cell r="F101" t="str">
            <v>09</v>
          </cell>
          <cell r="G101" t="str">
            <v>海关关务</v>
          </cell>
          <cell r="H101">
            <v>0</v>
          </cell>
          <cell r="I101" t="str">
            <v/>
          </cell>
          <cell r="J101">
            <v>0</v>
          </cell>
          <cell r="K101" t="str">
            <v/>
          </cell>
        </row>
        <row r="102">
          <cell r="C102">
            <v>2010910</v>
          </cell>
          <cell r="D102" t="str">
            <v/>
          </cell>
          <cell r="E102" t="str">
            <v/>
          </cell>
          <cell r="F102" t="str">
            <v>10</v>
          </cell>
          <cell r="G102" t="str">
            <v>关税征管</v>
          </cell>
          <cell r="H102">
            <v>0</v>
          </cell>
          <cell r="I102" t="str">
            <v/>
          </cell>
          <cell r="J102">
            <v>0</v>
          </cell>
          <cell r="K102" t="str">
            <v/>
          </cell>
        </row>
        <row r="103">
          <cell r="C103">
            <v>2010911</v>
          </cell>
          <cell r="D103" t="str">
            <v/>
          </cell>
          <cell r="E103" t="str">
            <v/>
          </cell>
          <cell r="F103" t="str">
            <v>11</v>
          </cell>
          <cell r="G103" t="str">
            <v>海关监管</v>
          </cell>
          <cell r="H103">
            <v>0</v>
          </cell>
          <cell r="I103" t="str">
            <v/>
          </cell>
          <cell r="J103">
            <v>0</v>
          </cell>
          <cell r="K103" t="str">
            <v/>
          </cell>
        </row>
        <row r="104">
          <cell r="C104">
            <v>2010912</v>
          </cell>
          <cell r="D104" t="str">
            <v/>
          </cell>
          <cell r="E104" t="str">
            <v/>
          </cell>
          <cell r="F104" t="str">
            <v>12</v>
          </cell>
          <cell r="G104" t="str">
            <v>检验检疫</v>
          </cell>
          <cell r="H104">
            <v>0</v>
          </cell>
          <cell r="I104" t="str">
            <v/>
          </cell>
          <cell r="J104">
            <v>0</v>
          </cell>
          <cell r="K104" t="str">
            <v/>
          </cell>
        </row>
        <row r="105">
          <cell r="C105">
            <v>2010950</v>
          </cell>
          <cell r="D105" t="str">
            <v/>
          </cell>
          <cell r="E105" t="str">
            <v/>
          </cell>
          <cell r="F105" t="str">
            <v>50</v>
          </cell>
          <cell r="G105" t="str">
            <v>事业运行</v>
          </cell>
          <cell r="H105">
            <v>0</v>
          </cell>
          <cell r="I105" t="str">
            <v/>
          </cell>
          <cell r="J105">
            <v>0</v>
          </cell>
          <cell r="K105" t="str">
            <v/>
          </cell>
        </row>
        <row r="106">
          <cell r="C106">
            <v>2010999</v>
          </cell>
          <cell r="D106" t="str">
            <v/>
          </cell>
          <cell r="E106" t="str">
            <v/>
          </cell>
          <cell r="F106" t="str">
            <v>99</v>
          </cell>
          <cell r="G106" t="str">
            <v>其他海关事务支出</v>
          </cell>
          <cell r="H106">
            <v>0</v>
          </cell>
          <cell r="I106" t="str">
            <v/>
          </cell>
          <cell r="J106">
            <v>0</v>
          </cell>
          <cell r="K106" t="str">
            <v/>
          </cell>
        </row>
        <row r="107">
          <cell r="C107">
            <v>20111</v>
          </cell>
          <cell r="D107" t="str">
            <v>201</v>
          </cell>
          <cell r="E107" t="str">
            <v>11</v>
          </cell>
          <cell r="F107" t="str">
            <v/>
          </cell>
          <cell r="G107" t="str">
            <v>纪检监察事务</v>
          </cell>
          <cell r="H107">
            <v>1282.55</v>
          </cell>
          <cell r="I107">
            <v>0</v>
          </cell>
          <cell r="J107">
            <v>1282.55</v>
          </cell>
          <cell r="K107" t="str">
            <v/>
          </cell>
          <cell r="L107">
            <v>15.33151</v>
          </cell>
          <cell r="M107">
            <v>-4</v>
          </cell>
        </row>
        <row r="108">
          <cell r="C108">
            <v>2011101</v>
          </cell>
          <cell r="D108" t="str">
            <v/>
          </cell>
          <cell r="E108" t="str">
            <v/>
          </cell>
          <cell r="F108" t="str">
            <v>01</v>
          </cell>
          <cell r="G108" t="str">
            <v>行政运行</v>
          </cell>
          <cell r="H108">
            <v>1179.08</v>
          </cell>
          <cell r="I108" t="str">
            <v/>
          </cell>
          <cell r="J108">
            <v>1179.08</v>
          </cell>
          <cell r="K108" t="str">
            <v/>
          </cell>
          <cell r="L108">
            <v>30.849</v>
          </cell>
          <cell r="M108">
            <v>0</v>
          </cell>
        </row>
        <row r="109">
          <cell r="C109">
            <v>2011102</v>
          </cell>
          <cell r="D109" t="str">
            <v/>
          </cell>
          <cell r="E109" t="str">
            <v/>
          </cell>
          <cell r="F109" t="str">
            <v>02</v>
          </cell>
          <cell r="G109" t="str">
            <v>一般行政管理事务</v>
          </cell>
          <cell r="H109">
            <v>103.47</v>
          </cell>
          <cell r="I109" t="str">
            <v/>
          </cell>
          <cell r="J109">
            <v>103.47</v>
          </cell>
          <cell r="K109" t="str">
            <v/>
          </cell>
          <cell r="L109">
            <v>-15.51749</v>
          </cell>
          <cell r="M109">
            <v>-4</v>
          </cell>
        </row>
        <row r="110">
          <cell r="C110">
            <v>2011103</v>
          </cell>
          <cell r="D110" t="str">
            <v/>
          </cell>
          <cell r="E110" t="str">
            <v/>
          </cell>
          <cell r="F110" t="str">
            <v>03</v>
          </cell>
          <cell r="G110" t="str">
            <v>机关服务</v>
          </cell>
          <cell r="H110">
            <v>0</v>
          </cell>
          <cell r="I110" t="str">
            <v/>
          </cell>
          <cell r="J110">
            <v>0</v>
          </cell>
          <cell r="K110" t="str">
            <v/>
          </cell>
        </row>
        <row r="111">
          <cell r="C111">
            <v>2011104</v>
          </cell>
          <cell r="D111" t="str">
            <v/>
          </cell>
          <cell r="E111" t="str">
            <v/>
          </cell>
          <cell r="F111" t="str">
            <v>04</v>
          </cell>
          <cell r="G111" t="str">
            <v>大案要案查处</v>
          </cell>
          <cell r="H111">
            <v>0</v>
          </cell>
          <cell r="I111" t="str">
            <v/>
          </cell>
          <cell r="J111">
            <v>0</v>
          </cell>
          <cell r="K111" t="str">
            <v/>
          </cell>
        </row>
        <row r="112">
          <cell r="C112">
            <v>2011105</v>
          </cell>
          <cell r="D112" t="str">
            <v/>
          </cell>
          <cell r="E112" t="str">
            <v/>
          </cell>
          <cell r="F112" t="str">
            <v>05</v>
          </cell>
          <cell r="G112" t="str">
            <v>派驻派出机构</v>
          </cell>
          <cell r="H112">
            <v>0</v>
          </cell>
          <cell r="I112" t="str">
            <v/>
          </cell>
          <cell r="J112">
            <v>0</v>
          </cell>
          <cell r="K112" t="str">
            <v/>
          </cell>
        </row>
        <row r="113">
          <cell r="C113">
            <v>2011106</v>
          </cell>
          <cell r="D113" t="str">
            <v/>
          </cell>
          <cell r="E113" t="str">
            <v/>
          </cell>
          <cell r="F113" t="str">
            <v>06</v>
          </cell>
          <cell r="G113" t="str">
            <v>巡视工作</v>
          </cell>
          <cell r="H113">
            <v>0</v>
          </cell>
          <cell r="I113" t="str">
            <v/>
          </cell>
          <cell r="J113">
            <v>0</v>
          </cell>
          <cell r="K113" t="str">
            <v/>
          </cell>
        </row>
        <row r="114">
          <cell r="C114">
            <v>2011150</v>
          </cell>
          <cell r="D114" t="str">
            <v/>
          </cell>
          <cell r="E114" t="str">
            <v/>
          </cell>
          <cell r="F114" t="str">
            <v>50</v>
          </cell>
          <cell r="G114" t="str">
            <v>事业运行</v>
          </cell>
          <cell r="H114">
            <v>0</v>
          </cell>
          <cell r="I114" t="str">
            <v/>
          </cell>
          <cell r="J114">
            <v>0</v>
          </cell>
          <cell r="K114" t="str">
            <v/>
          </cell>
        </row>
        <row r="115">
          <cell r="C115">
            <v>2011199</v>
          </cell>
          <cell r="D115" t="str">
            <v/>
          </cell>
          <cell r="E115" t="str">
            <v/>
          </cell>
          <cell r="F115" t="str">
            <v>99</v>
          </cell>
          <cell r="G115" t="str">
            <v>其他纪检监察事务支出</v>
          </cell>
          <cell r="H115">
            <v>0</v>
          </cell>
          <cell r="I115" t="str">
            <v/>
          </cell>
          <cell r="J115">
            <v>0</v>
          </cell>
          <cell r="K115" t="str">
            <v/>
          </cell>
        </row>
        <row r="116">
          <cell r="C116">
            <v>20113</v>
          </cell>
          <cell r="D116" t="str">
            <v>201</v>
          </cell>
          <cell r="E116" t="str">
            <v>13</v>
          </cell>
          <cell r="F116" t="str">
            <v/>
          </cell>
          <cell r="G116" t="str">
            <v>商贸事务</v>
          </cell>
          <cell r="H116">
            <v>1176.83</v>
          </cell>
          <cell r="I116">
            <v>0</v>
          </cell>
          <cell r="J116">
            <v>1176.83</v>
          </cell>
          <cell r="K116" t="str">
            <v/>
          </cell>
          <cell r="L116">
            <v>27.389714</v>
          </cell>
          <cell r="M116">
            <v>0</v>
          </cell>
        </row>
        <row r="117">
          <cell r="C117">
            <v>2011301</v>
          </cell>
          <cell r="D117" t="str">
            <v/>
          </cell>
          <cell r="E117" t="str">
            <v/>
          </cell>
          <cell r="F117" t="str">
            <v>01</v>
          </cell>
          <cell r="G117" t="str">
            <v>行政运行</v>
          </cell>
          <cell r="H117">
            <v>511.02</v>
          </cell>
          <cell r="I117" t="str">
            <v/>
          </cell>
          <cell r="J117">
            <v>511.02</v>
          </cell>
          <cell r="K117" t="str">
            <v/>
          </cell>
          <cell r="L117">
            <v>32.741747</v>
          </cell>
          <cell r="M117">
            <v>0</v>
          </cell>
        </row>
        <row r="118">
          <cell r="C118">
            <v>2011302</v>
          </cell>
          <cell r="D118" t="str">
            <v/>
          </cell>
          <cell r="E118" t="str">
            <v/>
          </cell>
          <cell r="F118" t="str">
            <v>02</v>
          </cell>
          <cell r="G118" t="str">
            <v>一般行政管理事务</v>
          </cell>
          <cell r="H118">
            <v>7</v>
          </cell>
          <cell r="I118" t="str">
            <v/>
          </cell>
          <cell r="J118">
            <v>7</v>
          </cell>
          <cell r="K118" t="str">
            <v/>
          </cell>
          <cell r="L118">
            <v>-1.05</v>
          </cell>
          <cell r="M118">
            <v>0</v>
          </cell>
        </row>
        <row r="119">
          <cell r="C119">
            <v>2011303</v>
          </cell>
          <cell r="D119" t="str">
            <v/>
          </cell>
          <cell r="E119" t="str">
            <v/>
          </cell>
          <cell r="F119" t="str">
            <v>03</v>
          </cell>
          <cell r="G119" t="str">
            <v>机关服务</v>
          </cell>
          <cell r="H119">
            <v>0</v>
          </cell>
          <cell r="I119" t="str">
            <v/>
          </cell>
          <cell r="J119">
            <v>0</v>
          </cell>
          <cell r="K119" t="str">
            <v/>
          </cell>
        </row>
        <row r="120">
          <cell r="C120">
            <v>2011304</v>
          </cell>
          <cell r="D120" t="str">
            <v/>
          </cell>
          <cell r="E120" t="str">
            <v/>
          </cell>
          <cell r="F120" t="str">
            <v>04</v>
          </cell>
          <cell r="G120" t="str">
            <v>对外贸易管理</v>
          </cell>
          <cell r="H120">
            <v>0</v>
          </cell>
          <cell r="I120" t="str">
            <v/>
          </cell>
          <cell r="J120">
            <v>0</v>
          </cell>
          <cell r="K120" t="str">
            <v/>
          </cell>
        </row>
        <row r="121">
          <cell r="C121">
            <v>2011305</v>
          </cell>
          <cell r="D121" t="str">
            <v/>
          </cell>
          <cell r="E121" t="str">
            <v/>
          </cell>
          <cell r="F121" t="str">
            <v>05</v>
          </cell>
          <cell r="G121" t="str">
            <v>国际经济合作</v>
          </cell>
          <cell r="H121">
            <v>0</v>
          </cell>
          <cell r="I121" t="str">
            <v/>
          </cell>
          <cell r="J121">
            <v>0</v>
          </cell>
          <cell r="K121" t="str">
            <v/>
          </cell>
        </row>
        <row r="122">
          <cell r="C122">
            <v>2011306</v>
          </cell>
          <cell r="D122" t="str">
            <v/>
          </cell>
          <cell r="E122" t="str">
            <v/>
          </cell>
          <cell r="F122" t="str">
            <v>06</v>
          </cell>
          <cell r="G122" t="str">
            <v>外资管理</v>
          </cell>
          <cell r="H122">
            <v>0</v>
          </cell>
          <cell r="I122" t="str">
            <v/>
          </cell>
          <cell r="J122">
            <v>0</v>
          </cell>
          <cell r="K122" t="str">
            <v/>
          </cell>
        </row>
        <row r="123">
          <cell r="C123">
            <v>2011307</v>
          </cell>
          <cell r="D123" t="str">
            <v/>
          </cell>
          <cell r="E123" t="str">
            <v/>
          </cell>
          <cell r="F123" t="str">
            <v>07</v>
          </cell>
          <cell r="G123" t="str">
            <v>国内贸易管理</v>
          </cell>
          <cell r="H123">
            <v>1.43</v>
          </cell>
          <cell r="I123" t="str">
            <v/>
          </cell>
          <cell r="J123">
            <v>1.43</v>
          </cell>
          <cell r="K123" t="str">
            <v/>
          </cell>
        </row>
        <row r="123">
          <cell r="M123">
            <v>0</v>
          </cell>
        </row>
        <row r="124">
          <cell r="C124">
            <v>2011308</v>
          </cell>
          <cell r="D124" t="str">
            <v/>
          </cell>
          <cell r="E124" t="str">
            <v/>
          </cell>
          <cell r="F124" t="str">
            <v>08</v>
          </cell>
          <cell r="G124" t="str">
            <v>招商引资</v>
          </cell>
          <cell r="H124">
            <v>94</v>
          </cell>
          <cell r="I124" t="str">
            <v/>
          </cell>
          <cell r="J124">
            <v>94</v>
          </cell>
          <cell r="K124" t="str">
            <v/>
          </cell>
          <cell r="L124">
            <v>0</v>
          </cell>
          <cell r="M124">
            <v>0</v>
          </cell>
        </row>
        <row r="125">
          <cell r="C125">
            <v>2011350</v>
          </cell>
          <cell r="D125" t="str">
            <v/>
          </cell>
          <cell r="E125" t="str">
            <v/>
          </cell>
          <cell r="F125" t="str">
            <v>50</v>
          </cell>
          <cell r="G125" t="str">
            <v>事业运行</v>
          </cell>
          <cell r="H125">
            <v>6</v>
          </cell>
          <cell r="I125" t="str">
            <v/>
          </cell>
          <cell r="J125">
            <v>6</v>
          </cell>
          <cell r="K125" t="str">
            <v/>
          </cell>
          <cell r="L125">
            <v>0.197967</v>
          </cell>
          <cell r="M125">
            <v>0</v>
          </cell>
        </row>
        <row r="126">
          <cell r="C126">
            <v>2011399</v>
          </cell>
          <cell r="D126" t="str">
            <v/>
          </cell>
          <cell r="E126" t="str">
            <v/>
          </cell>
          <cell r="F126" t="str">
            <v>99</v>
          </cell>
          <cell r="G126" t="str">
            <v>其他商贸事务支出</v>
          </cell>
          <cell r="H126">
            <v>557.38</v>
          </cell>
          <cell r="I126" t="str">
            <v/>
          </cell>
          <cell r="J126">
            <v>557.38</v>
          </cell>
          <cell r="K126" t="str">
            <v/>
          </cell>
          <cell r="L126">
            <v>-4.5</v>
          </cell>
          <cell r="M126">
            <v>0</v>
          </cell>
        </row>
        <row r="127">
          <cell r="C127">
            <v>20114</v>
          </cell>
          <cell r="D127" t="str">
            <v>201</v>
          </cell>
          <cell r="E127" t="str">
            <v>14</v>
          </cell>
          <cell r="F127" t="str">
            <v/>
          </cell>
          <cell r="G127" t="str">
            <v>知识产权事务</v>
          </cell>
          <cell r="H127">
            <v>0</v>
          </cell>
          <cell r="I127">
            <v>0</v>
          </cell>
          <cell r="J127">
            <v>0</v>
          </cell>
          <cell r="K127" t="str">
            <v/>
          </cell>
        </row>
        <row r="128">
          <cell r="C128">
            <v>2011401</v>
          </cell>
          <cell r="D128" t="str">
            <v/>
          </cell>
          <cell r="E128" t="str">
            <v/>
          </cell>
          <cell r="F128" t="str">
            <v>01</v>
          </cell>
          <cell r="G128" t="str">
            <v>行政运行</v>
          </cell>
          <cell r="H128">
            <v>0</v>
          </cell>
          <cell r="I128" t="str">
            <v/>
          </cell>
          <cell r="J128">
            <v>0</v>
          </cell>
          <cell r="K128" t="str">
            <v/>
          </cell>
        </row>
        <row r="129">
          <cell r="C129">
            <v>2011402</v>
          </cell>
          <cell r="D129" t="str">
            <v/>
          </cell>
          <cell r="E129" t="str">
            <v/>
          </cell>
          <cell r="F129" t="str">
            <v>02</v>
          </cell>
          <cell r="G129" t="str">
            <v>一般行政管理事务</v>
          </cell>
          <cell r="H129">
            <v>0</v>
          </cell>
          <cell r="I129" t="str">
            <v/>
          </cell>
          <cell r="J129">
            <v>0</v>
          </cell>
          <cell r="K129" t="str">
            <v/>
          </cell>
        </row>
        <row r="130">
          <cell r="C130">
            <v>2011403</v>
          </cell>
          <cell r="D130" t="str">
            <v/>
          </cell>
          <cell r="E130" t="str">
            <v/>
          </cell>
          <cell r="F130" t="str">
            <v>03</v>
          </cell>
          <cell r="G130" t="str">
            <v>机关服务</v>
          </cell>
          <cell r="H130">
            <v>0</v>
          </cell>
          <cell r="I130" t="str">
            <v/>
          </cell>
          <cell r="J130">
            <v>0</v>
          </cell>
          <cell r="K130" t="str">
            <v/>
          </cell>
        </row>
        <row r="131">
          <cell r="C131">
            <v>2011404</v>
          </cell>
          <cell r="D131" t="str">
            <v/>
          </cell>
          <cell r="E131" t="str">
            <v/>
          </cell>
          <cell r="F131" t="str">
            <v>04</v>
          </cell>
          <cell r="G131" t="str">
            <v>专利审批</v>
          </cell>
          <cell r="H131">
            <v>0</v>
          </cell>
          <cell r="I131" t="str">
            <v/>
          </cell>
          <cell r="J131">
            <v>0</v>
          </cell>
          <cell r="K131" t="str">
            <v/>
          </cell>
        </row>
        <row r="132">
          <cell r="C132">
            <v>2011405</v>
          </cell>
          <cell r="D132" t="str">
            <v/>
          </cell>
          <cell r="E132" t="str">
            <v/>
          </cell>
          <cell r="F132" t="str">
            <v>05</v>
          </cell>
          <cell r="G132" t="str">
            <v>知识产权战略和规划</v>
          </cell>
          <cell r="H132">
            <v>0</v>
          </cell>
          <cell r="I132" t="str">
            <v/>
          </cell>
          <cell r="J132">
            <v>0</v>
          </cell>
          <cell r="K132" t="str">
            <v/>
          </cell>
        </row>
        <row r="133">
          <cell r="C133">
            <v>2011408</v>
          </cell>
          <cell r="D133" t="str">
            <v/>
          </cell>
          <cell r="E133" t="str">
            <v/>
          </cell>
          <cell r="F133" t="str">
            <v>08</v>
          </cell>
          <cell r="G133" t="str">
            <v>国际合作与交流</v>
          </cell>
          <cell r="H133">
            <v>0</v>
          </cell>
          <cell r="I133" t="str">
            <v/>
          </cell>
          <cell r="J133">
            <v>0</v>
          </cell>
          <cell r="K133" t="str">
            <v/>
          </cell>
        </row>
        <row r="134">
          <cell r="C134">
            <v>2011409</v>
          </cell>
          <cell r="D134" t="str">
            <v/>
          </cell>
          <cell r="E134" t="str">
            <v/>
          </cell>
          <cell r="F134" t="str">
            <v>09</v>
          </cell>
          <cell r="G134" t="str">
            <v>知识产权宏观管理</v>
          </cell>
          <cell r="H134">
            <v>0</v>
          </cell>
          <cell r="I134" t="str">
            <v/>
          </cell>
          <cell r="J134">
            <v>0</v>
          </cell>
          <cell r="K134" t="str">
            <v/>
          </cell>
        </row>
        <row r="135">
          <cell r="C135">
            <v>2011410</v>
          </cell>
          <cell r="D135" t="str">
            <v/>
          </cell>
          <cell r="E135" t="str">
            <v/>
          </cell>
          <cell r="F135" t="str">
            <v>10</v>
          </cell>
          <cell r="G135" t="str">
            <v>商标管理</v>
          </cell>
          <cell r="H135">
            <v>0</v>
          </cell>
          <cell r="I135" t="str">
            <v/>
          </cell>
          <cell r="J135">
            <v>0</v>
          </cell>
          <cell r="K135" t="str">
            <v/>
          </cell>
        </row>
        <row r="136">
          <cell r="C136">
            <v>2011411</v>
          </cell>
          <cell r="D136" t="str">
            <v/>
          </cell>
          <cell r="E136" t="str">
            <v/>
          </cell>
          <cell r="F136" t="str">
            <v>11</v>
          </cell>
          <cell r="G136" t="str">
            <v>原产地地理标志管理</v>
          </cell>
          <cell r="H136">
            <v>0</v>
          </cell>
          <cell r="I136" t="str">
            <v/>
          </cell>
          <cell r="J136">
            <v>0</v>
          </cell>
          <cell r="K136" t="str">
            <v/>
          </cell>
        </row>
        <row r="137">
          <cell r="C137">
            <v>2011450</v>
          </cell>
          <cell r="D137" t="str">
            <v/>
          </cell>
          <cell r="E137" t="str">
            <v/>
          </cell>
          <cell r="F137" t="str">
            <v>50</v>
          </cell>
          <cell r="G137" t="str">
            <v>事业运行</v>
          </cell>
          <cell r="H137">
            <v>0</v>
          </cell>
          <cell r="I137" t="str">
            <v/>
          </cell>
          <cell r="J137">
            <v>0</v>
          </cell>
          <cell r="K137" t="str">
            <v/>
          </cell>
        </row>
        <row r="138">
          <cell r="C138">
            <v>2011499</v>
          </cell>
          <cell r="D138" t="str">
            <v/>
          </cell>
          <cell r="E138" t="str">
            <v/>
          </cell>
          <cell r="F138" t="str">
            <v>99</v>
          </cell>
          <cell r="G138" t="str">
            <v>其他知识产权事务支出</v>
          </cell>
          <cell r="H138">
            <v>0</v>
          </cell>
          <cell r="I138" t="str">
            <v/>
          </cell>
          <cell r="J138">
            <v>0</v>
          </cell>
          <cell r="K138" t="str">
            <v/>
          </cell>
        </row>
        <row r="139">
          <cell r="C139">
            <v>20123</v>
          </cell>
          <cell r="D139" t="str">
            <v>201</v>
          </cell>
          <cell r="E139" t="str">
            <v>23</v>
          </cell>
          <cell r="F139" t="str">
            <v/>
          </cell>
          <cell r="G139" t="str">
            <v>民族事务</v>
          </cell>
          <cell r="H139">
            <v>186.51</v>
          </cell>
          <cell r="I139">
            <v>0</v>
          </cell>
          <cell r="J139">
            <v>186.51</v>
          </cell>
          <cell r="K139" t="str">
            <v/>
          </cell>
          <cell r="L139">
            <v>-23.146659</v>
          </cell>
          <cell r="M139">
            <v>-1</v>
          </cell>
        </row>
        <row r="140">
          <cell r="C140">
            <v>2012301</v>
          </cell>
          <cell r="D140" t="str">
            <v/>
          </cell>
          <cell r="E140" t="str">
            <v/>
          </cell>
          <cell r="F140" t="str">
            <v>01</v>
          </cell>
          <cell r="G140" t="str">
            <v>行政运行</v>
          </cell>
          <cell r="H140">
            <v>168.81</v>
          </cell>
          <cell r="I140" t="str">
            <v/>
          </cell>
          <cell r="J140">
            <v>168.81</v>
          </cell>
          <cell r="K140" t="str">
            <v/>
          </cell>
          <cell r="L140">
            <v>-22.546659</v>
          </cell>
          <cell r="M140">
            <v>0</v>
          </cell>
        </row>
        <row r="141">
          <cell r="C141">
            <v>2012302</v>
          </cell>
          <cell r="D141" t="str">
            <v/>
          </cell>
          <cell r="E141" t="str">
            <v/>
          </cell>
          <cell r="F141" t="str">
            <v>02</v>
          </cell>
          <cell r="G141" t="str">
            <v>一般行政管理事务</v>
          </cell>
          <cell r="H141">
            <v>0</v>
          </cell>
          <cell r="I141" t="str">
            <v/>
          </cell>
          <cell r="J141">
            <v>0</v>
          </cell>
          <cell r="K141" t="str">
            <v/>
          </cell>
        </row>
        <row r="142">
          <cell r="C142">
            <v>2012303</v>
          </cell>
          <cell r="D142" t="str">
            <v/>
          </cell>
          <cell r="E142" t="str">
            <v/>
          </cell>
          <cell r="F142" t="str">
            <v>03</v>
          </cell>
          <cell r="G142" t="str">
            <v>机关服务</v>
          </cell>
          <cell r="H142">
            <v>0</v>
          </cell>
          <cell r="I142" t="str">
            <v/>
          </cell>
          <cell r="J142">
            <v>0</v>
          </cell>
          <cell r="K142" t="str">
            <v/>
          </cell>
        </row>
        <row r="143">
          <cell r="C143">
            <v>2012304</v>
          </cell>
          <cell r="D143" t="str">
            <v/>
          </cell>
          <cell r="E143" t="str">
            <v/>
          </cell>
          <cell r="F143" t="str">
            <v>04</v>
          </cell>
          <cell r="G143" t="str">
            <v>民族工作专项</v>
          </cell>
          <cell r="H143">
            <v>17.7</v>
          </cell>
          <cell r="I143" t="str">
            <v/>
          </cell>
          <cell r="J143">
            <v>17.7</v>
          </cell>
          <cell r="K143" t="str">
            <v/>
          </cell>
          <cell r="L143">
            <v>-0.6</v>
          </cell>
          <cell r="M143">
            <v>-1</v>
          </cell>
        </row>
        <row r="144">
          <cell r="C144">
            <v>2012350</v>
          </cell>
          <cell r="D144" t="str">
            <v/>
          </cell>
          <cell r="E144" t="str">
            <v/>
          </cell>
          <cell r="F144" t="str">
            <v>50</v>
          </cell>
          <cell r="G144" t="str">
            <v>事业运行</v>
          </cell>
          <cell r="H144">
            <v>0</v>
          </cell>
          <cell r="I144" t="str">
            <v/>
          </cell>
          <cell r="J144">
            <v>0</v>
          </cell>
          <cell r="K144" t="str">
            <v/>
          </cell>
        </row>
        <row r="145">
          <cell r="C145">
            <v>2012399</v>
          </cell>
          <cell r="D145" t="str">
            <v/>
          </cell>
          <cell r="E145" t="str">
            <v/>
          </cell>
          <cell r="F145" t="str">
            <v>99</v>
          </cell>
          <cell r="G145" t="str">
            <v>其他民族事务支出</v>
          </cell>
          <cell r="H145">
            <v>0</v>
          </cell>
          <cell r="I145" t="str">
            <v/>
          </cell>
          <cell r="J145">
            <v>0</v>
          </cell>
          <cell r="K145" t="str">
            <v/>
          </cell>
        </row>
        <row r="146">
          <cell r="C146">
            <v>20125</v>
          </cell>
          <cell r="D146" t="str">
            <v>201</v>
          </cell>
          <cell r="E146" t="str">
            <v>25</v>
          </cell>
          <cell r="F146" t="str">
            <v/>
          </cell>
          <cell r="G146" t="str">
            <v>港澳台事务</v>
          </cell>
          <cell r="H146">
            <v>0</v>
          </cell>
          <cell r="I146">
            <v>0</v>
          </cell>
          <cell r="J146">
            <v>0</v>
          </cell>
          <cell r="K146" t="str">
            <v/>
          </cell>
        </row>
        <row r="147">
          <cell r="C147">
            <v>2012501</v>
          </cell>
          <cell r="D147" t="str">
            <v/>
          </cell>
          <cell r="E147" t="str">
            <v/>
          </cell>
          <cell r="F147" t="str">
            <v>01</v>
          </cell>
          <cell r="G147" t="str">
            <v>行政运行</v>
          </cell>
          <cell r="H147">
            <v>0</v>
          </cell>
          <cell r="I147" t="str">
            <v/>
          </cell>
          <cell r="J147">
            <v>0</v>
          </cell>
          <cell r="K147" t="str">
            <v/>
          </cell>
        </row>
        <row r="148">
          <cell r="C148">
            <v>2012502</v>
          </cell>
          <cell r="D148" t="str">
            <v/>
          </cell>
          <cell r="E148" t="str">
            <v/>
          </cell>
          <cell r="F148" t="str">
            <v>02</v>
          </cell>
          <cell r="G148" t="str">
            <v>一般行政管理事务</v>
          </cell>
          <cell r="H148">
            <v>0</v>
          </cell>
          <cell r="I148" t="str">
            <v/>
          </cell>
          <cell r="J148">
            <v>0</v>
          </cell>
          <cell r="K148" t="str">
            <v/>
          </cell>
        </row>
        <row r="149">
          <cell r="C149">
            <v>2012503</v>
          </cell>
          <cell r="D149" t="str">
            <v/>
          </cell>
          <cell r="E149" t="str">
            <v/>
          </cell>
          <cell r="F149" t="str">
            <v>03</v>
          </cell>
          <cell r="G149" t="str">
            <v>机关服务</v>
          </cell>
          <cell r="H149">
            <v>0</v>
          </cell>
          <cell r="I149" t="str">
            <v/>
          </cell>
          <cell r="J149">
            <v>0</v>
          </cell>
          <cell r="K149" t="str">
            <v/>
          </cell>
        </row>
        <row r="150">
          <cell r="C150">
            <v>2012504</v>
          </cell>
          <cell r="D150" t="str">
            <v/>
          </cell>
          <cell r="E150" t="str">
            <v/>
          </cell>
          <cell r="F150" t="str">
            <v>04</v>
          </cell>
          <cell r="G150" t="str">
            <v>港澳事务</v>
          </cell>
          <cell r="H150">
            <v>0</v>
          </cell>
          <cell r="I150" t="str">
            <v/>
          </cell>
          <cell r="J150">
            <v>0</v>
          </cell>
          <cell r="K150" t="str">
            <v/>
          </cell>
        </row>
        <row r="151">
          <cell r="C151">
            <v>2012505</v>
          </cell>
          <cell r="D151" t="str">
            <v/>
          </cell>
          <cell r="E151" t="str">
            <v/>
          </cell>
          <cell r="F151" t="str">
            <v>05</v>
          </cell>
          <cell r="G151" t="str">
            <v>台湾事务</v>
          </cell>
          <cell r="H151">
            <v>0</v>
          </cell>
          <cell r="I151" t="str">
            <v/>
          </cell>
          <cell r="J151">
            <v>0</v>
          </cell>
          <cell r="K151" t="str">
            <v/>
          </cell>
        </row>
        <row r="152">
          <cell r="C152">
            <v>2012550</v>
          </cell>
          <cell r="D152" t="str">
            <v/>
          </cell>
          <cell r="E152" t="str">
            <v/>
          </cell>
          <cell r="F152" t="str">
            <v>50</v>
          </cell>
          <cell r="G152" t="str">
            <v>事业运行</v>
          </cell>
          <cell r="H152">
            <v>0</v>
          </cell>
          <cell r="I152" t="str">
            <v/>
          </cell>
          <cell r="J152">
            <v>0</v>
          </cell>
          <cell r="K152" t="str">
            <v/>
          </cell>
        </row>
        <row r="153">
          <cell r="C153">
            <v>2012599</v>
          </cell>
          <cell r="D153" t="str">
            <v/>
          </cell>
          <cell r="E153" t="str">
            <v/>
          </cell>
          <cell r="F153" t="str">
            <v>99</v>
          </cell>
          <cell r="G153" t="str">
            <v>其他港澳台事务支出</v>
          </cell>
          <cell r="H153">
            <v>0</v>
          </cell>
          <cell r="I153" t="str">
            <v/>
          </cell>
          <cell r="J153">
            <v>0</v>
          </cell>
          <cell r="K153" t="str">
            <v/>
          </cell>
        </row>
        <row r="154">
          <cell r="C154">
            <v>20126</v>
          </cell>
          <cell r="D154" t="str">
            <v>201</v>
          </cell>
          <cell r="E154" t="str">
            <v>26</v>
          </cell>
          <cell r="F154" t="str">
            <v/>
          </cell>
          <cell r="G154" t="str">
            <v>档案事务</v>
          </cell>
          <cell r="H154">
            <v>194.92</v>
          </cell>
          <cell r="I154">
            <v>0</v>
          </cell>
          <cell r="J154">
            <v>194.92</v>
          </cell>
          <cell r="K154" t="str">
            <v/>
          </cell>
          <cell r="L154">
            <v>-30.960623</v>
          </cell>
          <cell r="M154">
            <v>0</v>
          </cell>
        </row>
        <row r="155">
          <cell r="C155">
            <v>2012601</v>
          </cell>
          <cell r="D155" t="str">
            <v/>
          </cell>
          <cell r="E155" t="str">
            <v/>
          </cell>
          <cell r="F155" t="str">
            <v>01</v>
          </cell>
          <cell r="G155" t="str">
            <v>行政运行</v>
          </cell>
          <cell r="H155">
            <v>187.92</v>
          </cell>
          <cell r="I155" t="str">
            <v/>
          </cell>
          <cell r="J155">
            <v>187.92</v>
          </cell>
          <cell r="K155" t="str">
            <v/>
          </cell>
          <cell r="L155">
            <v>-29.678123</v>
          </cell>
          <cell r="M155">
            <v>0</v>
          </cell>
        </row>
        <row r="156">
          <cell r="C156">
            <v>2012602</v>
          </cell>
          <cell r="D156" t="str">
            <v/>
          </cell>
          <cell r="E156" t="str">
            <v/>
          </cell>
          <cell r="F156" t="str">
            <v>02</v>
          </cell>
          <cell r="G156" t="str">
            <v>一般行政管理事务</v>
          </cell>
          <cell r="H156">
            <v>7</v>
          </cell>
          <cell r="I156" t="str">
            <v/>
          </cell>
          <cell r="J156">
            <v>7</v>
          </cell>
          <cell r="K156" t="str">
            <v/>
          </cell>
          <cell r="L156">
            <v>-1.2825</v>
          </cell>
          <cell r="M156">
            <v>0</v>
          </cell>
        </row>
        <row r="157">
          <cell r="C157">
            <v>2012603</v>
          </cell>
          <cell r="D157" t="str">
            <v/>
          </cell>
          <cell r="E157" t="str">
            <v/>
          </cell>
          <cell r="F157" t="str">
            <v>03</v>
          </cell>
          <cell r="G157" t="str">
            <v>机关服务</v>
          </cell>
          <cell r="H157">
            <v>0</v>
          </cell>
          <cell r="I157" t="str">
            <v/>
          </cell>
          <cell r="J157">
            <v>0</v>
          </cell>
          <cell r="K157" t="str">
            <v/>
          </cell>
        </row>
        <row r="158">
          <cell r="C158">
            <v>2012604</v>
          </cell>
          <cell r="D158" t="str">
            <v/>
          </cell>
          <cell r="E158" t="str">
            <v/>
          </cell>
          <cell r="F158" t="str">
            <v>04</v>
          </cell>
          <cell r="G158" t="str">
            <v>档案馆</v>
          </cell>
          <cell r="H158">
            <v>0</v>
          </cell>
          <cell r="I158" t="str">
            <v/>
          </cell>
          <cell r="J158">
            <v>0</v>
          </cell>
          <cell r="K158" t="str">
            <v/>
          </cell>
        </row>
        <row r="159">
          <cell r="C159">
            <v>2012699</v>
          </cell>
          <cell r="D159" t="str">
            <v/>
          </cell>
          <cell r="E159" t="str">
            <v/>
          </cell>
          <cell r="F159" t="str">
            <v>99</v>
          </cell>
          <cell r="G159" t="str">
            <v>其他档案事务支出</v>
          </cell>
          <cell r="H159">
            <v>0</v>
          </cell>
          <cell r="I159" t="str">
            <v/>
          </cell>
          <cell r="J159">
            <v>0</v>
          </cell>
          <cell r="K159" t="str">
            <v/>
          </cell>
        </row>
        <row r="160">
          <cell r="C160">
            <v>20128</v>
          </cell>
          <cell r="D160" t="str">
            <v>201</v>
          </cell>
          <cell r="E160" t="str">
            <v>28</v>
          </cell>
          <cell r="F160" t="str">
            <v/>
          </cell>
          <cell r="G160" t="str">
            <v>民主党派及工商联事务</v>
          </cell>
          <cell r="H160">
            <v>5</v>
          </cell>
          <cell r="I160">
            <v>0</v>
          </cell>
          <cell r="J160">
            <v>5</v>
          </cell>
          <cell r="K160" t="str">
            <v/>
          </cell>
          <cell r="L160">
            <v>-0.7125</v>
          </cell>
          <cell r="M160">
            <v>0</v>
          </cell>
        </row>
        <row r="161">
          <cell r="C161">
            <v>2012801</v>
          </cell>
          <cell r="D161" t="str">
            <v/>
          </cell>
          <cell r="E161" t="str">
            <v/>
          </cell>
          <cell r="F161" t="str">
            <v>01</v>
          </cell>
          <cell r="G161" t="str">
            <v>行政运行</v>
          </cell>
          <cell r="H161">
            <v>0</v>
          </cell>
          <cell r="I161" t="str">
            <v/>
          </cell>
          <cell r="J161">
            <v>0</v>
          </cell>
          <cell r="K161" t="str">
            <v/>
          </cell>
        </row>
        <row r="162">
          <cell r="C162">
            <v>2012802</v>
          </cell>
          <cell r="D162" t="str">
            <v/>
          </cell>
          <cell r="E162" t="str">
            <v/>
          </cell>
          <cell r="F162" t="str">
            <v>02</v>
          </cell>
          <cell r="G162" t="str">
            <v>一般行政管理事务</v>
          </cell>
          <cell r="H162">
            <v>5</v>
          </cell>
          <cell r="I162" t="str">
            <v/>
          </cell>
          <cell r="J162">
            <v>5</v>
          </cell>
          <cell r="K162" t="str">
            <v/>
          </cell>
          <cell r="L162">
            <v>-0.7125</v>
          </cell>
          <cell r="M162">
            <v>0</v>
          </cell>
        </row>
        <row r="163">
          <cell r="C163">
            <v>2012803</v>
          </cell>
          <cell r="D163" t="str">
            <v/>
          </cell>
          <cell r="E163" t="str">
            <v/>
          </cell>
          <cell r="F163" t="str">
            <v>03</v>
          </cell>
          <cell r="G163" t="str">
            <v>机关服务</v>
          </cell>
          <cell r="H163">
            <v>0</v>
          </cell>
          <cell r="I163" t="str">
            <v/>
          </cell>
          <cell r="J163">
            <v>0</v>
          </cell>
          <cell r="K163" t="str">
            <v/>
          </cell>
        </row>
        <row r="164">
          <cell r="C164">
            <v>2012804</v>
          </cell>
          <cell r="D164" t="str">
            <v/>
          </cell>
          <cell r="E164" t="str">
            <v/>
          </cell>
          <cell r="F164" t="str">
            <v>04</v>
          </cell>
          <cell r="G164" t="str">
            <v>参政议政</v>
          </cell>
          <cell r="H164">
            <v>0</v>
          </cell>
          <cell r="I164" t="str">
            <v/>
          </cell>
          <cell r="J164">
            <v>0</v>
          </cell>
          <cell r="K164" t="str">
            <v/>
          </cell>
        </row>
        <row r="165">
          <cell r="C165">
            <v>2012850</v>
          </cell>
          <cell r="D165" t="str">
            <v/>
          </cell>
          <cell r="E165" t="str">
            <v/>
          </cell>
          <cell r="F165" t="str">
            <v>50</v>
          </cell>
          <cell r="G165" t="str">
            <v>事业运行</v>
          </cell>
          <cell r="H165">
            <v>0</v>
          </cell>
          <cell r="I165" t="str">
            <v/>
          </cell>
          <cell r="J165">
            <v>0</v>
          </cell>
          <cell r="K165" t="str">
            <v/>
          </cell>
        </row>
        <row r="166">
          <cell r="C166">
            <v>2012899</v>
          </cell>
          <cell r="D166" t="str">
            <v/>
          </cell>
          <cell r="E166" t="str">
            <v/>
          </cell>
          <cell r="F166" t="str">
            <v>99</v>
          </cell>
          <cell r="G166" t="str">
            <v>其他民主党派及工商联事务支出</v>
          </cell>
          <cell r="H166">
            <v>0</v>
          </cell>
          <cell r="I166" t="str">
            <v/>
          </cell>
          <cell r="J166">
            <v>0</v>
          </cell>
          <cell r="K166" t="str">
            <v/>
          </cell>
        </row>
        <row r="167">
          <cell r="C167">
            <v>20129</v>
          </cell>
          <cell r="D167" t="str">
            <v>201</v>
          </cell>
          <cell r="E167" t="str">
            <v>29</v>
          </cell>
          <cell r="F167" t="str">
            <v/>
          </cell>
          <cell r="G167" t="str">
            <v>群众团体事务</v>
          </cell>
          <cell r="H167">
            <v>430.78</v>
          </cell>
          <cell r="I167">
            <v>0</v>
          </cell>
          <cell r="J167">
            <v>430.78</v>
          </cell>
          <cell r="K167" t="str">
            <v/>
          </cell>
          <cell r="L167">
            <v>-9.281876</v>
          </cell>
          <cell r="M167">
            <v>0</v>
          </cell>
        </row>
        <row r="168">
          <cell r="C168">
            <v>2012901</v>
          </cell>
          <cell r="D168" t="str">
            <v/>
          </cell>
          <cell r="E168" t="str">
            <v/>
          </cell>
          <cell r="F168" t="str">
            <v>01</v>
          </cell>
          <cell r="G168" t="str">
            <v>行政运行</v>
          </cell>
          <cell r="H168">
            <v>126.67</v>
          </cell>
          <cell r="I168" t="str">
            <v/>
          </cell>
          <cell r="J168">
            <v>126.67</v>
          </cell>
          <cell r="K168" t="str">
            <v/>
          </cell>
          <cell r="L168">
            <v>-9.419076</v>
          </cell>
          <cell r="M168">
            <v>0</v>
          </cell>
        </row>
        <row r="169">
          <cell r="C169">
            <v>2012902</v>
          </cell>
          <cell r="D169" t="str">
            <v/>
          </cell>
          <cell r="E169" t="str">
            <v/>
          </cell>
          <cell r="F169" t="str">
            <v>02</v>
          </cell>
          <cell r="G169" t="str">
            <v>一般行政管理事务</v>
          </cell>
          <cell r="H169">
            <v>257.15</v>
          </cell>
          <cell r="I169" t="str">
            <v/>
          </cell>
          <cell r="J169">
            <v>257.15</v>
          </cell>
          <cell r="K169" t="str">
            <v/>
          </cell>
          <cell r="L169">
            <v>0.1372</v>
          </cell>
          <cell r="M169">
            <v>0</v>
          </cell>
        </row>
        <row r="170">
          <cell r="C170">
            <v>2012903</v>
          </cell>
          <cell r="D170" t="str">
            <v/>
          </cell>
          <cell r="E170" t="str">
            <v/>
          </cell>
          <cell r="F170" t="str">
            <v>03</v>
          </cell>
          <cell r="G170" t="str">
            <v>机关服务</v>
          </cell>
          <cell r="H170">
            <v>0</v>
          </cell>
          <cell r="I170" t="str">
            <v/>
          </cell>
          <cell r="J170">
            <v>0</v>
          </cell>
          <cell r="K170" t="str">
            <v/>
          </cell>
        </row>
        <row r="171">
          <cell r="C171">
            <v>2012906</v>
          </cell>
          <cell r="D171" t="str">
            <v/>
          </cell>
          <cell r="E171" t="str">
            <v/>
          </cell>
          <cell r="F171" t="str">
            <v>06</v>
          </cell>
          <cell r="G171" t="str">
            <v>工会事物</v>
          </cell>
          <cell r="H171">
            <v>0</v>
          </cell>
          <cell r="I171" t="str">
            <v/>
          </cell>
          <cell r="J171">
            <v>0</v>
          </cell>
          <cell r="K171" t="str">
            <v/>
          </cell>
        </row>
        <row r="172">
          <cell r="C172">
            <v>2012950</v>
          </cell>
          <cell r="D172" t="str">
            <v/>
          </cell>
          <cell r="E172" t="str">
            <v/>
          </cell>
          <cell r="F172" t="str">
            <v>50</v>
          </cell>
          <cell r="G172" t="str">
            <v>事业运行</v>
          </cell>
          <cell r="H172">
            <v>0</v>
          </cell>
          <cell r="I172" t="str">
            <v/>
          </cell>
          <cell r="J172">
            <v>0</v>
          </cell>
          <cell r="K172" t="str">
            <v/>
          </cell>
        </row>
        <row r="173">
          <cell r="C173">
            <v>2012999</v>
          </cell>
          <cell r="D173" t="str">
            <v/>
          </cell>
          <cell r="E173" t="str">
            <v/>
          </cell>
          <cell r="F173" t="str">
            <v>99</v>
          </cell>
          <cell r="G173" t="str">
            <v>其他群众团体事务支出</v>
          </cell>
          <cell r="H173">
            <v>46.96</v>
          </cell>
          <cell r="I173" t="str">
            <v/>
          </cell>
          <cell r="J173">
            <v>46.96</v>
          </cell>
          <cell r="K173" t="str">
            <v/>
          </cell>
        </row>
        <row r="174">
          <cell r="C174">
            <v>20131</v>
          </cell>
          <cell r="D174" t="str">
            <v>201</v>
          </cell>
          <cell r="E174" t="str">
            <v>31</v>
          </cell>
          <cell r="F174" t="str">
            <v/>
          </cell>
          <cell r="G174" t="str">
            <v>党委办公厅（室）及相关机构事务</v>
          </cell>
          <cell r="H174">
            <v>1222.3</v>
          </cell>
          <cell r="I174">
            <v>0</v>
          </cell>
          <cell r="J174">
            <v>1222.3</v>
          </cell>
          <cell r="K174" t="str">
            <v/>
          </cell>
          <cell r="L174">
            <v>52.835446</v>
          </cell>
          <cell r="M174">
            <v>0</v>
          </cell>
        </row>
        <row r="175">
          <cell r="C175">
            <v>2013101</v>
          </cell>
          <cell r="D175" t="str">
            <v/>
          </cell>
          <cell r="E175" t="str">
            <v/>
          </cell>
          <cell r="F175" t="str">
            <v>01</v>
          </cell>
          <cell r="G175" t="str">
            <v>行政运行</v>
          </cell>
          <cell r="H175">
            <v>831.96</v>
          </cell>
          <cell r="I175" t="str">
            <v/>
          </cell>
          <cell r="J175">
            <v>831.96</v>
          </cell>
          <cell r="K175" t="str">
            <v/>
          </cell>
          <cell r="L175">
            <v>60.552946</v>
          </cell>
          <cell r="M175">
            <v>0</v>
          </cell>
        </row>
        <row r="176">
          <cell r="C176">
            <v>2013102</v>
          </cell>
          <cell r="D176" t="str">
            <v/>
          </cell>
          <cell r="E176" t="str">
            <v/>
          </cell>
          <cell r="F176" t="str">
            <v>02</v>
          </cell>
          <cell r="G176" t="str">
            <v>一般行政管理事务</v>
          </cell>
          <cell r="H176">
            <v>390.34</v>
          </cell>
          <cell r="I176" t="str">
            <v/>
          </cell>
          <cell r="J176">
            <v>390.34</v>
          </cell>
          <cell r="K176" t="str">
            <v/>
          </cell>
          <cell r="L176">
            <v>-7.7175</v>
          </cell>
          <cell r="M176">
            <v>0</v>
          </cell>
        </row>
        <row r="177">
          <cell r="C177">
            <v>2013103</v>
          </cell>
          <cell r="D177" t="str">
            <v/>
          </cell>
          <cell r="E177" t="str">
            <v/>
          </cell>
          <cell r="F177" t="str">
            <v>03</v>
          </cell>
          <cell r="G177" t="str">
            <v>机关服务</v>
          </cell>
          <cell r="H177">
            <v>0</v>
          </cell>
          <cell r="I177" t="str">
            <v/>
          </cell>
          <cell r="J177">
            <v>0</v>
          </cell>
          <cell r="K177" t="str">
            <v/>
          </cell>
        </row>
        <row r="178">
          <cell r="C178">
            <v>2013105</v>
          </cell>
          <cell r="D178" t="str">
            <v/>
          </cell>
          <cell r="E178" t="str">
            <v/>
          </cell>
          <cell r="F178" t="str">
            <v>05</v>
          </cell>
          <cell r="G178" t="str">
            <v>专项业务</v>
          </cell>
          <cell r="H178">
            <v>0</v>
          </cell>
          <cell r="I178" t="str">
            <v/>
          </cell>
          <cell r="J178">
            <v>0</v>
          </cell>
          <cell r="K178" t="str">
            <v/>
          </cell>
        </row>
        <row r="179">
          <cell r="C179">
            <v>2013150</v>
          </cell>
          <cell r="D179" t="str">
            <v/>
          </cell>
          <cell r="E179" t="str">
            <v/>
          </cell>
          <cell r="F179" t="str">
            <v>50</v>
          </cell>
          <cell r="G179" t="str">
            <v>事业运行</v>
          </cell>
          <cell r="H179">
            <v>0</v>
          </cell>
          <cell r="I179" t="str">
            <v/>
          </cell>
          <cell r="J179">
            <v>0</v>
          </cell>
          <cell r="K179" t="str">
            <v/>
          </cell>
        </row>
        <row r="180">
          <cell r="C180">
            <v>2013199</v>
          </cell>
          <cell r="D180" t="str">
            <v/>
          </cell>
          <cell r="E180" t="str">
            <v/>
          </cell>
          <cell r="F180" t="str">
            <v>99</v>
          </cell>
          <cell r="G180" t="str">
            <v>其他党委办公厅（室）及相关机构事务支出</v>
          </cell>
          <cell r="H180">
            <v>0</v>
          </cell>
          <cell r="I180" t="str">
            <v/>
          </cell>
          <cell r="J180">
            <v>0</v>
          </cell>
          <cell r="K180" t="str">
            <v/>
          </cell>
        </row>
        <row r="181">
          <cell r="C181">
            <v>20132</v>
          </cell>
          <cell r="D181" t="str">
            <v>201</v>
          </cell>
          <cell r="E181" t="str">
            <v>32</v>
          </cell>
          <cell r="F181" t="str">
            <v/>
          </cell>
          <cell r="G181" t="str">
            <v>组织事务</v>
          </cell>
          <cell r="H181">
            <v>2018.13</v>
          </cell>
          <cell r="I181">
            <v>0</v>
          </cell>
          <cell r="J181">
            <v>2018.13</v>
          </cell>
          <cell r="K181" t="str">
            <v/>
          </cell>
          <cell r="L181">
            <v>71.882994</v>
          </cell>
          <cell r="M181">
            <v>-35</v>
          </cell>
        </row>
        <row r="182">
          <cell r="C182">
            <v>2013201</v>
          </cell>
          <cell r="D182" t="str">
            <v/>
          </cell>
          <cell r="E182" t="str">
            <v/>
          </cell>
          <cell r="F182" t="str">
            <v>01</v>
          </cell>
          <cell r="G182" t="str">
            <v>行政运行</v>
          </cell>
          <cell r="H182">
            <v>1859.43</v>
          </cell>
          <cell r="I182" t="str">
            <v/>
          </cell>
          <cell r="J182">
            <v>1859.43</v>
          </cell>
          <cell r="K182" t="str">
            <v/>
          </cell>
          <cell r="L182">
            <v>61.404694</v>
          </cell>
          <cell r="M182">
            <v>0</v>
          </cell>
        </row>
        <row r="183">
          <cell r="C183">
            <v>2013202</v>
          </cell>
          <cell r="D183" t="str">
            <v/>
          </cell>
          <cell r="E183" t="str">
            <v/>
          </cell>
          <cell r="F183" t="str">
            <v>02</v>
          </cell>
          <cell r="G183" t="str">
            <v>一般行政管理事务</v>
          </cell>
          <cell r="H183">
            <v>158.7</v>
          </cell>
          <cell r="I183" t="str">
            <v/>
          </cell>
          <cell r="J183">
            <v>158.7</v>
          </cell>
          <cell r="K183" t="str">
            <v/>
          </cell>
          <cell r="L183">
            <v>10.4783</v>
          </cell>
          <cell r="M183">
            <v>-35</v>
          </cell>
        </row>
        <row r="184">
          <cell r="C184">
            <v>2013203</v>
          </cell>
          <cell r="D184" t="str">
            <v/>
          </cell>
          <cell r="E184" t="str">
            <v/>
          </cell>
          <cell r="F184" t="str">
            <v>03</v>
          </cell>
          <cell r="G184" t="str">
            <v>机关服务</v>
          </cell>
          <cell r="H184">
            <v>0</v>
          </cell>
          <cell r="I184" t="str">
            <v/>
          </cell>
          <cell r="J184">
            <v>0</v>
          </cell>
          <cell r="K184" t="str">
            <v/>
          </cell>
        </row>
        <row r="185">
          <cell r="C185">
            <v>2013204</v>
          </cell>
          <cell r="D185" t="str">
            <v/>
          </cell>
          <cell r="E185" t="str">
            <v/>
          </cell>
          <cell r="F185" t="str">
            <v>04</v>
          </cell>
          <cell r="G185" t="str">
            <v>公务员事务</v>
          </cell>
          <cell r="H185">
            <v>0</v>
          </cell>
          <cell r="I185" t="str">
            <v/>
          </cell>
          <cell r="J185">
            <v>0</v>
          </cell>
          <cell r="K185" t="str">
            <v/>
          </cell>
        </row>
        <row r="186">
          <cell r="C186">
            <v>2013250</v>
          </cell>
          <cell r="D186" t="str">
            <v/>
          </cell>
          <cell r="E186" t="str">
            <v/>
          </cell>
          <cell r="F186" t="str">
            <v>50</v>
          </cell>
          <cell r="G186" t="str">
            <v>事业运行</v>
          </cell>
          <cell r="H186">
            <v>0</v>
          </cell>
          <cell r="I186" t="str">
            <v/>
          </cell>
          <cell r="J186">
            <v>0</v>
          </cell>
          <cell r="K186" t="str">
            <v/>
          </cell>
        </row>
        <row r="187">
          <cell r="C187">
            <v>2013299</v>
          </cell>
          <cell r="D187" t="str">
            <v/>
          </cell>
          <cell r="E187" t="str">
            <v/>
          </cell>
          <cell r="F187" t="str">
            <v>99</v>
          </cell>
          <cell r="G187" t="str">
            <v>其他组织事务支出</v>
          </cell>
          <cell r="H187">
            <v>0</v>
          </cell>
          <cell r="I187" t="str">
            <v/>
          </cell>
          <cell r="J187">
            <v>0</v>
          </cell>
          <cell r="K187" t="str">
            <v/>
          </cell>
        </row>
        <row r="188">
          <cell r="C188">
            <v>20133</v>
          </cell>
          <cell r="D188" t="str">
            <v>201</v>
          </cell>
          <cell r="E188" t="str">
            <v>33</v>
          </cell>
          <cell r="F188" t="str">
            <v/>
          </cell>
          <cell r="G188" t="str">
            <v>宣传事务</v>
          </cell>
          <cell r="H188">
            <v>1690.33</v>
          </cell>
          <cell r="I188">
            <v>0</v>
          </cell>
          <cell r="J188">
            <v>1690.33</v>
          </cell>
          <cell r="K188" t="str">
            <v/>
          </cell>
          <cell r="L188">
            <v>-429.75646</v>
          </cell>
          <cell r="M188">
            <v>0</v>
          </cell>
        </row>
        <row r="189">
          <cell r="C189">
            <v>2013301</v>
          </cell>
          <cell r="D189" t="str">
            <v/>
          </cell>
          <cell r="E189" t="str">
            <v/>
          </cell>
          <cell r="F189" t="str">
            <v>01</v>
          </cell>
          <cell r="G189" t="str">
            <v>行政运行</v>
          </cell>
          <cell r="H189">
            <v>909.76</v>
          </cell>
          <cell r="I189" t="str">
            <v/>
          </cell>
          <cell r="J189">
            <v>909.76</v>
          </cell>
          <cell r="K189" t="str">
            <v/>
          </cell>
          <cell r="L189">
            <v>-7.45646</v>
          </cell>
          <cell r="M189">
            <v>0</v>
          </cell>
        </row>
        <row r="190">
          <cell r="C190">
            <v>2013302</v>
          </cell>
          <cell r="D190" t="str">
            <v/>
          </cell>
          <cell r="E190" t="str">
            <v/>
          </cell>
          <cell r="F190" t="str">
            <v>02</v>
          </cell>
          <cell r="G190" t="str">
            <v>一般行政管理事务</v>
          </cell>
          <cell r="H190">
            <v>780.57</v>
          </cell>
          <cell r="I190" t="str">
            <v/>
          </cell>
          <cell r="J190">
            <v>780.57</v>
          </cell>
          <cell r="K190" t="str">
            <v/>
          </cell>
          <cell r="L190">
            <v>-422.3</v>
          </cell>
          <cell r="M190">
            <v>0</v>
          </cell>
        </row>
        <row r="191">
          <cell r="C191">
            <v>2013303</v>
          </cell>
          <cell r="D191" t="str">
            <v/>
          </cell>
          <cell r="E191" t="str">
            <v/>
          </cell>
          <cell r="F191" t="str">
            <v>03</v>
          </cell>
          <cell r="G191" t="str">
            <v>机关服务</v>
          </cell>
          <cell r="H191">
            <v>0</v>
          </cell>
          <cell r="I191" t="str">
            <v/>
          </cell>
          <cell r="J191">
            <v>0</v>
          </cell>
          <cell r="K191" t="str">
            <v/>
          </cell>
        </row>
        <row r="192">
          <cell r="C192">
            <v>2013304</v>
          </cell>
          <cell r="D192" t="str">
            <v/>
          </cell>
          <cell r="E192" t="str">
            <v/>
          </cell>
          <cell r="F192" t="str">
            <v>04</v>
          </cell>
          <cell r="G192" t="str">
            <v>宣传管理</v>
          </cell>
          <cell r="H192">
            <v>0</v>
          </cell>
          <cell r="I192" t="str">
            <v/>
          </cell>
          <cell r="J192">
            <v>0</v>
          </cell>
          <cell r="K192" t="str">
            <v/>
          </cell>
        </row>
        <row r="193">
          <cell r="C193">
            <v>2013350</v>
          </cell>
          <cell r="D193" t="str">
            <v/>
          </cell>
          <cell r="E193" t="str">
            <v/>
          </cell>
          <cell r="F193" t="str">
            <v>50</v>
          </cell>
          <cell r="G193" t="str">
            <v>事业运行</v>
          </cell>
          <cell r="H193">
            <v>0</v>
          </cell>
          <cell r="I193" t="str">
            <v/>
          </cell>
          <cell r="J193">
            <v>0</v>
          </cell>
          <cell r="K193" t="str">
            <v/>
          </cell>
        </row>
        <row r="194">
          <cell r="C194">
            <v>2013399</v>
          </cell>
          <cell r="D194" t="str">
            <v/>
          </cell>
          <cell r="E194" t="str">
            <v/>
          </cell>
          <cell r="F194" t="str">
            <v>99</v>
          </cell>
          <cell r="G194" t="str">
            <v>其他宣传事务支出</v>
          </cell>
          <cell r="H194">
            <v>0</v>
          </cell>
          <cell r="I194" t="str">
            <v/>
          </cell>
          <cell r="J194">
            <v>0</v>
          </cell>
          <cell r="K194" t="str">
            <v/>
          </cell>
        </row>
        <row r="195">
          <cell r="C195">
            <v>20134</v>
          </cell>
          <cell r="D195" t="str">
            <v>201</v>
          </cell>
          <cell r="E195" t="str">
            <v>34</v>
          </cell>
          <cell r="F195" t="str">
            <v/>
          </cell>
          <cell r="G195" t="str">
            <v>统战事务</v>
          </cell>
          <cell r="H195">
            <v>725.13</v>
          </cell>
          <cell r="I195">
            <v>0</v>
          </cell>
          <cell r="J195">
            <v>725.13</v>
          </cell>
          <cell r="K195" t="str">
            <v/>
          </cell>
          <cell r="L195">
            <v>-3.96512400000001</v>
          </cell>
          <cell r="M195">
            <v>0</v>
          </cell>
        </row>
        <row r="196">
          <cell r="C196">
            <v>2013401</v>
          </cell>
          <cell r="D196" t="str">
            <v/>
          </cell>
          <cell r="E196" t="str">
            <v/>
          </cell>
          <cell r="F196" t="str">
            <v>01</v>
          </cell>
          <cell r="G196" t="str">
            <v>行政运行</v>
          </cell>
          <cell r="H196">
            <v>693.03</v>
          </cell>
          <cell r="I196" t="str">
            <v/>
          </cell>
          <cell r="J196">
            <v>693.03</v>
          </cell>
          <cell r="K196" t="str">
            <v/>
          </cell>
          <cell r="L196">
            <v>-3.11012400000001</v>
          </cell>
          <cell r="M196">
            <v>0</v>
          </cell>
        </row>
        <row r="197">
          <cell r="C197">
            <v>2013402</v>
          </cell>
          <cell r="D197" t="str">
            <v/>
          </cell>
          <cell r="E197" t="str">
            <v/>
          </cell>
          <cell r="F197" t="str">
            <v>02</v>
          </cell>
          <cell r="G197" t="str">
            <v>一般行政管理事务</v>
          </cell>
          <cell r="H197">
            <v>20</v>
          </cell>
          <cell r="I197" t="str">
            <v/>
          </cell>
          <cell r="J197">
            <v>20</v>
          </cell>
          <cell r="K197" t="str">
            <v/>
          </cell>
          <cell r="L197">
            <v>-0.855</v>
          </cell>
          <cell r="M197">
            <v>0</v>
          </cell>
        </row>
        <row r="198">
          <cell r="C198">
            <v>2013403</v>
          </cell>
          <cell r="D198" t="str">
            <v/>
          </cell>
          <cell r="E198" t="str">
            <v/>
          </cell>
          <cell r="F198" t="str">
            <v>03</v>
          </cell>
          <cell r="G198" t="str">
            <v>机关服务</v>
          </cell>
          <cell r="H198">
            <v>0</v>
          </cell>
          <cell r="I198" t="str">
            <v/>
          </cell>
          <cell r="J198">
            <v>0</v>
          </cell>
          <cell r="K198" t="str">
            <v/>
          </cell>
        </row>
        <row r="199">
          <cell r="C199">
            <v>2013404</v>
          </cell>
          <cell r="D199" t="str">
            <v/>
          </cell>
          <cell r="E199" t="str">
            <v/>
          </cell>
          <cell r="F199" t="str">
            <v>04</v>
          </cell>
          <cell r="G199" t="str">
            <v>宗教事务</v>
          </cell>
          <cell r="H199">
            <v>12.1</v>
          </cell>
          <cell r="I199" t="str">
            <v/>
          </cell>
          <cell r="J199">
            <v>12.1</v>
          </cell>
          <cell r="K199" t="str">
            <v/>
          </cell>
          <cell r="L199">
            <v>0</v>
          </cell>
          <cell r="M199">
            <v>0</v>
          </cell>
        </row>
        <row r="200">
          <cell r="C200">
            <v>2013405</v>
          </cell>
          <cell r="D200" t="str">
            <v/>
          </cell>
          <cell r="E200" t="str">
            <v/>
          </cell>
          <cell r="F200" t="str">
            <v>05</v>
          </cell>
          <cell r="G200" t="str">
            <v>华侨事务</v>
          </cell>
          <cell r="H200">
            <v>0</v>
          </cell>
          <cell r="I200" t="str">
            <v/>
          </cell>
          <cell r="J200">
            <v>0</v>
          </cell>
          <cell r="K200" t="str">
            <v/>
          </cell>
        </row>
        <row r="201">
          <cell r="C201">
            <v>2013450</v>
          </cell>
          <cell r="D201" t="str">
            <v/>
          </cell>
          <cell r="E201" t="str">
            <v/>
          </cell>
          <cell r="F201" t="str">
            <v>50</v>
          </cell>
          <cell r="G201" t="str">
            <v>事业运行</v>
          </cell>
          <cell r="H201">
            <v>0</v>
          </cell>
          <cell r="I201" t="str">
            <v/>
          </cell>
          <cell r="J201">
            <v>0</v>
          </cell>
          <cell r="K201" t="str">
            <v/>
          </cell>
        </row>
        <row r="202">
          <cell r="C202">
            <v>2013499</v>
          </cell>
          <cell r="D202" t="str">
            <v/>
          </cell>
          <cell r="E202" t="str">
            <v/>
          </cell>
          <cell r="F202" t="str">
            <v>99</v>
          </cell>
          <cell r="G202" t="str">
            <v>其他统战事务支出</v>
          </cell>
          <cell r="H202">
            <v>0</v>
          </cell>
          <cell r="I202" t="str">
            <v/>
          </cell>
          <cell r="J202">
            <v>0</v>
          </cell>
          <cell r="K202" t="str">
            <v/>
          </cell>
        </row>
        <row r="203">
          <cell r="C203">
            <v>20135</v>
          </cell>
          <cell r="D203" t="str">
            <v>201</v>
          </cell>
          <cell r="E203" t="str">
            <v>35</v>
          </cell>
          <cell r="F203" t="str">
            <v/>
          </cell>
          <cell r="G203" t="str">
            <v>对外联络事务</v>
          </cell>
          <cell r="H203">
            <v>0</v>
          </cell>
          <cell r="I203">
            <v>0</v>
          </cell>
          <cell r="J203">
            <v>0</v>
          </cell>
          <cell r="K203" t="str">
            <v/>
          </cell>
        </row>
        <row r="204">
          <cell r="C204">
            <v>2013501</v>
          </cell>
          <cell r="D204" t="str">
            <v/>
          </cell>
          <cell r="E204" t="str">
            <v/>
          </cell>
          <cell r="F204" t="str">
            <v>01</v>
          </cell>
          <cell r="G204" t="str">
            <v>行政运行</v>
          </cell>
          <cell r="H204">
            <v>0</v>
          </cell>
          <cell r="I204" t="str">
            <v/>
          </cell>
          <cell r="J204">
            <v>0</v>
          </cell>
          <cell r="K204" t="str">
            <v/>
          </cell>
        </row>
        <row r="205">
          <cell r="C205">
            <v>2013502</v>
          </cell>
          <cell r="D205" t="str">
            <v/>
          </cell>
          <cell r="E205" t="str">
            <v/>
          </cell>
          <cell r="F205" t="str">
            <v>02</v>
          </cell>
          <cell r="G205" t="str">
            <v>一般行政管理事务</v>
          </cell>
          <cell r="H205">
            <v>0</v>
          </cell>
          <cell r="I205" t="str">
            <v/>
          </cell>
          <cell r="J205">
            <v>0</v>
          </cell>
          <cell r="K205" t="str">
            <v/>
          </cell>
        </row>
        <row r="206">
          <cell r="C206">
            <v>2013503</v>
          </cell>
          <cell r="D206" t="str">
            <v/>
          </cell>
          <cell r="E206" t="str">
            <v/>
          </cell>
          <cell r="F206" t="str">
            <v>03</v>
          </cell>
          <cell r="G206" t="str">
            <v>机关服务</v>
          </cell>
          <cell r="H206">
            <v>0</v>
          </cell>
          <cell r="I206" t="str">
            <v/>
          </cell>
          <cell r="J206">
            <v>0</v>
          </cell>
          <cell r="K206" t="str">
            <v/>
          </cell>
        </row>
        <row r="207">
          <cell r="C207">
            <v>2013550</v>
          </cell>
          <cell r="D207" t="str">
            <v/>
          </cell>
          <cell r="E207" t="str">
            <v/>
          </cell>
          <cell r="F207" t="str">
            <v>50</v>
          </cell>
          <cell r="G207" t="str">
            <v>事业运行</v>
          </cell>
          <cell r="H207">
            <v>0</v>
          </cell>
          <cell r="I207" t="str">
            <v/>
          </cell>
          <cell r="J207">
            <v>0</v>
          </cell>
          <cell r="K207" t="str">
            <v/>
          </cell>
        </row>
        <row r="208">
          <cell r="C208">
            <v>2013599</v>
          </cell>
          <cell r="D208" t="str">
            <v/>
          </cell>
          <cell r="E208" t="str">
            <v/>
          </cell>
          <cell r="F208" t="str">
            <v>99</v>
          </cell>
          <cell r="G208" t="str">
            <v>其他对外联络事务支出</v>
          </cell>
          <cell r="H208">
            <v>0</v>
          </cell>
          <cell r="I208" t="str">
            <v/>
          </cell>
          <cell r="J208">
            <v>0</v>
          </cell>
          <cell r="K208" t="str">
            <v/>
          </cell>
        </row>
        <row r="209">
          <cell r="C209">
            <v>20136</v>
          </cell>
          <cell r="D209" t="str">
            <v>201</v>
          </cell>
          <cell r="E209" t="str">
            <v>36</v>
          </cell>
          <cell r="F209" t="str">
            <v/>
          </cell>
          <cell r="G209" t="str">
            <v>其他共产党事务支出</v>
          </cell>
          <cell r="H209">
            <v>9.56</v>
          </cell>
          <cell r="I209">
            <v>0</v>
          </cell>
          <cell r="J209">
            <v>9.56</v>
          </cell>
          <cell r="K209" t="str">
            <v/>
          </cell>
        </row>
        <row r="210">
          <cell r="C210">
            <v>2013601</v>
          </cell>
          <cell r="D210" t="str">
            <v/>
          </cell>
          <cell r="E210" t="str">
            <v/>
          </cell>
          <cell r="F210" t="str">
            <v>01</v>
          </cell>
          <cell r="G210" t="str">
            <v>行政运行</v>
          </cell>
          <cell r="H210">
            <v>0</v>
          </cell>
          <cell r="I210" t="str">
            <v/>
          </cell>
          <cell r="J210">
            <v>0</v>
          </cell>
          <cell r="K210" t="str">
            <v/>
          </cell>
        </row>
        <row r="211">
          <cell r="C211">
            <v>2013602</v>
          </cell>
          <cell r="D211" t="str">
            <v/>
          </cell>
          <cell r="E211" t="str">
            <v/>
          </cell>
          <cell r="F211" t="str">
            <v>02</v>
          </cell>
          <cell r="G211" t="str">
            <v>一般行政管理事务</v>
          </cell>
          <cell r="H211">
            <v>9.56</v>
          </cell>
          <cell r="I211" t="str">
            <v/>
          </cell>
          <cell r="J211">
            <v>9.56</v>
          </cell>
          <cell r="K211" t="str">
            <v/>
          </cell>
        </row>
        <row r="212">
          <cell r="C212">
            <v>2013603</v>
          </cell>
          <cell r="D212" t="str">
            <v/>
          </cell>
          <cell r="E212" t="str">
            <v/>
          </cell>
          <cell r="F212" t="str">
            <v>03</v>
          </cell>
          <cell r="G212" t="str">
            <v>机关服务</v>
          </cell>
          <cell r="H212">
            <v>0</v>
          </cell>
          <cell r="I212" t="str">
            <v/>
          </cell>
          <cell r="J212">
            <v>0</v>
          </cell>
          <cell r="K212" t="str">
            <v/>
          </cell>
        </row>
        <row r="213">
          <cell r="C213">
            <v>2013650</v>
          </cell>
          <cell r="D213" t="str">
            <v/>
          </cell>
          <cell r="E213" t="str">
            <v/>
          </cell>
          <cell r="F213" t="str">
            <v>50</v>
          </cell>
          <cell r="G213" t="str">
            <v>事业运行</v>
          </cell>
          <cell r="H213">
            <v>0</v>
          </cell>
          <cell r="I213" t="str">
            <v/>
          </cell>
          <cell r="J213">
            <v>0</v>
          </cell>
          <cell r="K213" t="str">
            <v/>
          </cell>
        </row>
        <row r="214">
          <cell r="C214">
            <v>2013699</v>
          </cell>
          <cell r="D214" t="str">
            <v/>
          </cell>
          <cell r="E214" t="str">
            <v/>
          </cell>
          <cell r="F214" t="str">
            <v>99</v>
          </cell>
          <cell r="G214" t="str">
            <v>其他共产党事务支出</v>
          </cell>
          <cell r="H214">
            <v>0</v>
          </cell>
          <cell r="I214" t="str">
            <v/>
          </cell>
          <cell r="J214">
            <v>0</v>
          </cell>
          <cell r="K214" t="str">
            <v/>
          </cell>
        </row>
        <row r="215">
          <cell r="C215">
            <v>20137</v>
          </cell>
          <cell r="D215" t="str">
            <v>201</v>
          </cell>
          <cell r="E215" t="str">
            <v>37</v>
          </cell>
          <cell r="F215" t="str">
            <v/>
          </cell>
          <cell r="G215" t="str">
            <v>网信事务</v>
          </cell>
          <cell r="H215">
            <v>0</v>
          </cell>
          <cell r="I215">
            <v>0</v>
          </cell>
          <cell r="J215">
            <v>0</v>
          </cell>
          <cell r="K215" t="str">
            <v/>
          </cell>
        </row>
        <row r="216">
          <cell r="C216">
            <v>2013701</v>
          </cell>
          <cell r="D216" t="str">
            <v/>
          </cell>
          <cell r="E216" t="str">
            <v/>
          </cell>
          <cell r="F216" t="str">
            <v>01</v>
          </cell>
          <cell r="G216" t="str">
            <v>行政运行</v>
          </cell>
          <cell r="H216">
            <v>0</v>
          </cell>
          <cell r="I216" t="str">
            <v/>
          </cell>
          <cell r="J216">
            <v>0</v>
          </cell>
          <cell r="K216" t="str">
            <v/>
          </cell>
        </row>
        <row r="217">
          <cell r="C217">
            <v>2013702</v>
          </cell>
          <cell r="D217" t="str">
            <v/>
          </cell>
          <cell r="E217" t="str">
            <v/>
          </cell>
          <cell r="F217" t="str">
            <v>02</v>
          </cell>
          <cell r="G217" t="str">
            <v>一般行政管理事务</v>
          </cell>
          <cell r="H217">
            <v>0</v>
          </cell>
          <cell r="I217" t="str">
            <v/>
          </cell>
          <cell r="J217">
            <v>0</v>
          </cell>
          <cell r="K217" t="str">
            <v/>
          </cell>
        </row>
        <row r="218">
          <cell r="C218">
            <v>2013703</v>
          </cell>
          <cell r="D218" t="str">
            <v/>
          </cell>
          <cell r="E218" t="str">
            <v/>
          </cell>
          <cell r="F218" t="str">
            <v>03</v>
          </cell>
          <cell r="G218" t="str">
            <v>机关服务</v>
          </cell>
          <cell r="H218">
            <v>0</v>
          </cell>
          <cell r="I218" t="str">
            <v/>
          </cell>
          <cell r="J218">
            <v>0</v>
          </cell>
          <cell r="K218" t="str">
            <v/>
          </cell>
        </row>
        <row r="219">
          <cell r="C219">
            <v>2013704</v>
          </cell>
          <cell r="D219" t="str">
            <v/>
          </cell>
          <cell r="E219" t="str">
            <v/>
          </cell>
          <cell r="F219" t="str">
            <v>04</v>
          </cell>
          <cell r="G219" t="str">
            <v>信息安全事务</v>
          </cell>
          <cell r="H219">
            <v>0</v>
          </cell>
          <cell r="I219" t="str">
            <v/>
          </cell>
          <cell r="J219">
            <v>0</v>
          </cell>
          <cell r="K219" t="str">
            <v/>
          </cell>
        </row>
        <row r="220">
          <cell r="C220">
            <v>2013750</v>
          </cell>
          <cell r="D220" t="str">
            <v/>
          </cell>
          <cell r="E220" t="str">
            <v/>
          </cell>
          <cell r="F220" t="str">
            <v>50</v>
          </cell>
          <cell r="G220" t="str">
            <v>事业运行</v>
          </cell>
          <cell r="H220">
            <v>0</v>
          </cell>
          <cell r="I220" t="str">
            <v/>
          </cell>
          <cell r="J220">
            <v>0</v>
          </cell>
          <cell r="K220" t="str">
            <v/>
          </cell>
        </row>
        <row r="221">
          <cell r="C221">
            <v>2013799</v>
          </cell>
          <cell r="D221" t="str">
            <v/>
          </cell>
          <cell r="E221" t="str">
            <v/>
          </cell>
          <cell r="F221" t="str">
            <v>99</v>
          </cell>
          <cell r="G221" t="str">
            <v>其他网信事务支出</v>
          </cell>
          <cell r="H221">
            <v>0</v>
          </cell>
          <cell r="I221" t="str">
            <v/>
          </cell>
          <cell r="J221">
            <v>0</v>
          </cell>
          <cell r="K221" t="str">
            <v/>
          </cell>
        </row>
        <row r="222">
          <cell r="C222">
            <v>20138</v>
          </cell>
          <cell r="D222" t="str">
            <v>201</v>
          </cell>
          <cell r="E222" t="str">
            <v>38</v>
          </cell>
          <cell r="F222" t="str">
            <v/>
          </cell>
          <cell r="G222" t="str">
            <v>市场监督管理事务</v>
          </cell>
          <cell r="H222">
            <v>1475.09</v>
          </cell>
          <cell r="I222">
            <v>0</v>
          </cell>
          <cell r="J222">
            <v>1475.09</v>
          </cell>
          <cell r="K222" t="str">
            <v/>
          </cell>
          <cell r="L222">
            <v>76.98634</v>
          </cell>
          <cell r="M222">
            <v>0</v>
          </cell>
        </row>
        <row r="223">
          <cell r="C223">
            <v>2013801</v>
          </cell>
          <cell r="D223" t="str">
            <v/>
          </cell>
          <cell r="E223" t="str">
            <v/>
          </cell>
          <cell r="F223" t="str">
            <v>01</v>
          </cell>
          <cell r="G223" t="str">
            <v>行政运行</v>
          </cell>
          <cell r="H223">
            <v>1192.21</v>
          </cell>
          <cell r="I223" t="str">
            <v/>
          </cell>
          <cell r="J223">
            <v>1192.21</v>
          </cell>
          <cell r="K223" t="str">
            <v/>
          </cell>
          <cell r="L223">
            <v>58.24054</v>
          </cell>
          <cell r="M223">
            <v>0</v>
          </cell>
        </row>
        <row r="224">
          <cell r="C224">
            <v>2013802</v>
          </cell>
          <cell r="D224" t="str">
            <v/>
          </cell>
          <cell r="E224" t="str">
            <v/>
          </cell>
          <cell r="F224" t="str">
            <v>02</v>
          </cell>
          <cell r="G224" t="str">
            <v>一般行政管理事务</v>
          </cell>
          <cell r="H224">
            <v>135.26</v>
          </cell>
          <cell r="I224" t="str">
            <v/>
          </cell>
          <cell r="J224">
            <v>135.26</v>
          </cell>
          <cell r="K224" t="str">
            <v/>
          </cell>
          <cell r="L224">
            <v>18.7458</v>
          </cell>
          <cell r="M224">
            <v>0</v>
          </cell>
        </row>
        <row r="225">
          <cell r="C225">
            <v>2013803</v>
          </cell>
          <cell r="D225" t="str">
            <v/>
          </cell>
          <cell r="E225" t="str">
            <v/>
          </cell>
          <cell r="F225" t="str">
            <v>03</v>
          </cell>
          <cell r="G225" t="str">
            <v>机关服务</v>
          </cell>
          <cell r="H225">
            <v>0</v>
          </cell>
          <cell r="I225" t="str">
            <v/>
          </cell>
          <cell r="J225">
            <v>0</v>
          </cell>
          <cell r="K225" t="str">
            <v/>
          </cell>
        </row>
        <row r="226">
          <cell r="C226">
            <v>2013804</v>
          </cell>
          <cell r="D226" t="str">
            <v/>
          </cell>
          <cell r="E226" t="str">
            <v/>
          </cell>
          <cell r="F226" t="str">
            <v>04</v>
          </cell>
          <cell r="G226" t="str">
            <v>市场主体管理</v>
          </cell>
          <cell r="H226">
            <v>7</v>
          </cell>
          <cell r="I226" t="str">
            <v/>
          </cell>
          <cell r="J226">
            <v>7</v>
          </cell>
          <cell r="K226" t="str">
            <v/>
          </cell>
          <cell r="L226">
            <v>0</v>
          </cell>
          <cell r="M226">
            <v>0</v>
          </cell>
        </row>
        <row r="227">
          <cell r="C227">
            <v>2013805</v>
          </cell>
          <cell r="D227" t="str">
            <v/>
          </cell>
          <cell r="E227" t="str">
            <v/>
          </cell>
          <cell r="F227" t="str">
            <v>05</v>
          </cell>
          <cell r="G227" t="str">
            <v>市场秩序执法</v>
          </cell>
          <cell r="H227">
            <v>0</v>
          </cell>
          <cell r="I227" t="str">
            <v/>
          </cell>
          <cell r="J227">
            <v>0</v>
          </cell>
          <cell r="K227" t="str">
            <v/>
          </cell>
        </row>
        <row r="228">
          <cell r="C228">
            <v>2013808</v>
          </cell>
          <cell r="D228" t="str">
            <v/>
          </cell>
          <cell r="E228" t="str">
            <v/>
          </cell>
          <cell r="F228" t="str">
            <v>08</v>
          </cell>
          <cell r="G228" t="str">
            <v>信息化建设</v>
          </cell>
          <cell r="H228">
            <v>0</v>
          </cell>
          <cell r="I228" t="str">
            <v/>
          </cell>
          <cell r="J228">
            <v>0</v>
          </cell>
          <cell r="K228" t="str">
            <v/>
          </cell>
        </row>
        <row r="229">
          <cell r="C229">
            <v>2013810</v>
          </cell>
          <cell r="D229" t="str">
            <v/>
          </cell>
          <cell r="E229" t="str">
            <v/>
          </cell>
          <cell r="F229" t="str">
            <v>10</v>
          </cell>
          <cell r="G229" t="str">
            <v>质量基础</v>
          </cell>
          <cell r="H229">
            <v>0</v>
          </cell>
          <cell r="I229" t="str">
            <v/>
          </cell>
          <cell r="J229">
            <v>0</v>
          </cell>
          <cell r="K229" t="str">
            <v/>
          </cell>
        </row>
        <row r="230">
          <cell r="C230">
            <v>2013812</v>
          </cell>
          <cell r="D230" t="str">
            <v/>
          </cell>
          <cell r="E230" t="str">
            <v/>
          </cell>
          <cell r="F230" t="str">
            <v>12</v>
          </cell>
          <cell r="G230" t="str">
            <v>药品事务</v>
          </cell>
          <cell r="H230">
            <v>0</v>
          </cell>
          <cell r="I230" t="str">
            <v/>
          </cell>
          <cell r="J230">
            <v>0</v>
          </cell>
          <cell r="K230" t="str">
            <v/>
          </cell>
        </row>
        <row r="231">
          <cell r="C231">
            <v>2013813</v>
          </cell>
          <cell r="D231" t="str">
            <v/>
          </cell>
          <cell r="E231" t="str">
            <v/>
          </cell>
          <cell r="F231" t="str">
            <v>13</v>
          </cell>
          <cell r="G231" t="str">
            <v>医疗器械事务</v>
          </cell>
          <cell r="H231">
            <v>0</v>
          </cell>
          <cell r="I231" t="str">
            <v/>
          </cell>
          <cell r="J231">
            <v>0</v>
          </cell>
          <cell r="K231" t="str">
            <v/>
          </cell>
        </row>
        <row r="232">
          <cell r="C232">
            <v>2013814</v>
          </cell>
          <cell r="D232" t="str">
            <v/>
          </cell>
          <cell r="E232" t="str">
            <v/>
          </cell>
          <cell r="F232" t="str">
            <v>14</v>
          </cell>
          <cell r="G232" t="str">
            <v>化妆品事务</v>
          </cell>
          <cell r="H232">
            <v>0</v>
          </cell>
          <cell r="I232" t="str">
            <v/>
          </cell>
          <cell r="J232">
            <v>0</v>
          </cell>
          <cell r="K232" t="str">
            <v/>
          </cell>
        </row>
        <row r="233">
          <cell r="C233">
            <v>2013815</v>
          </cell>
          <cell r="D233" t="str">
            <v/>
          </cell>
          <cell r="E233" t="str">
            <v/>
          </cell>
          <cell r="F233" t="str">
            <v>15</v>
          </cell>
          <cell r="G233" t="str">
            <v>质量安全监管</v>
          </cell>
          <cell r="H233">
            <v>10</v>
          </cell>
          <cell r="I233" t="str">
            <v/>
          </cell>
          <cell r="J233">
            <v>10</v>
          </cell>
          <cell r="K233" t="str">
            <v/>
          </cell>
          <cell r="L233">
            <v>0</v>
          </cell>
          <cell r="M233">
            <v>0</v>
          </cell>
        </row>
        <row r="234">
          <cell r="C234">
            <v>2013816</v>
          </cell>
          <cell r="D234" t="str">
            <v/>
          </cell>
          <cell r="E234" t="str">
            <v/>
          </cell>
          <cell r="F234" t="str">
            <v>16</v>
          </cell>
          <cell r="G234" t="str">
            <v>食品安全监管</v>
          </cell>
          <cell r="H234">
            <v>28.62</v>
          </cell>
          <cell r="I234" t="str">
            <v/>
          </cell>
          <cell r="J234">
            <v>28.62</v>
          </cell>
          <cell r="K234" t="str">
            <v/>
          </cell>
          <cell r="L234">
            <v>0</v>
          </cell>
          <cell r="M234">
            <v>0</v>
          </cell>
        </row>
        <row r="235">
          <cell r="C235">
            <v>2013850</v>
          </cell>
          <cell r="D235" t="str">
            <v/>
          </cell>
          <cell r="E235" t="str">
            <v/>
          </cell>
          <cell r="F235" t="str">
            <v>50</v>
          </cell>
          <cell r="G235" t="str">
            <v>事业运行</v>
          </cell>
          <cell r="H235">
            <v>0</v>
          </cell>
          <cell r="I235" t="str">
            <v/>
          </cell>
          <cell r="J235">
            <v>0</v>
          </cell>
          <cell r="K235" t="str">
            <v/>
          </cell>
        </row>
        <row r="236">
          <cell r="C236">
            <v>2013899</v>
          </cell>
          <cell r="D236" t="str">
            <v/>
          </cell>
          <cell r="E236" t="str">
            <v/>
          </cell>
          <cell r="F236" t="str">
            <v>99</v>
          </cell>
          <cell r="G236" t="str">
            <v>其他市场监督管理事务</v>
          </cell>
          <cell r="H236">
            <v>102</v>
          </cell>
          <cell r="I236" t="str">
            <v/>
          </cell>
          <cell r="J236">
            <v>102</v>
          </cell>
          <cell r="K236" t="str">
            <v/>
          </cell>
        </row>
        <row r="236">
          <cell r="M236">
            <v>0</v>
          </cell>
        </row>
        <row r="237">
          <cell r="C237">
            <v>20199</v>
          </cell>
          <cell r="D237" t="str">
            <v>201</v>
          </cell>
          <cell r="E237" t="str">
            <v>99</v>
          </cell>
          <cell r="F237" t="str">
            <v/>
          </cell>
          <cell r="G237" t="str">
            <v>其他一般公共服务支出</v>
          </cell>
          <cell r="H237">
            <v>2388.64</v>
          </cell>
          <cell r="I237">
            <v>0</v>
          </cell>
          <cell r="J237">
            <v>2388.64</v>
          </cell>
          <cell r="K237" t="str">
            <v/>
          </cell>
          <cell r="L237">
            <v>-2000</v>
          </cell>
          <cell r="M237">
            <v>-163</v>
          </cell>
        </row>
        <row r="238">
          <cell r="C238">
            <v>2019901</v>
          </cell>
          <cell r="D238" t="str">
            <v/>
          </cell>
          <cell r="E238" t="str">
            <v/>
          </cell>
          <cell r="F238" t="str">
            <v>01</v>
          </cell>
          <cell r="G238" t="str">
            <v>国家赔偿费用支出</v>
          </cell>
          <cell r="H238">
            <v>0</v>
          </cell>
          <cell r="I238" t="str">
            <v/>
          </cell>
          <cell r="J238">
            <v>0</v>
          </cell>
          <cell r="K238" t="str">
            <v/>
          </cell>
        </row>
        <row r="239">
          <cell r="C239">
            <v>2019999</v>
          </cell>
          <cell r="D239" t="str">
            <v/>
          </cell>
          <cell r="E239" t="str">
            <v/>
          </cell>
          <cell r="F239" t="str">
            <v>99</v>
          </cell>
          <cell r="G239" t="str">
            <v>其他一般公共服务支出</v>
          </cell>
          <cell r="H239">
            <v>2388.64</v>
          </cell>
          <cell r="I239" t="str">
            <v/>
          </cell>
          <cell r="J239">
            <v>2388.64</v>
          </cell>
          <cell r="K239" t="str">
            <v/>
          </cell>
          <cell r="L239">
            <v>-2000</v>
          </cell>
          <cell r="M239">
            <v>-163</v>
          </cell>
        </row>
        <row r="240">
          <cell r="C240">
            <v>202</v>
          </cell>
          <cell r="D240" t="str">
            <v>202</v>
          </cell>
          <cell r="E240" t="str">
            <v/>
          </cell>
          <cell r="F240" t="str">
            <v/>
          </cell>
          <cell r="G240" t="str">
            <v>外交支出</v>
          </cell>
          <cell r="H240">
            <v>0</v>
          </cell>
          <cell r="I240">
            <v>0</v>
          </cell>
          <cell r="J240">
            <v>0</v>
          </cell>
          <cell r="K240" t="str">
            <v/>
          </cell>
        </row>
        <row r="241">
          <cell r="C241">
            <v>20201</v>
          </cell>
          <cell r="D241" t="str">
            <v>202</v>
          </cell>
          <cell r="E241" t="str">
            <v>01</v>
          </cell>
          <cell r="F241" t="str">
            <v/>
          </cell>
          <cell r="G241" t="str">
            <v>外交管理事务</v>
          </cell>
          <cell r="H241">
            <v>0</v>
          </cell>
          <cell r="I241">
            <v>0</v>
          </cell>
          <cell r="J241">
            <v>0</v>
          </cell>
          <cell r="K241" t="str">
            <v/>
          </cell>
        </row>
        <row r="242">
          <cell r="C242">
            <v>2020101</v>
          </cell>
          <cell r="D242" t="str">
            <v/>
          </cell>
          <cell r="E242" t="str">
            <v/>
          </cell>
          <cell r="F242" t="str">
            <v>01</v>
          </cell>
          <cell r="G242" t="str">
            <v>行政运行</v>
          </cell>
          <cell r="H242">
            <v>0</v>
          </cell>
          <cell r="I242" t="str">
            <v/>
          </cell>
          <cell r="J242">
            <v>0</v>
          </cell>
          <cell r="K242" t="str">
            <v/>
          </cell>
        </row>
        <row r="243">
          <cell r="C243">
            <v>2020102</v>
          </cell>
          <cell r="D243" t="str">
            <v/>
          </cell>
          <cell r="E243" t="str">
            <v/>
          </cell>
          <cell r="F243" t="str">
            <v>02</v>
          </cell>
          <cell r="G243" t="str">
            <v>一般行政管理事务</v>
          </cell>
          <cell r="H243">
            <v>0</v>
          </cell>
          <cell r="I243" t="str">
            <v/>
          </cell>
          <cell r="J243">
            <v>0</v>
          </cell>
          <cell r="K243" t="str">
            <v/>
          </cell>
        </row>
        <row r="244">
          <cell r="C244">
            <v>2020103</v>
          </cell>
          <cell r="D244" t="str">
            <v/>
          </cell>
          <cell r="E244" t="str">
            <v/>
          </cell>
          <cell r="F244" t="str">
            <v>03</v>
          </cell>
          <cell r="G244" t="str">
            <v>机关服务</v>
          </cell>
          <cell r="H244">
            <v>0</v>
          </cell>
          <cell r="I244" t="str">
            <v/>
          </cell>
          <cell r="J244">
            <v>0</v>
          </cell>
          <cell r="K244" t="str">
            <v/>
          </cell>
        </row>
        <row r="245">
          <cell r="C245">
            <v>2020104</v>
          </cell>
          <cell r="D245" t="str">
            <v/>
          </cell>
          <cell r="E245" t="str">
            <v/>
          </cell>
          <cell r="F245" t="str">
            <v>04</v>
          </cell>
          <cell r="G245" t="str">
            <v>专项业务</v>
          </cell>
          <cell r="H245">
            <v>0</v>
          </cell>
          <cell r="I245" t="str">
            <v/>
          </cell>
          <cell r="J245">
            <v>0</v>
          </cell>
          <cell r="K245" t="str">
            <v/>
          </cell>
        </row>
        <row r="246">
          <cell r="C246">
            <v>2020150</v>
          </cell>
          <cell r="D246" t="str">
            <v/>
          </cell>
          <cell r="E246" t="str">
            <v/>
          </cell>
          <cell r="F246" t="str">
            <v>50</v>
          </cell>
          <cell r="G246" t="str">
            <v>事业运行</v>
          </cell>
          <cell r="H246">
            <v>0</v>
          </cell>
          <cell r="I246" t="str">
            <v/>
          </cell>
          <cell r="J246">
            <v>0</v>
          </cell>
          <cell r="K246" t="str">
            <v/>
          </cell>
        </row>
        <row r="247">
          <cell r="C247">
            <v>2020199</v>
          </cell>
          <cell r="D247" t="str">
            <v/>
          </cell>
          <cell r="E247" t="str">
            <v/>
          </cell>
          <cell r="F247" t="str">
            <v>99</v>
          </cell>
          <cell r="G247" t="str">
            <v>其他外交管理事务支出</v>
          </cell>
          <cell r="H247">
            <v>0</v>
          </cell>
          <cell r="I247" t="str">
            <v/>
          </cell>
          <cell r="J247">
            <v>0</v>
          </cell>
          <cell r="K247" t="str">
            <v/>
          </cell>
        </row>
        <row r="248">
          <cell r="C248">
            <v>20202</v>
          </cell>
          <cell r="D248" t="str">
            <v>202</v>
          </cell>
          <cell r="E248" t="str">
            <v>02</v>
          </cell>
          <cell r="F248" t="str">
            <v/>
          </cell>
          <cell r="G248" t="str">
            <v>驻外机构</v>
          </cell>
          <cell r="H248">
            <v>0</v>
          </cell>
          <cell r="I248">
            <v>0</v>
          </cell>
          <cell r="J248">
            <v>0</v>
          </cell>
          <cell r="K248" t="str">
            <v/>
          </cell>
        </row>
        <row r="249">
          <cell r="C249">
            <v>2020201</v>
          </cell>
          <cell r="D249" t="str">
            <v/>
          </cell>
          <cell r="E249" t="str">
            <v/>
          </cell>
          <cell r="F249" t="str">
            <v>01</v>
          </cell>
          <cell r="G249" t="str">
            <v>驻外使领馆（团、处）</v>
          </cell>
          <cell r="H249">
            <v>0</v>
          </cell>
          <cell r="I249" t="str">
            <v/>
          </cell>
          <cell r="J249">
            <v>0</v>
          </cell>
          <cell r="K249" t="str">
            <v/>
          </cell>
        </row>
        <row r="250">
          <cell r="C250">
            <v>2020202</v>
          </cell>
          <cell r="D250" t="str">
            <v/>
          </cell>
          <cell r="E250" t="str">
            <v/>
          </cell>
          <cell r="F250" t="str">
            <v>02</v>
          </cell>
          <cell r="G250" t="str">
            <v>其他驻外机构支出</v>
          </cell>
          <cell r="H250">
            <v>0</v>
          </cell>
          <cell r="I250" t="str">
            <v/>
          </cell>
          <cell r="J250">
            <v>0</v>
          </cell>
          <cell r="K250" t="str">
            <v/>
          </cell>
        </row>
        <row r="251">
          <cell r="C251">
            <v>20203</v>
          </cell>
          <cell r="D251" t="str">
            <v>202</v>
          </cell>
          <cell r="E251" t="str">
            <v>03</v>
          </cell>
          <cell r="F251" t="str">
            <v/>
          </cell>
          <cell r="G251" t="str">
            <v>对外援助</v>
          </cell>
          <cell r="H251">
            <v>0</v>
          </cell>
          <cell r="I251">
            <v>0</v>
          </cell>
          <cell r="J251">
            <v>0</v>
          </cell>
          <cell r="K251" t="str">
            <v/>
          </cell>
        </row>
        <row r="252">
          <cell r="C252">
            <v>2020304</v>
          </cell>
          <cell r="D252" t="str">
            <v/>
          </cell>
          <cell r="E252" t="str">
            <v/>
          </cell>
          <cell r="F252" t="str">
            <v>04</v>
          </cell>
          <cell r="G252" t="str">
            <v>援外优惠贷款贴息</v>
          </cell>
          <cell r="H252">
            <v>0</v>
          </cell>
          <cell r="I252" t="str">
            <v/>
          </cell>
          <cell r="J252">
            <v>0</v>
          </cell>
          <cell r="K252" t="str">
            <v/>
          </cell>
        </row>
        <row r="253">
          <cell r="C253">
            <v>2020306</v>
          </cell>
          <cell r="D253" t="str">
            <v/>
          </cell>
          <cell r="E253" t="str">
            <v/>
          </cell>
          <cell r="F253" t="str">
            <v>06</v>
          </cell>
          <cell r="G253" t="str">
            <v>对外援助</v>
          </cell>
          <cell r="H253">
            <v>0</v>
          </cell>
          <cell r="I253" t="str">
            <v/>
          </cell>
          <cell r="J253">
            <v>0</v>
          </cell>
          <cell r="K253" t="str">
            <v/>
          </cell>
        </row>
        <row r="254">
          <cell r="C254">
            <v>20204</v>
          </cell>
          <cell r="D254" t="str">
            <v>202</v>
          </cell>
          <cell r="E254" t="str">
            <v>04</v>
          </cell>
          <cell r="F254" t="str">
            <v/>
          </cell>
          <cell r="G254" t="str">
            <v>国际组织</v>
          </cell>
          <cell r="H254">
            <v>0</v>
          </cell>
          <cell r="I254">
            <v>0</v>
          </cell>
          <cell r="J254">
            <v>0</v>
          </cell>
          <cell r="K254" t="str">
            <v/>
          </cell>
        </row>
        <row r="255">
          <cell r="C255">
            <v>2020401</v>
          </cell>
          <cell r="D255" t="str">
            <v/>
          </cell>
          <cell r="E255" t="str">
            <v/>
          </cell>
          <cell r="F255" t="str">
            <v>01</v>
          </cell>
          <cell r="G255" t="str">
            <v>国际组织会费</v>
          </cell>
          <cell r="H255">
            <v>0</v>
          </cell>
          <cell r="I255" t="str">
            <v/>
          </cell>
          <cell r="J255">
            <v>0</v>
          </cell>
          <cell r="K255" t="str">
            <v/>
          </cell>
        </row>
        <row r="256">
          <cell r="C256">
            <v>2020402</v>
          </cell>
          <cell r="D256" t="str">
            <v/>
          </cell>
          <cell r="E256" t="str">
            <v/>
          </cell>
          <cell r="F256" t="str">
            <v>02</v>
          </cell>
          <cell r="G256" t="str">
            <v>国际组织捐赠</v>
          </cell>
          <cell r="H256">
            <v>0</v>
          </cell>
          <cell r="I256" t="str">
            <v/>
          </cell>
          <cell r="J256">
            <v>0</v>
          </cell>
          <cell r="K256" t="str">
            <v/>
          </cell>
        </row>
        <row r="257">
          <cell r="C257">
            <v>2020403</v>
          </cell>
          <cell r="D257" t="str">
            <v/>
          </cell>
          <cell r="E257" t="str">
            <v/>
          </cell>
          <cell r="F257" t="str">
            <v>03</v>
          </cell>
          <cell r="G257" t="str">
            <v>维和摊款</v>
          </cell>
          <cell r="H257">
            <v>0</v>
          </cell>
          <cell r="I257" t="str">
            <v/>
          </cell>
          <cell r="J257">
            <v>0</v>
          </cell>
          <cell r="K257" t="str">
            <v/>
          </cell>
        </row>
        <row r="258">
          <cell r="C258">
            <v>2020404</v>
          </cell>
          <cell r="D258" t="str">
            <v/>
          </cell>
          <cell r="E258" t="str">
            <v/>
          </cell>
          <cell r="F258" t="str">
            <v>04</v>
          </cell>
          <cell r="G258" t="str">
            <v>国际组织股金及基金</v>
          </cell>
          <cell r="H258">
            <v>0</v>
          </cell>
          <cell r="I258" t="str">
            <v/>
          </cell>
          <cell r="J258">
            <v>0</v>
          </cell>
          <cell r="K258" t="str">
            <v/>
          </cell>
        </row>
        <row r="259">
          <cell r="C259">
            <v>2020499</v>
          </cell>
          <cell r="D259" t="str">
            <v/>
          </cell>
          <cell r="E259" t="str">
            <v/>
          </cell>
          <cell r="F259" t="str">
            <v>99</v>
          </cell>
          <cell r="G259" t="str">
            <v>其他国际组织支出</v>
          </cell>
          <cell r="H259">
            <v>0</v>
          </cell>
          <cell r="I259" t="str">
            <v/>
          </cell>
          <cell r="J259">
            <v>0</v>
          </cell>
          <cell r="K259" t="str">
            <v/>
          </cell>
        </row>
        <row r="260">
          <cell r="C260">
            <v>20205</v>
          </cell>
          <cell r="D260" t="str">
            <v>202</v>
          </cell>
          <cell r="E260" t="str">
            <v>05</v>
          </cell>
          <cell r="F260" t="str">
            <v/>
          </cell>
          <cell r="G260" t="str">
            <v>对外合作与交流</v>
          </cell>
          <cell r="H260">
            <v>0</v>
          </cell>
          <cell r="I260">
            <v>0</v>
          </cell>
          <cell r="J260">
            <v>0</v>
          </cell>
          <cell r="K260" t="str">
            <v/>
          </cell>
        </row>
        <row r="261">
          <cell r="C261">
            <v>2020503</v>
          </cell>
          <cell r="D261" t="str">
            <v/>
          </cell>
          <cell r="E261" t="str">
            <v/>
          </cell>
          <cell r="F261" t="str">
            <v>03</v>
          </cell>
          <cell r="G261" t="str">
            <v>在华国际会议</v>
          </cell>
          <cell r="H261">
            <v>0</v>
          </cell>
          <cell r="I261" t="str">
            <v/>
          </cell>
          <cell r="J261">
            <v>0</v>
          </cell>
          <cell r="K261" t="str">
            <v/>
          </cell>
        </row>
        <row r="262">
          <cell r="C262">
            <v>2020504</v>
          </cell>
          <cell r="D262" t="str">
            <v/>
          </cell>
          <cell r="E262" t="str">
            <v/>
          </cell>
          <cell r="F262" t="str">
            <v>04</v>
          </cell>
          <cell r="G262" t="str">
            <v>国际交流活动</v>
          </cell>
          <cell r="H262">
            <v>0</v>
          </cell>
          <cell r="I262" t="str">
            <v/>
          </cell>
          <cell r="J262">
            <v>0</v>
          </cell>
          <cell r="K262" t="str">
            <v/>
          </cell>
        </row>
        <row r="263">
          <cell r="C263">
            <v>2020505</v>
          </cell>
          <cell r="D263" t="str">
            <v/>
          </cell>
          <cell r="E263" t="str">
            <v/>
          </cell>
          <cell r="F263" t="str">
            <v>05</v>
          </cell>
          <cell r="G263" t="str">
            <v>对外合作活动</v>
          </cell>
          <cell r="H263">
            <v>0</v>
          </cell>
          <cell r="I263" t="str">
            <v/>
          </cell>
          <cell r="J263">
            <v>0</v>
          </cell>
          <cell r="K263" t="str">
            <v/>
          </cell>
        </row>
        <row r="264">
          <cell r="C264">
            <v>2020599</v>
          </cell>
          <cell r="D264" t="str">
            <v/>
          </cell>
          <cell r="E264" t="str">
            <v/>
          </cell>
          <cell r="F264" t="str">
            <v>99</v>
          </cell>
          <cell r="G264" t="str">
            <v>其他对外合作与交流支出</v>
          </cell>
          <cell r="H264">
            <v>0</v>
          </cell>
          <cell r="I264" t="str">
            <v/>
          </cell>
          <cell r="J264">
            <v>0</v>
          </cell>
          <cell r="K264" t="str">
            <v/>
          </cell>
        </row>
        <row r="265">
          <cell r="C265">
            <v>20206</v>
          </cell>
          <cell r="D265" t="str">
            <v>202</v>
          </cell>
          <cell r="E265" t="str">
            <v>06</v>
          </cell>
          <cell r="F265" t="str">
            <v/>
          </cell>
          <cell r="G265" t="str">
            <v>对外宣传</v>
          </cell>
          <cell r="H265">
            <v>0</v>
          </cell>
          <cell r="I265">
            <v>0</v>
          </cell>
          <cell r="J265">
            <v>0</v>
          </cell>
          <cell r="K265" t="str">
            <v/>
          </cell>
        </row>
        <row r="266">
          <cell r="C266">
            <v>2020601</v>
          </cell>
          <cell r="D266" t="str">
            <v/>
          </cell>
          <cell r="E266" t="str">
            <v/>
          </cell>
          <cell r="F266" t="str">
            <v>01</v>
          </cell>
          <cell r="G266" t="str">
            <v>对外宣传</v>
          </cell>
          <cell r="H266">
            <v>0</v>
          </cell>
          <cell r="I266" t="str">
            <v/>
          </cell>
          <cell r="J266">
            <v>0</v>
          </cell>
          <cell r="K266" t="str">
            <v/>
          </cell>
        </row>
        <row r="267">
          <cell r="C267">
            <v>20207</v>
          </cell>
          <cell r="D267" t="str">
            <v>202</v>
          </cell>
          <cell r="E267" t="str">
            <v>07</v>
          </cell>
          <cell r="F267" t="str">
            <v/>
          </cell>
          <cell r="G267" t="str">
            <v>边界勘界联检</v>
          </cell>
          <cell r="H267">
            <v>0</v>
          </cell>
          <cell r="I267">
            <v>0</v>
          </cell>
          <cell r="J267">
            <v>0</v>
          </cell>
          <cell r="K267" t="str">
            <v/>
          </cell>
        </row>
        <row r="268">
          <cell r="C268">
            <v>2020701</v>
          </cell>
          <cell r="D268" t="str">
            <v/>
          </cell>
          <cell r="E268" t="str">
            <v/>
          </cell>
          <cell r="F268" t="str">
            <v>01</v>
          </cell>
          <cell r="G268" t="str">
            <v>边界勘界</v>
          </cell>
          <cell r="H268">
            <v>0</v>
          </cell>
          <cell r="I268" t="str">
            <v/>
          </cell>
          <cell r="J268">
            <v>0</v>
          </cell>
          <cell r="K268" t="str">
            <v/>
          </cell>
        </row>
        <row r="269">
          <cell r="C269">
            <v>2020702</v>
          </cell>
          <cell r="D269" t="str">
            <v/>
          </cell>
          <cell r="E269" t="str">
            <v/>
          </cell>
          <cell r="F269" t="str">
            <v>02</v>
          </cell>
          <cell r="G269" t="str">
            <v>边界联检</v>
          </cell>
          <cell r="H269">
            <v>0</v>
          </cell>
          <cell r="I269" t="str">
            <v/>
          </cell>
          <cell r="J269">
            <v>0</v>
          </cell>
          <cell r="K269" t="str">
            <v/>
          </cell>
        </row>
        <row r="270">
          <cell r="C270">
            <v>2020703</v>
          </cell>
          <cell r="D270" t="str">
            <v/>
          </cell>
          <cell r="E270" t="str">
            <v/>
          </cell>
          <cell r="F270" t="str">
            <v>03</v>
          </cell>
          <cell r="G270" t="str">
            <v>边界界桩维护</v>
          </cell>
          <cell r="H270">
            <v>0</v>
          </cell>
          <cell r="I270" t="str">
            <v/>
          </cell>
          <cell r="J270">
            <v>0</v>
          </cell>
          <cell r="K270" t="str">
            <v/>
          </cell>
        </row>
        <row r="271">
          <cell r="C271">
            <v>2020799</v>
          </cell>
          <cell r="D271" t="str">
            <v/>
          </cell>
          <cell r="E271" t="str">
            <v/>
          </cell>
          <cell r="F271" t="str">
            <v>99</v>
          </cell>
          <cell r="G271" t="str">
            <v>其他支出</v>
          </cell>
          <cell r="H271">
            <v>0</v>
          </cell>
          <cell r="I271" t="str">
            <v/>
          </cell>
          <cell r="J271">
            <v>0</v>
          </cell>
          <cell r="K271" t="str">
            <v/>
          </cell>
        </row>
        <row r="272">
          <cell r="C272">
            <v>20208</v>
          </cell>
          <cell r="D272" t="str">
            <v>202</v>
          </cell>
          <cell r="E272" t="str">
            <v>08</v>
          </cell>
          <cell r="F272" t="str">
            <v/>
          </cell>
          <cell r="G272" t="str">
            <v>国际发展合作</v>
          </cell>
          <cell r="H272">
            <v>0</v>
          </cell>
          <cell r="I272">
            <v>0</v>
          </cell>
          <cell r="J272">
            <v>0</v>
          </cell>
          <cell r="K272" t="str">
            <v/>
          </cell>
        </row>
        <row r="273">
          <cell r="C273">
            <v>2020801</v>
          </cell>
          <cell r="D273" t="str">
            <v/>
          </cell>
          <cell r="E273" t="str">
            <v/>
          </cell>
          <cell r="F273" t="str">
            <v>01</v>
          </cell>
          <cell r="G273" t="str">
            <v>行政运行</v>
          </cell>
          <cell r="H273">
            <v>0</v>
          </cell>
          <cell r="I273" t="str">
            <v/>
          </cell>
          <cell r="J273">
            <v>0</v>
          </cell>
          <cell r="K273" t="str">
            <v/>
          </cell>
        </row>
        <row r="274">
          <cell r="C274">
            <v>2020802</v>
          </cell>
          <cell r="D274" t="str">
            <v/>
          </cell>
          <cell r="E274" t="str">
            <v/>
          </cell>
          <cell r="F274" t="str">
            <v>02</v>
          </cell>
          <cell r="G274" t="str">
            <v>一般行政管理事务</v>
          </cell>
          <cell r="H274">
            <v>0</v>
          </cell>
          <cell r="I274" t="str">
            <v/>
          </cell>
          <cell r="J274">
            <v>0</v>
          </cell>
          <cell r="K274" t="str">
            <v/>
          </cell>
        </row>
        <row r="275">
          <cell r="C275">
            <v>2020803</v>
          </cell>
          <cell r="D275" t="str">
            <v/>
          </cell>
          <cell r="E275" t="str">
            <v/>
          </cell>
          <cell r="F275" t="str">
            <v>03</v>
          </cell>
          <cell r="G275" t="str">
            <v>机关服务</v>
          </cell>
          <cell r="H275">
            <v>0</v>
          </cell>
          <cell r="I275" t="str">
            <v/>
          </cell>
          <cell r="J275">
            <v>0</v>
          </cell>
          <cell r="K275" t="str">
            <v/>
          </cell>
        </row>
        <row r="276">
          <cell r="C276">
            <v>2020850</v>
          </cell>
          <cell r="D276" t="str">
            <v/>
          </cell>
          <cell r="E276" t="str">
            <v/>
          </cell>
          <cell r="F276" t="str">
            <v>50</v>
          </cell>
          <cell r="G276" t="str">
            <v>事业运行</v>
          </cell>
          <cell r="H276">
            <v>0</v>
          </cell>
          <cell r="I276" t="str">
            <v/>
          </cell>
          <cell r="J276">
            <v>0</v>
          </cell>
          <cell r="K276" t="str">
            <v/>
          </cell>
        </row>
        <row r="277">
          <cell r="C277">
            <v>2020899</v>
          </cell>
          <cell r="D277" t="str">
            <v/>
          </cell>
          <cell r="E277" t="str">
            <v/>
          </cell>
          <cell r="F277" t="str">
            <v>99</v>
          </cell>
          <cell r="G277" t="str">
            <v>其他国际发展合作支出</v>
          </cell>
          <cell r="H277">
            <v>0</v>
          </cell>
          <cell r="I277" t="str">
            <v/>
          </cell>
          <cell r="J277">
            <v>0</v>
          </cell>
          <cell r="K277" t="str">
            <v/>
          </cell>
        </row>
        <row r="278">
          <cell r="C278">
            <v>20299</v>
          </cell>
          <cell r="D278" t="str">
            <v>202</v>
          </cell>
          <cell r="E278" t="str">
            <v>99</v>
          </cell>
          <cell r="F278" t="str">
            <v/>
          </cell>
          <cell r="G278" t="str">
            <v>其他外交支出</v>
          </cell>
          <cell r="H278">
            <v>0</v>
          </cell>
          <cell r="I278">
            <v>0</v>
          </cell>
          <cell r="J278">
            <v>0</v>
          </cell>
          <cell r="K278" t="str">
            <v/>
          </cell>
        </row>
        <row r="279">
          <cell r="C279">
            <v>2029999</v>
          </cell>
          <cell r="D279" t="str">
            <v/>
          </cell>
          <cell r="E279" t="str">
            <v/>
          </cell>
          <cell r="F279" t="str">
            <v>99</v>
          </cell>
          <cell r="G279" t="str">
            <v>其他外交支出</v>
          </cell>
          <cell r="H279">
            <v>0</v>
          </cell>
          <cell r="I279" t="str">
            <v/>
          </cell>
          <cell r="J279">
            <v>0</v>
          </cell>
          <cell r="K279" t="str">
            <v/>
          </cell>
        </row>
        <row r="280">
          <cell r="C280">
            <v>203</v>
          </cell>
          <cell r="D280" t="str">
            <v>203</v>
          </cell>
          <cell r="E280" t="str">
            <v/>
          </cell>
          <cell r="F280" t="str">
            <v/>
          </cell>
          <cell r="G280" t="str">
            <v>国防支出</v>
          </cell>
          <cell r="H280">
            <v>196.47</v>
          </cell>
          <cell r="I280">
            <v>0</v>
          </cell>
          <cell r="J280">
            <v>196.47</v>
          </cell>
          <cell r="K280" t="str">
            <v/>
          </cell>
          <cell r="L280">
            <v>0</v>
          </cell>
          <cell r="M280">
            <v>0</v>
          </cell>
        </row>
        <row r="281">
          <cell r="C281">
            <v>20301</v>
          </cell>
          <cell r="D281" t="str">
            <v>203</v>
          </cell>
          <cell r="E281" t="str">
            <v>01</v>
          </cell>
          <cell r="F281" t="str">
            <v/>
          </cell>
          <cell r="G281" t="str">
            <v>军费</v>
          </cell>
          <cell r="H281">
            <v>0</v>
          </cell>
          <cell r="I281">
            <v>0</v>
          </cell>
          <cell r="J281">
            <v>0</v>
          </cell>
          <cell r="K281" t="str">
            <v/>
          </cell>
        </row>
        <row r="282">
          <cell r="C282">
            <v>2030101</v>
          </cell>
          <cell r="D282" t="str">
            <v/>
          </cell>
          <cell r="E282" t="str">
            <v/>
          </cell>
          <cell r="F282" t="str">
            <v>01</v>
          </cell>
          <cell r="G282" t="str">
            <v>现役部队</v>
          </cell>
          <cell r="H282">
            <v>0</v>
          </cell>
          <cell r="I282" t="str">
            <v/>
          </cell>
          <cell r="J282">
            <v>0</v>
          </cell>
          <cell r="K282" t="str">
            <v/>
          </cell>
        </row>
        <row r="283">
          <cell r="C283">
            <v>2030102</v>
          </cell>
          <cell r="D283" t="str">
            <v/>
          </cell>
          <cell r="E283" t="str">
            <v/>
          </cell>
          <cell r="F283" t="str">
            <v>02</v>
          </cell>
          <cell r="G283" t="str">
            <v>预备役部队</v>
          </cell>
          <cell r="H283">
            <v>0</v>
          </cell>
          <cell r="I283" t="str">
            <v/>
          </cell>
          <cell r="J283">
            <v>0</v>
          </cell>
          <cell r="K283" t="str">
            <v/>
          </cell>
        </row>
        <row r="284">
          <cell r="C284">
            <v>2030199</v>
          </cell>
          <cell r="D284" t="str">
            <v/>
          </cell>
          <cell r="E284" t="str">
            <v/>
          </cell>
          <cell r="F284" t="str">
            <v>99</v>
          </cell>
          <cell r="G284" t="str">
            <v>其他军费支出</v>
          </cell>
          <cell r="H284">
            <v>0</v>
          </cell>
          <cell r="I284" t="str">
            <v/>
          </cell>
          <cell r="J284">
            <v>0</v>
          </cell>
          <cell r="K284" t="str">
            <v/>
          </cell>
        </row>
        <row r="285">
          <cell r="C285">
            <v>20304</v>
          </cell>
          <cell r="D285" t="str">
            <v>203</v>
          </cell>
          <cell r="E285" t="str">
            <v>04</v>
          </cell>
          <cell r="F285" t="str">
            <v/>
          </cell>
          <cell r="G285" t="str">
            <v>国防科研事业</v>
          </cell>
          <cell r="H285">
            <v>0</v>
          </cell>
          <cell r="I285">
            <v>0</v>
          </cell>
          <cell r="J285">
            <v>0</v>
          </cell>
          <cell r="K285" t="str">
            <v/>
          </cell>
        </row>
        <row r="286">
          <cell r="C286">
            <v>2030401</v>
          </cell>
          <cell r="D286" t="str">
            <v/>
          </cell>
          <cell r="E286" t="str">
            <v/>
          </cell>
          <cell r="F286" t="str">
            <v>01</v>
          </cell>
          <cell r="G286" t="str">
            <v>国防科研事业</v>
          </cell>
          <cell r="H286">
            <v>0</v>
          </cell>
          <cell r="I286" t="str">
            <v/>
          </cell>
          <cell r="J286">
            <v>0</v>
          </cell>
          <cell r="K286" t="str">
            <v/>
          </cell>
        </row>
        <row r="287">
          <cell r="C287">
            <v>20305</v>
          </cell>
          <cell r="D287" t="str">
            <v>203</v>
          </cell>
          <cell r="E287" t="str">
            <v>05</v>
          </cell>
          <cell r="F287" t="str">
            <v/>
          </cell>
          <cell r="G287" t="str">
            <v>专项工程</v>
          </cell>
          <cell r="H287">
            <v>0</v>
          </cell>
          <cell r="I287">
            <v>0</v>
          </cell>
          <cell r="J287">
            <v>0</v>
          </cell>
          <cell r="K287" t="str">
            <v/>
          </cell>
        </row>
        <row r="288">
          <cell r="C288">
            <v>2030501</v>
          </cell>
          <cell r="D288" t="str">
            <v/>
          </cell>
          <cell r="E288" t="str">
            <v/>
          </cell>
          <cell r="F288" t="str">
            <v>01</v>
          </cell>
          <cell r="G288" t="str">
            <v>专项工程</v>
          </cell>
          <cell r="H288">
            <v>0</v>
          </cell>
          <cell r="I288" t="str">
            <v/>
          </cell>
          <cell r="J288">
            <v>0</v>
          </cell>
          <cell r="K288" t="str">
            <v/>
          </cell>
        </row>
        <row r="289">
          <cell r="C289">
            <v>20306</v>
          </cell>
          <cell r="D289" t="str">
            <v>203</v>
          </cell>
          <cell r="E289" t="str">
            <v>06</v>
          </cell>
          <cell r="F289" t="str">
            <v/>
          </cell>
          <cell r="G289" t="str">
            <v>国防动员</v>
          </cell>
          <cell r="H289">
            <v>190</v>
          </cell>
          <cell r="I289">
            <v>0</v>
          </cell>
          <cell r="J289">
            <v>190</v>
          </cell>
          <cell r="K289" t="str">
            <v/>
          </cell>
          <cell r="L289">
            <v>0</v>
          </cell>
          <cell r="M289">
            <v>0</v>
          </cell>
        </row>
        <row r="290">
          <cell r="C290">
            <v>2030601</v>
          </cell>
          <cell r="D290" t="str">
            <v/>
          </cell>
          <cell r="E290" t="str">
            <v/>
          </cell>
          <cell r="F290" t="str">
            <v>01</v>
          </cell>
          <cell r="G290" t="str">
            <v>兵役征集</v>
          </cell>
          <cell r="H290">
            <v>85</v>
          </cell>
          <cell r="I290" t="str">
            <v/>
          </cell>
          <cell r="J290">
            <v>85</v>
          </cell>
          <cell r="K290" t="str">
            <v/>
          </cell>
          <cell r="L290">
            <v>0</v>
          </cell>
          <cell r="M290">
            <v>0</v>
          </cell>
        </row>
        <row r="291">
          <cell r="C291">
            <v>2030602</v>
          </cell>
          <cell r="D291" t="str">
            <v/>
          </cell>
          <cell r="E291" t="str">
            <v/>
          </cell>
          <cell r="F291" t="str">
            <v>02</v>
          </cell>
          <cell r="G291" t="str">
            <v>经济动员</v>
          </cell>
          <cell r="H291">
            <v>0</v>
          </cell>
          <cell r="I291" t="str">
            <v/>
          </cell>
          <cell r="J291">
            <v>0</v>
          </cell>
          <cell r="K291" t="str">
            <v/>
          </cell>
        </row>
        <row r="292">
          <cell r="C292">
            <v>2030603</v>
          </cell>
          <cell r="D292" t="str">
            <v/>
          </cell>
          <cell r="E292" t="str">
            <v/>
          </cell>
          <cell r="F292" t="str">
            <v>03</v>
          </cell>
          <cell r="G292" t="str">
            <v>人民防空</v>
          </cell>
          <cell r="H292">
            <v>0</v>
          </cell>
          <cell r="I292" t="str">
            <v/>
          </cell>
          <cell r="J292">
            <v>0</v>
          </cell>
          <cell r="K292" t="str">
            <v/>
          </cell>
        </row>
        <row r="293">
          <cell r="C293">
            <v>2030604</v>
          </cell>
          <cell r="D293" t="str">
            <v/>
          </cell>
          <cell r="E293" t="str">
            <v/>
          </cell>
          <cell r="F293" t="str">
            <v>04</v>
          </cell>
          <cell r="G293" t="str">
            <v>交通战备</v>
          </cell>
          <cell r="H293">
            <v>0</v>
          </cell>
          <cell r="I293" t="str">
            <v/>
          </cell>
          <cell r="J293">
            <v>0</v>
          </cell>
          <cell r="K293" t="str">
            <v/>
          </cell>
        </row>
        <row r="294">
          <cell r="C294">
            <v>2030607</v>
          </cell>
          <cell r="D294" t="str">
            <v/>
          </cell>
          <cell r="E294" t="str">
            <v/>
          </cell>
          <cell r="F294" t="str">
            <v>07</v>
          </cell>
          <cell r="G294" t="str">
            <v>民兵</v>
          </cell>
          <cell r="H294">
            <v>105</v>
          </cell>
          <cell r="I294" t="str">
            <v/>
          </cell>
          <cell r="J294">
            <v>105</v>
          </cell>
          <cell r="K294" t="str">
            <v/>
          </cell>
          <cell r="L294">
            <v>0</v>
          </cell>
          <cell r="M294">
            <v>0</v>
          </cell>
        </row>
        <row r="295">
          <cell r="C295">
            <v>2030608</v>
          </cell>
          <cell r="D295" t="str">
            <v/>
          </cell>
          <cell r="E295" t="str">
            <v/>
          </cell>
          <cell r="F295" t="str">
            <v>08</v>
          </cell>
          <cell r="G295" t="str">
            <v>边海防</v>
          </cell>
          <cell r="H295">
            <v>0</v>
          </cell>
          <cell r="I295" t="str">
            <v/>
          </cell>
          <cell r="J295">
            <v>0</v>
          </cell>
          <cell r="K295" t="str">
            <v/>
          </cell>
        </row>
        <row r="296">
          <cell r="C296">
            <v>2030699</v>
          </cell>
          <cell r="D296" t="str">
            <v/>
          </cell>
          <cell r="E296" t="str">
            <v/>
          </cell>
          <cell r="F296" t="str">
            <v>99</v>
          </cell>
          <cell r="G296" t="str">
            <v>其他国防动员支出</v>
          </cell>
          <cell r="H296">
            <v>0</v>
          </cell>
          <cell r="I296" t="str">
            <v/>
          </cell>
          <cell r="J296">
            <v>0</v>
          </cell>
          <cell r="K296" t="str">
            <v/>
          </cell>
        </row>
        <row r="297">
          <cell r="C297">
            <v>20399</v>
          </cell>
          <cell r="D297" t="str">
            <v>203</v>
          </cell>
          <cell r="E297" t="str">
            <v>99</v>
          </cell>
          <cell r="F297" t="str">
            <v/>
          </cell>
          <cell r="G297" t="str">
            <v>其他国防支出</v>
          </cell>
          <cell r="H297">
            <v>6.47</v>
          </cell>
          <cell r="I297">
            <v>0</v>
          </cell>
          <cell r="J297">
            <v>6.47</v>
          </cell>
          <cell r="K297" t="str">
            <v/>
          </cell>
          <cell r="L297">
            <v>0</v>
          </cell>
          <cell r="M297">
            <v>0</v>
          </cell>
        </row>
        <row r="298">
          <cell r="C298">
            <v>2039999</v>
          </cell>
          <cell r="D298" t="str">
            <v/>
          </cell>
          <cell r="E298" t="str">
            <v/>
          </cell>
          <cell r="F298" t="str">
            <v>99</v>
          </cell>
          <cell r="G298" t="str">
            <v>其他国防支出</v>
          </cell>
          <cell r="H298">
            <v>6.47</v>
          </cell>
          <cell r="I298" t="str">
            <v/>
          </cell>
          <cell r="J298">
            <v>6.47</v>
          </cell>
          <cell r="K298" t="str">
            <v/>
          </cell>
          <cell r="L298">
            <v>0</v>
          </cell>
          <cell r="M298">
            <v>0</v>
          </cell>
        </row>
        <row r="299">
          <cell r="C299">
            <v>204</v>
          </cell>
          <cell r="D299" t="str">
            <v>204</v>
          </cell>
          <cell r="E299" t="str">
            <v/>
          </cell>
          <cell r="F299" t="str">
            <v/>
          </cell>
          <cell r="G299" t="str">
            <v>公共安全支出</v>
          </cell>
          <cell r="H299">
            <v>19818.55</v>
          </cell>
          <cell r="I299">
            <v>0</v>
          </cell>
          <cell r="J299">
            <v>19818.55</v>
          </cell>
          <cell r="K299" t="str">
            <v/>
          </cell>
          <cell r="L299">
            <v>340.036695</v>
          </cell>
          <cell r="M299">
            <v>-303</v>
          </cell>
        </row>
        <row r="300">
          <cell r="C300">
            <v>20401</v>
          </cell>
          <cell r="D300" t="str">
            <v>204</v>
          </cell>
          <cell r="E300" t="str">
            <v>01</v>
          </cell>
          <cell r="F300" t="str">
            <v/>
          </cell>
          <cell r="G300" t="str">
            <v>武装警察部队</v>
          </cell>
          <cell r="H300">
            <v>0</v>
          </cell>
          <cell r="I300">
            <v>0</v>
          </cell>
          <cell r="J300">
            <v>0</v>
          </cell>
          <cell r="K300" t="str">
            <v/>
          </cell>
        </row>
        <row r="301">
          <cell r="C301">
            <v>2040101</v>
          </cell>
          <cell r="D301" t="str">
            <v/>
          </cell>
          <cell r="E301" t="str">
            <v/>
          </cell>
          <cell r="F301" t="str">
            <v>01</v>
          </cell>
          <cell r="G301" t="str">
            <v>武装警察部队</v>
          </cell>
          <cell r="H301">
            <v>0</v>
          </cell>
          <cell r="I301" t="str">
            <v/>
          </cell>
          <cell r="J301">
            <v>0</v>
          </cell>
          <cell r="K301" t="str">
            <v/>
          </cell>
        </row>
        <row r="302">
          <cell r="C302">
            <v>2040199</v>
          </cell>
          <cell r="D302" t="str">
            <v/>
          </cell>
          <cell r="E302" t="str">
            <v/>
          </cell>
          <cell r="F302" t="str">
            <v>99</v>
          </cell>
          <cell r="G302" t="str">
            <v>其他武装警察部队支出</v>
          </cell>
          <cell r="H302">
            <v>0</v>
          </cell>
          <cell r="I302" t="str">
            <v/>
          </cell>
          <cell r="J302">
            <v>0</v>
          </cell>
          <cell r="K302" t="str">
            <v/>
          </cell>
        </row>
        <row r="303">
          <cell r="C303">
            <v>20402</v>
          </cell>
          <cell r="D303" t="str">
            <v>204</v>
          </cell>
          <cell r="E303" t="str">
            <v>02</v>
          </cell>
          <cell r="F303" t="str">
            <v/>
          </cell>
          <cell r="G303" t="str">
            <v>公安</v>
          </cell>
          <cell r="H303">
            <v>17546</v>
          </cell>
          <cell r="I303">
            <v>0</v>
          </cell>
          <cell r="J303">
            <v>17546</v>
          </cell>
          <cell r="K303" t="str">
            <v/>
          </cell>
          <cell r="L303">
            <v>618.697954</v>
          </cell>
          <cell r="M303">
            <v>-303</v>
          </cell>
        </row>
        <row r="304">
          <cell r="C304">
            <v>2040201</v>
          </cell>
          <cell r="D304" t="str">
            <v/>
          </cell>
          <cell r="E304" t="str">
            <v/>
          </cell>
          <cell r="F304" t="str">
            <v>01</v>
          </cell>
          <cell r="G304" t="str">
            <v>行政运行</v>
          </cell>
          <cell r="H304">
            <v>9708.88</v>
          </cell>
          <cell r="I304" t="str">
            <v/>
          </cell>
          <cell r="J304">
            <v>9708.88</v>
          </cell>
          <cell r="K304" t="str">
            <v/>
          </cell>
          <cell r="L304">
            <v>77.38622</v>
          </cell>
          <cell r="M304">
            <v>-303</v>
          </cell>
        </row>
        <row r="305">
          <cell r="C305">
            <v>2040202</v>
          </cell>
          <cell r="D305" t="str">
            <v/>
          </cell>
          <cell r="E305" t="str">
            <v/>
          </cell>
          <cell r="F305" t="str">
            <v>02</v>
          </cell>
          <cell r="G305" t="str">
            <v>一般行政管理事务</v>
          </cell>
          <cell r="H305">
            <v>749.74</v>
          </cell>
          <cell r="I305" t="str">
            <v/>
          </cell>
          <cell r="J305">
            <v>749.74</v>
          </cell>
          <cell r="K305" t="str">
            <v/>
          </cell>
          <cell r="L305">
            <v>54.89805</v>
          </cell>
          <cell r="M305">
            <v>0</v>
          </cell>
        </row>
        <row r="306">
          <cell r="C306">
            <v>2040203</v>
          </cell>
          <cell r="D306" t="str">
            <v/>
          </cell>
          <cell r="E306" t="str">
            <v/>
          </cell>
          <cell r="F306" t="str">
            <v>03</v>
          </cell>
          <cell r="G306" t="str">
            <v>机关服务</v>
          </cell>
          <cell r="H306">
            <v>275.3</v>
          </cell>
          <cell r="I306" t="str">
            <v/>
          </cell>
          <cell r="J306">
            <v>275.3</v>
          </cell>
          <cell r="K306" t="str">
            <v/>
          </cell>
          <cell r="L306">
            <v>13.2</v>
          </cell>
          <cell r="M306">
            <v>0</v>
          </cell>
        </row>
        <row r="307">
          <cell r="C307">
            <v>2040219</v>
          </cell>
          <cell r="D307" t="str">
            <v/>
          </cell>
          <cell r="E307" t="str">
            <v/>
          </cell>
          <cell r="F307" t="str">
            <v>19</v>
          </cell>
          <cell r="G307" t="str">
            <v>信息化建设</v>
          </cell>
          <cell r="H307">
            <v>495</v>
          </cell>
          <cell r="I307" t="str">
            <v/>
          </cell>
          <cell r="J307">
            <v>495</v>
          </cell>
          <cell r="K307" t="str">
            <v/>
          </cell>
        </row>
        <row r="308">
          <cell r="C308">
            <v>2040220</v>
          </cell>
          <cell r="D308" t="str">
            <v/>
          </cell>
          <cell r="E308" t="str">
            <v/>
          </cell>
          <cell r="F308" t="str">
            <v>20</v>
          </cell>
          <cell r="G308" t="str">
            <v>执法办案</v>
          </cell>
          <cell r="H308">
            <v>1657.37</v>
          </cell>
          <cell r="I308" t="str">
            <v/>
          </cell>
          <cell r="J308">
            <v>1657.37</v>
          </cell>
          <cell r="K308" t="str">
            <v/>
          </cell>
          <cell r="L308">
            <v>261</v>
          </cell>
          <cell r="M308">
            <v>0</v>
          </cell>
        </row>
        <row r="309">
          <cell r="C309">
            <v>2040221</v>
          </cell>
          <cell r="D309" t="str">
            <v/>
          </cell>
          <cell r="E309" t="str">
            <v/>
          </cell>
          <cell r="F309" t="str">
            <v>21</v>
          </cell>
          <cell r="G309" t="str">
            <v>特别业务</v>
          </cell>
          <cell r="H309">
            <v>491.91</v>
          </cell>
          <cell r="I309" t="str">
            <v/>
          </cell>
          <cell r="J309">
            <v>491.91</v>
          </cell>
          <cell r="K309" t="str">
            <v/>
          </cell>
          <cell r="L309">
            <v>-100</v>
          </cell>
          <cell r="M309">
            <v>0</v>
          </cell>
        </row>
        <row r="310">
          <cell r="C310">
            <v>2040222</v>
          </cell>
          <cell r="D310" t="str">
            <v/>
          </cell>
          <cell r="E310" t="str">
            <v/>
          </cell>
          <cell r="F310" t="str">
            <v>22</v>
          </cell>
          <cell r="G310" t="str">
            <v>特勤业务</v>
          </cell>
          <cell r="H310">
            <v>0</v>
          </cell>
          <cell r="I310" t="str">
            <v/>
          </cell>
          <cell r="J310">
            <v>0</v>
          </cell>
          <cell r="K310" t="str">
            <v/>
          </cell>
        </row>
        <row r="311">
          <cell r="C311">
            <v>2040223</v>
          </cell>
          <cell r="D311" t="str">
            <v/>
          </cell>
          <cell r="E311" t="str">
            <v/>
          </cell>
          <cell r="F311" t="str">
            <v>23</v>
          </cell>
          <cell r="G311" t="str">
            <v>移民事务</v>
          </cell>
          <cell r="H311">
            <v>0</v>
          </cell>
          <cell r="I311" t="str">
            <v/>
          </cell>
          <cell r="J311">
            <v>0</v>
          </cell>
          <cell r="K311" t="str">
            <v/>
          </cell>
        </row>
        <row r="312">
          <cell r="C312">
            <v>2040250</v>
          </cell>
          <cell r="D312" t="str">
            <v/>
          </cell>
          <cell r="E312" t="str">
            <v/>
          </cell>
          <cell r="F312" t="str">
            <v>50</v>
          </cell>
          <cell r="G312" t="str">
            <v>事业运行</v>
          </cell>
          <cell r="H312">
            <v>74.78</v>
          </cell>
          <cell r="I312" t="str">
            <v/>
          </cell>
          <cell r="J312">
            <v>74.78</v>
          </cell>
          <cell r="K312" t="str">
            <v/>
          </cell>
          <cell r="L312">
            <v>-44.78</v>
          </cell>
          <cell r="M312">
            <v>0</v>
          </cell>
        </row>
        <row r="313">
          <cell r="C313">
            <v>2040299</v>
          </cell>
          <cell r="D313" t="str">
            <v/>
          </cell>
          <cell r="E313" t="str">
            <v/>
          </cell>
          <cell r="F313" t="str">
            <v>99</v>
          </cell>
          <cell r="G313" t="str">
            <v>其他公安支出</v>
          </cell>
          <cell r="H313">
            <v>4093.02</v>
          </cell>
          <cell r="I313" t="str">
            <v/>
          </cell>
          <cell r="J313">
            <v>4093.02</v>
          </cell>
          <cell r="K313" t="str">
            <v/>
          </cell>
          <cell r="L313">
            <v>356.993684</v>
          </cell>
          <cell r="M313">
            <v>0</v>
          </cell>
        </row>
        <row r="314">
          <cell r="C314">
            <v>20403</v>
          </cell>
          <cell r="D314" t="str">
            <v>204</v>
          </cell>
          <cell r="E314" t="str">
            <v>03</v>
          </cell>
          <cell r="F314" t="str">
            <v/>
          </cell>
          <cell r="G314" t="str">
            <v>国家安全</v>
          </cell>
          <cell r="H314">
            <v>0</v>
          </cell>
          <cell r="I314">
            <v>0</v>
          </cell>
          <cell r="J314">
            <v>0</v>
          </cell>
          <cell r="K314" t="str">
            <v/>
          </cell>
        </row>
        <row r="315">
          <cell r="C315">
            <v>2040301</v>
          </cell>
          <cell r="D315" t="str">
            <v/>
          </cell>
          <cell r="E315" t="str">
            <v/>
          </cell>
          <cell r="F315" t="str">
            <v>01</v>
          </cell>
          <cell r="G315" t="str">
            <v>行政运行</v>
          </cell>
          <cell r="H315">
            <v>0</v>
          </cell>
          <cell r="I315" t="str">
            <v/>
          </cell>
          <cell r="J315">
            <v>0</v>
          </cell>
          <cell r="K315" t="str">
            <v/>
          </cell>
        </row>
        <row r="316">
          <cell r="C316">
            <v>2040302</v>
          </cell>
          <cell r="D316" t="str">
            <v/>
          </cell>
          <cell r="E316" t="str">
            <v/>
          </cell>
          <cell r="F316" t="str">
            <v>02</v>
          </cell>
          <cell r="G316" t="str">
            <v>一般行政管理事务</v>
          </cell>
          <cell r="H316">
            <v>0</v>
          </cell>
          <cell r="I316" t="str">
            <v/>
          </cell>
          <cell r="J316">
            <v>0</v>
          </cell>
          <cell r="K316" t="str">
            <v/>
          </cell>
        </row>
        <row r="317">
          <cell r="C317">
            <v>2040303</v>
          </cell>
          <cell r="D317" t="str">
            <v/>
          </cell>
          <cell r="E317" t="str">
            <v/>
          </cell>
          <cell r="F317" t="str">
            <v>03</v>
          </cell>
          <cell r="G317" t="str">
            <v>机关服务</v>
          </cell>
          <cell r="H317">
            <v>0</v>
          </cell>
          <cell r="I317" t="str">
            <v/>
          </cell>
          <cell r="J317">
            <v>0</v>
          </cell>
          <cell r="K317" t="str">
            <v/>
          </cell>
        </row>
        <row r="318">
          <cell r="C318">
            <v>2040304</v>
          </cell>
          <cell r="D318" t="str">
            <v/>
          </cell>
          <cell r="E318" t="str">
            <v/>
          </cell>
          <cell r="F318" t="str">
            <v>04</v>
          </cell>
          <cell r="G318" t="str">
            <v>安全业务</v>
          </cell>
          <cell r="H318">
            <v>0</v>
          </cell>
          <cell r="I318" t="str">
            <v/>
          </cell>
          <cell r="J318">
            <v>0</v>
          </cell>
          <cell r="K318" t="str">
            <v/>
          </cell>
        </row>
        <row r="319">
          <cell r="C319">
            <v>2040350</v>
          </cell>
          <cell r="D319" t="str">
            <v/>
          </cell>
          <cell r="E319" t="str">
            <v/>
          </cell>
          <cell r="F319" t="str">
            <v>50</v>
          </cell>
          <cell r="G319" t="str">
            <v>事业运行</v>
          </cell>
          <cell r="H319">
            <v>0</v>
          </cell>
          <cell r="I319" t="str">
            <v/>
          </cell>
          <cell r="J319">
            <v>0</v>
          </cell>
          <cell r="K319" t="str">
            <v/>
          </cell>
        </row>
        <row r="320">
          <cell r="C320">
            <v>2040399</v>
          </cell>
          <cell r="D320" t="str">
            <v/>
          </cell>
          <cell r="E320" t="str">
            <v/>
          </cell>
          <cell r="F320" t="str">
            <v>99</v>
          </cell>
          <cell r="G320" t="str">
            <v>其他国家安全支出</v>
          </cell>
          <cell r="H320">
            <v>0</v>
          </cell>
          <cell r="I320" t="str">
            <v/>
          </cell>
          <cell r="J320">
            <v>0</v>
          </cell>
          <cell r="K320" t="str">
            <v/>
          </cell>
        </row>
        <row r="321">
          <cell r="C321">
            <v>20404</v>
          </cell>
          <cell r="D321" t="str">
            <v>204</v>
          </cell>
          <cell r="E321" t="str">
            <v>04</v>
          </cell>
          <cell r="F321" t="str">
            <v/>
          </cell>
          <cell r="G321" t="str">
            <v>检察</v>
          </cell>
          <cell r="H321">
            <v>0</v>
          </cell>
          <cell r="I321">
            <v>0</v>
          </cell>
          <cell r="J321">
            <v>0</v>
          </cell>
          <cell r="K321" t="str">
            <v/>
          </cell>
        </row>
        <row r="322">
          <cell r="C322">
            <v>2040401</v>
          </cell>
          <cell r="D322" t="str">
            <v/>
          </cell>
          <cell r="E322" t="str">
            <v/>
          </cell>
          <cell r="F322" t="str">
            <v>01</v>
          </cell>
          <cell r="G322" t="str">
            <v>行政运行</v>
          </cell>
          <cell r="H322">
            <v>0</v>
          </cell>
          <cell r="I322" t="str">
            <v/>
          </cell>
          <cell r="J322">
            <v>0</v>
          </cell>
          <cell r="K322" t="str">
            <v/>
          </cell>
        </row>
        <row r="323">
          <cell r="C323">
            <v>2040402</v>
          </cell>
          <cell r="D323" t="str">
            <v/>
          </cell>
          <cell r="E323" t="str">
            <v/>
          </cell>
          <cell r="F323" t="str">
            <v>02</v>
          </cell>
          <cell r="G323" t="str">
            <v>一般行政管理事务</v>
          </cell>
          <cell r="H323">
            <v>0</v>
          </cell>
          <cell r="I323" t="str">
            <v/>
          </cell>
          <cell r="J323">
            <v>0</v>
          </cell>
          <cell r="K323" t="str">
            <v/>
          </cell>
        </row>
        <row r="324">
          <cell r="C324">
            <v>2040403</v>
          </cell>
          <cell r="D324" t="str">
            <v/>
          </cell>
          <cell r="E324" t="str">
            <v/>
          </cell>
          <cell r="F324" t="str">
            <v>03</v>
          </cell>
          <cell r="G324" t="str">
            <v>机关服务</v>
          </cell>
          <cell r="H324">
            <v>0</v>
          </cell>
          <cell r="I324" t="str">
            <v/>
          </cell>
          <cell r="J324">
            <v>0</v>
          </cell>
          <cell r="K324" t="str">
            <v/>
          </cell>
        </row>
        <row r="325">
          <cell r="C325">
            <v>2040409</v>
          </cell>
          <cell r="D325" t="str">
            <v/>
          </cell>
          <cell r="E325" t="str">
            <v/>
          </cell>
          <cell r="F325" t="str">
            <v>09</v>
          </cell>
          <cell r="G325" t="str">
            <v>“两房”建设</v>
          </cell>
          <cell r="H325">
            <v>0</v>
          </cell>
          <cell r="I325" t="str">
            <v/>
          </cell>
          <cell r="J325">
            <v>0</v>
          </cell>
          <cell r="K325" t="str">
            <v/>
          </cell>
        </row>
        <row r="326">
          <cell r="C326">
            <v>2040410</v>
          </cell>
          <cell r="D326" t="str">
            <v/>
          </cell>
          <cell r="E326" t="str">
            <v/>
          </cell>
          <cell r="F326" t="str">
            <v>10</v>
          </cell>
          <cell r="G326" t="str">
            <v>检察监督</v>
          </cell>
          <cell r="H326">
            <v>0</v>
          </cell>
          <cell r="I326" t="str">
            <v/>
          </cell>
          <cell r="J326">
            <v>0</v>
          </cell>
          <cell r="K326" t="str">
            <v/>
          </cell>
        </row>
        <row r="327">
          <cell r="C327">
            <v>2040450</v>
          </cell>
          <cell r="D327" t="str">
            <v/>
          </cell>
          <cell r="E327" t="str">
            <v/>
          </cell>
          <cell r="F327" t="str">
            <v>50</v>
          </cell>
          <cell r="G327" t="str">
            <v>事业运行</v>
          </cell>
          <cell r="H327">
            <v>0</v>
          </cell>
          <cell r="I327" t="str">
            <v/>
          </cell>
          <cell r="J327">
            <v>0</v>
          </cell>
          <cell r="K327" t="str">
            <v/>
          </cell>
        </row>
        <row r="328">
          <cell r="C328">
            <v>2040499</v>
          </cell>
          <cell r="D328" t="str">
            <v/>
          </cell>
          <cell r="E328" t="str">
            <v/>
          </cell>
          <cell r="F328" t="str">
            <v>99</v>
          </cell>
          <cell r="G328" t="str">
            <v>其他检察支出</v>
          </cell>
          <cell r="H328">
            <v>0</v>
          </cell>
          <cell r="I328" t="str">
            <v/>
          </cell>
          <cell r="J328">
            <v>0</v>
          </cell>
          <cell r="K328" t="str">
            <v/>
          </cell>
        </row>
        <row r="329">
          <cell r="C329">
            <v>20405</v>
          </cell>
          <cell r="D329" t="str">
            <v>204</v>
          </cell>
          <cell r="E329" t="str">
            <v>05</v>
          </cell>
          <cell r="F329" t="str">
            <v/>
          </cell>
          <cell r="G329" t="str">
            <v>法院</v>
          </cell>
          <cell r="H329">
            <v>122.44</v>
          </cell>
          <cell r="I329">
            <v>0</v>
          </cell>
          <cell r="J329">
            <v>122.44</v>
          </cell>
          <cell r="K329" t="str">
            <v/>
          </cell>
          <cell r="L329">
            <v>2.160548</v>
          </cell>
          <cell r="M329">
            <v>0</v>
          </cell>
        </row>
        <row r="330">
          <cell r="C330">
            <v>2040501</v>
          </cell>
          <cell r="D330" t="str">
            <v/>
          </cell>
          <cell r="E330" t="str">
            <v/>
          </cell>
          <cell r="F330" t="str">
            <v>01</v>
          </cell>
          <cell r="G330" t="str">
            <v>行政运行</v>
          </cell>
          <cell r="H330">
            <v>122.44</v>
          </cell>
          <cell r="I330" t="str">
            <v/>
          </cell>
          <cell r="J330">
            <v>122.44</v>
          </cell>
          <cell r="K330" t="str">
            <v/>
          </cell>
          <cell r="L330">
            <v>2.160548</v>
          </cell>
          <cell r="M330">
            <v>0</v>
          </cell>
        </row>
        <row r="331">
          <cell r="C331">
            <v>2040502</v>
          </cell>
          <cell r="D331" t="str">
            <v/>
          </cell>
          <cell r="E331" t="str">
            <v/>
          </cell>
          <cell r="F331" t="str">
            <v>02</v>
          </cell>
          <cell r="G331" t="str">
            <v>一般行政管理事务</v>
          </cell>
          <cell r="H331">
            <v>0</v>
          </cell>
          <cell r="I331" t="str">
            <v/>
          </cell>
          <cell r="J331">
            <v>0</v>
          </cell>
          <cell r="K331" t="str">
            <v/>
          </cell>
        </row>
        <row r="332">
          <cell r="C332">
            <v>2040503</v>
          </cell>
          <cell r="D332" t="str">
            <v/>
          </cell>
          <cell r="E332" t="str">
            <v/>
          </cell>
          <cell r="F332" t="str">
            <v>03</v>
          </cell>
          <cell r="G332" t="str">
            <v>机关服务</v>
          </cell>
          <cell r="H332">
            <v>0</v>
          </cell>
          <cell r="I332" t="str">
            <v/>
          </cell>
          <cell r="J332">
            <v>0</v>
          </cell>
          <cell r="K332" t="str">
            <v/>
          </cell>
        </row>
        <row r="333">
          <cell r="C333">
            <v>2040504</v>
          </cell>
          <cell r="D333" t="str">
            <v/>
          </cell>
          <cell r="E333" t="str">
            <v/>
          </cell>
          <cell r="F333" t="str">
            <v>04</v>
          </cell>
          <cell r="G333" t="str">
            <v>案件审判</v>
          </cell>
          <cell r="H333">
            <v>0</v>
          </cell>
          <cell r="I333" t="str">
            <v/>
          </cell>
          <cell r="J333">
            <v>0</v>
          </cell>
          <cell r="K333" t="str">
            <v/>
          </cell>
        </row>
        <row r="334">
          <cell r="C334">
            <v>2040505</v>
          </cell>
          <cell r="D334" t="str">
            <v/>
          </cell>
          <cell r="E334" t="str">
            <v/>
          </cell>
          <cell r="F334" t="str">
            <v>05</v>
          </cell>
          <cell r="G334" t="str">
            <v>案件执行</v>
          </cell>
          <cell r="H334">
            <v>0</v>
          </cell>
          <cell r="I334" t="str">
            <v/>
          </cell>
          <cell r="J334">
            <v>0</v>
          </cell>
          <cell r="K334" t="str">
            <v/>
          </cell>
        </row>
        <row r="335">
          <cell r="C335">
            <v>2040506</v>
          </cell>
          <cell r="D335" t="str">
            <v/>
          </cell>
          <cell r="E335" t="str">
            <v/>
          </cell>
          <cell r="F335" t="str">
            <v>06</v>
          </cell>
          <cell r="G335" t="str">
            <v>“两庭”建设</v>
          </cell>
          <cell r="H335">
            <v>0</v>
          </cell>
          <cell r="I335" t="str">
            <v/>
          </cell>
          <cell r="J335">
            <v>0</v>
          </cell>
          <cell r="K335" t="str">
            <v/>
          </cell>
        </row>
        <row r="336">
          <cell r="C336">
            <v>2040550</v>
          </cell>
          <cell r="D336" t="str">
            <v/>
          </cell>
          <cell r="E336" t="str">
            <v/>
          </cell>
          <cell r="F336" t="str">
            <v>50</v>
          </cell>
          <cell r="G336" t="str">
            <v>事业运行</v>
          </cell>
          <cell r="H336">
            <v>0</v>
          </cell>
          <cell r="I336" t="str">
            <v/>
          </cell>
          <cell r="J336">
            <v>0</v>
          </cell>
          <cell r="K336" t="str">
            <v/>
          </cell>
        </row>
        <row r="337">
          <cell r="C337">
            <v>2040599</v>
          </cell>
          <cell r="D337" t="str">
            <v/>
          </cell>
          <cell r="E337" t="str">
            <v/>
          </cell>
          <cell r="F337" t="str">
            <v>99</v>
          </cell>
          <cell r="G337" t="str">
            <v>其他法院支出</v>
          </cell>
          <cell r="H337">
            <v>0</v>
          </cell>
          <cell r="I337" t="str">
            <v/>
          </cell>
          <cell r="J337">
            <v>0</v>
          </cell>
          <cell r="K337" t="str">
            <v/>
          </cell>
        </row>
        <row r="338">
          <cell r="C338">
            <v>20406</v>
          </cell>
          <cell r="D338" t="str">
            <v>204</v>
          </cell>
          <cell r="E338" t="str">
            <v>06</v>
          </cell>
          <cell r="F338" t="str">
            <v/>
          </cell>
          <cell r="G338" t="str">
            <v>司法</v>
          </cell>
          <cell r="H338">
            <v>1399.11</v>
          </cell>
          <cell r="I338">
            <v>0</v>
          </cell>
          <cell r="J338">
            <v>1399.11</v>
          </cell>
          <cell r="K338" t="str">
            <v/>
          </cell>
          <cell r="L338">
            <v>-100.821807</v>
          </cell>
          <cell r="M338">
            <v>0</v>
          </cell>
        </row>
        <row r="339">
          <cell r="C339">
            <v>2040601</v>
          </cell>
          <cell r="D339" t="str">
            <v/>
          </cell>
          <cell r="E339" t="str">
            <v/>
          </cell>
          <cell r="F339" t="str">
            <v>01</v>
          </cell>
          <cell r="G339" t="str">
            <v>行政运行</v>
          </cell>
          <cell r="H339">
            <v>925.13</v>
          </cell>
          <cell r="I339" t="str">
            <v/>
          </cell>
          <cell r="J339">
            <v>925.13</v>
          </cell>
          <cell r="K339" t="str">
            <v/>
          </cell>
          <cell r="L339">
            <v>-104.546599</v>
          </cell>
          <cell r="M339">
            <v>0</v>
          </cell>
        </row>
        <row r="340">
          <cell r="C340">
            <v>2040602</v>
          </cell>
          <cell r="D340" t="str">
            <v/>
          </cell>
          <cell r="E340" t="str">
            <v/>
          </cell>
          <cell r="F340" t="str">
            <v>02</v>
          </cell>
          <cell r="G340" t="str">
            <v>一般行政管理事务</v>
          </cell>
          <cell r="H340">
            <v>148.93</v>
          </cell>
          <cell r="I340" t="str">
            <v/>
          </cell>
          <cell r="J340">
            <v>148.93</v>
          </cell>
          <cell r="K340" t="str">
            <v/>
          </cell>
          <cell r="L340">
            <v>-14.35134</v>
          </cell>
          <cell r="M340">
            <v>0</v>
          </cell>
        </row>
        <row r="341">
          <cell r="C341">
            <v>2040603</v>
          </cell>
          <cell r="D341" t="str">
            <v/>
          </cell>
          <cell r="E341" t="str">
            <v/>
          </cell>
          <cell r="F341" t="str">
            <v>03</v>
          </cell>
          <cell r="G341" t="str">
            <v>机关服务</v>
          </cell>
          <cell r="H341">
            <v>0</v>
          </cell>
          <cell r="I341" t="str">
            <v/>
          </cell>
          <cell r="J341">
            <v>0</v>
          </cell>
          <cell r="K341" t="str">
            <v/>
          </cell>
        </row>
        <row r="342">
          <cell r="C342">
            <v>2040604</v>
          </cell>
          <cell r="D342" t="str">
            <v/>
          </cell>
          <cell r="E342" t="str">
            <v/>
          </cell>
          <cell r="F342" t="str">
            <v>04</v>
          </cell>
          <cell r="G342" t="str">
            <v>基层司法业务</v>
          </cell>
          <cell r="H342">
            <v>105.6</v>
          </cell>
          <cell r="I342" t="str">
            <v/>
          </cell>
          <cell r="J342">
            <v>105.6</v>
          </cell>
          <cell r="K342" t="str">
            <v/>
          </cell>
          <cell r="L342">
            <v>-15.13805</v>
          </cell>
          <cell r="M342">
            <v>0</v>
          </cell>
        </row>
        <row r="343">
          <cell r="C343">
            <v>2040605</v>
          </cell>
          <cell r="D343" t="str">
            <v/>
          </cell>
          <cell r="E343" t="str">
            <v/>
          </cell>
          <cell r="F343" t="str">
            <v>05</v>
          </cell>
          <cell r="G343" t="str">
            <v>普法宣传</v>
          </cell>
          <cell r="H343">
            <v>46.46</v>
          </cell>
          <cell r="I343" t="str">
            <v/>
          </cell>
          <cell r="J343">
            <v>46.46</v>
          </cell>
          <cell r="K343" t="str">
            <v/>
          </cell>
          <cell r="L343">
            <v>28.13805</v>
          </cell>
          <cell r="M343">
            <v>0</v>
          </cell>
        </row>
        <row r="344">
          <cell r="C344">
            <v>2040606</v>
          </cell>
          <cell r="D344" t="str">
            <v/>
          </cell>
          <cell r="E344" t="str">
            <v/>
          </cell>
          <cell r="F344" t="str">
            <v>06</v>
          </cell>
          <cell r="G344" t="str">
            <v>律师管理</v>
          </cell>
          <cell r="H344">
            <v>0</v>
          </cell>
          <cell r="I344" t="str">
            <v/>
          </cell>
          <cell r="J344">
            <v>0</v>
          </cell>
          <cell r="K344" t="str">
            <v/>
          </cell>
        </row>
        <row r="345">
          <cell r="C345">
            <v>2040607</v>
          </cell>
          <cell r="D345" t="str">
            <v/>
          </cell>
          <cell r="E345" t="str">
            <v/>
          </cell>
          <cell r="F345" t="str">
            <v>07</v>
          </cell>
          <cell r="G345" t="str">
            <v>公共法律服务</v>
          </cell>
          <cell r="H345">
            <v>40.49</v>
          </cell>
          <cell r="I345" t="str">
            <v/>
          </cell>
          <cell r="J345">
            <v>40.49</v>
          </cell>
          <cell r="K345" t="str">
            <v/>
          </cell>
          <cell r="L345">
            <v>10</v>
          </cell>
          <cell r="M345">
            <v>0</v>
          </cell>
        </row>
        <row r="346">
          <cell r="C346">
            <v>2040608</v>
          </cell>
          <cell r="D346" t="str">
            <v/>
          </cell>
          <cell r="E346" t="str">
            <v/>
          </cell>
          <cell r="F346" t="str">
            <v>08</v>
          </cell>
          <cell r="G346" t="str">
            <v>国家统一法律职业资格考试</v>
          </cell>
          <cell r="H346">
            <v>0</v>
          </cell>
          <cell r="I346" t="str">
            <v/>
          </cell>
          <cell r="J346">
            <v>0</v>
          </cell>
          <cell r="K346" t="str">
            <v/>
          </cell>
        </row>
        <row r="347">
          <cell r="C347">
            <v>2040610</v>
          </cell>
          <cell r="D347" t="str">
            <v/>
          </cell>
          <cell r="E347" t="str">
            <v/>
          </cell>
          <cell r="F347" t="str">
            <v>10</v>
          </cell>
          <cell r="G347" t="str">
            <v>社区矫正</v>
          </cell>
          <cell r="H347">
            <v>13</v>
          </cell>
          <cell r="I347" t="str">
            <v/>
          </cell>
          <cell r="J347">
            <v>13</v>
          </cell>
          <cell r="K347" t="str">
            <v/>
          </cell>
          <cell r="L347">
            <v>-4.923868</v>
          </cell>
          <cell r="M347">
            <v>0</v>
          </cell>
        </row>
        <row r="348">
          <cell r="C348">
            <v>2040612</v>
          </cell>
          <cell r="D348" t="str">
            <v/>
          </cell>
          <cell r="E348" t="str">
            <v/>
          </cell>
          <cell r="F348" t="str">
            <v>12</v>
          </cell>
          <cell r="G348" t="str">
            <v>法治建设</v>
          </cell>
          <cell r="H348">
            <v>119.5</v>
          </cell>
          <cell r="I348" t="str">
            <v/>
          </cell>
          <cell r="J348">
            <v>119.5</v>
          </cell>
          <cell r="K348" t="str">
            <v/>
          </cell>
          <cell r="L348">
            <v>0</v>
          </cell>
          <cell r="M348">
            <v>0</v>
          </cell>
        </row>
        <row r="349">
          <cell r="C349">
            <v>2040613</v>
          </cell>
          <cell r="D349" t="str">
            <v/>
          </cell>
          <cell r="E349" t="str">
            <v/>
          </cell>
          <cell r="F349" t="str">
            <v>13</v>
          </cell>
          <cell r="G349" t="str">
            <v>信息化建设</v>
          </cell>
          <cell r="H349">
            <v>0</v>
          </cell>
          <cell r="I349" t="str">
            <v/>
          </cell>
          <cell r="J349">
            <v>0</v>
          </cell>
          <cell r="K349" t="str">
            <v/>
          </cell>
        </row>
        <row r="350">
          <cell r="C350">
            <v>2040650</v>
          </cell>
          <cell r="D350" t="str">
            <v/>
          </cell>
          <cell r="E350" t="str">
            <v/>
          </cell>
          <cell r="F350" t="str">
            <v>50</v>
          </cell>
          <cell r="G350" t="str">
            <v>事业运行</v>
          </cell>
          <cell r="H350">
            <v>0</v>
          </cell>
          <cell r="I350" t="str">
            <v/>
          </cell>
          <cell r="J350">
            <v>0</v>
          </cell>
          <cell r="K350" t="str">
            <v/>
          </cell>
        </row>
        <row r="351">
          <cell r="C351">
            <v>2040699</v>
          </cell>
          <cell r="D351" t="str">
            <v/>
          </cell>
          <cell r="E351" t="str">
            <v/>
          </cell>
          <cell r="F351" t="str">
            <v>99</v>
          </cell>
          <cell r="G351" t="str">
            <v>其他司法支出</v>
          </cell>
          <cell r="H351">
            <v>0</v>
          </cell>
          <cell r="I351" t="str">
            <v/>
          </cell>
          <cell r="J351">
            <v>0</v>
          </cell>
          <cell r="K351" t="str">
            <v/>
          </cell>
        </row>
        <row r="352">
          <cell r="C352">
            <v>20407</v>
          </cell>
          <cell r="D352" t="str">
            <v>204</v>
          </cell>
          <cell r="E352" t="str">
            <v>07</v>
          </cell>
          <cell r="F352" t="str">
            <v/>
          </cell>
          <cell r="G352" t="str">
            <v>监狱</v>
          </cell>
          <cell r="H352">
            <v>0</v>
          </cell>
          <cell r="I352">
            <v>0</v>
          </cell>
          <cell r="J352">
            <v>0</v>
          </cell>
          <cell r="K352" t="str">
            <v/>
          </cell>
        </row>
        <row r="353">
          <cell r="C353">
            <v>2040701</v>
          </cell>
          <cell r="D353" t="str">
            <v/>
          </cell>
          <cell r="E353" t="str">
            <v/>
          </cell>
          <cell r="F353" t="str">
            <v>01</v>
          </cell>
          <cell r="G353" t="str">
            <v>行政运行</v>
          </cell>
          <cell r="H353">
            <v>0</v>
          </cell>
          <cell r="I353" t="str">
            <v/>
          </cell>
          <cell r="J353">
            <v>0</v>
          </cell>
          <cell r="K353" t="str">
            <v/>
          </cell>
        </row>
        <row r="354">
          <cell r="C354">
            <v>2040702</v>
          </cell>
          <cell r="D354" t="str">
            <v/>
          </cell>
          <cell r="E354" t="str">
            <v/>
          </cell>
          <cell r="F354" t="str">
            <v>02</v>
          </cell>
          <cell r="G354" t="str">
            <v>一般行政管理事务</v>
          </cell>
          <cell r="H354">
            <v>0</v>
          </cell>
          <cell r="I354" t="str">
            <v/>
          </cell>
          <cell r="J354">
            <v>0</v>
          </cell>
          <cell r="K354" t="str">
            <v/>
          </cell>
        </row>
        <row r="355">
          <cell r="C355">
            <v>2040703</v>
          </cell>
          <cell r="D355" t="str">
            <v/>
          </cell>
          <cell r="E355" t="str">
            <v/>
          </cell>
          <cell r="F355" t="str">
            <v>03</v>
          </cell>
          <cell r="G355" t="str">
            <v>机关服务</v>
          </cell>
          <cell r="H355">
            <v>0</v>
          </cell>
          <cell r="I355" t="str">
            <v/>
          </cell>
          <cell r="J355">
            <v>0</v>
          </cell>
          <cell r="K355" t="str">
            <v/>
          </cell>
        </row>
        <row r="356">
          <cell r="C356">
            <v>2040704</v>
          </cell>
          <cell r="D356" t="str">
            <v/>
          </cell>
          <cell r="E356" t="str">
            <v/>
          </cell>
          <cell r="F356" t="str">
            <v>04</v>
          </cell>
          <cell r="G356" t="str">
            <v>罪犯生活及医疗卫生</v>
          </cell>
          <cell r="H356">
            <v>0</v>
          </cell>
          <cell r="I356" t="str">
            <v/>
          </cell>
          <cell r="J356">
            <v>0</v>
          </cell>
          <cell r="K356" t="str">
            <v/>
          </cell>
        </row>
        <row r="357">
          <cell r="C357">
            <v>2040705</v>
          </cell>
          <cell r="D357" t="str">
            <v/>
          </cell>
          <cell r="E357" t="str">
            <v/>
          </cell>
          <cell r="F357" t="str">
            <v>05</v>
          </cell>
          <cell r="G357" t="str">
            <v>监狱业务及罪犯改造</v>
          </cell>
          <cell r="H357">
            <v>0</v>
          </cell>
          <cell r="I357" t="str">
            <v/>
          </cell>
          <cell r="J357">
            <v>0</v>
          </cell>
          <cell r="K357" t="str">
            <v/>
          </cell>
        </row>
        <row r="358">
          <cell r="C358">
            <v>2040706</v>
          </cell>
          <cell r="D358" t="str">
            <v/>
          </cell>
          <cell r="E358" t="str">
            <v/>
          </cell>
          <cell r="F358" t="str">
            <v>06</v>
          </cell>
          <cell r="G358" t="str">
            <v>狱政设施建设</v>
          </cell>
          <cell r="H358">
            <v>0</v>
          </cell>
          <cell r="I358" t="str">
            <v/>
          </cell>
          <cell r="J358">
            <v>0</v>
          </cell>
          <cell r="K358" t="str">
            <v/>
          </cell>
        </row>
        <row r="359">
          <cell r="C359">
            <v>2040707</v>
          </cell>
          <cell r="D359" t="str">
            <v/>
          </cell>
          <cell r="E359" t="str">
            <v/>
          </cell>
          <cell r="F359" t="str">
            <v>07</v>
          </cell>
          <cell r="G359" t="str">
            <v>信息化建设</v>
          </cell>
          <cell r="H359">
            <v>0</v>
          </cell>
          <cell r="I359" t="str">
            <v/>
          </cell>
          <cell r="J359">
            <v>0</v>
          </cell>
          <cell r="K359" t="str">
            <v/>
          </cell>
        </row>
        <row r="360">
          <cell r="C360">
            <v>2040750</v>
          </cell>
          <cell r="D360" t="str">
            <v/>
          </cell>
          <cell r="E360" t="str">
            <v/>
          </cell>
          <cell r="F360" t="str">
            <v>50</v>
          </cell>
          <cell r="G360" t="str">
            <v>事业运行</v>
          </cell>
          <cell r="H360">
            <v>0</v>
          </cell>
          <cell r="I360" t="str">
            <v/>
          </cell>
          <cell r="J360">
            <v>0</v>
          </cell>
          <cell r="K360" t="str">
            <v/>
          </cell>
        </row>
        <row r="361">
          <cell r="C361">
            <v>2040799</v>
          </cell>
          <cell r="D361" t="str">
            <v/>
          </cell>
          <cell r="E361" t="str">
            <v/>
          </cell>
          <cell r="F361" t="str">
            <v>99</v>
          </cell>
          <cell r="G361" t="str">
            <v>其他监狱支出</v>
          </cell>
          <cell r="H361">
            <v>0</v>
          </cell>
          <cell r="I361" t="str">
            <v/>
          </cell>
          <cell r="J361">
            <v>0</v>
          </cell>
          <cell r="K361" t="str">
            <v/>
          </cell>
        </row>
        <row r="362">
          <cell r="C362">
            <v>20408</v>
          </cell>
          <cell r="D362" t="str">
            <v>204</v>
          </cell>
          <cell r="E362" t="str">
            <v>08</v>
          </cell>
          <cell r="F362" t="str">
            <v/>
          </cell>
          <cell r="G362" t="str">
            <v>强制隔离戒毒</v>
          </cell>
          <cell r="H362">
            <v>0</v>
          </cell>
          <cell r="I362">
            <v>0</v>
          </cell>
          <cell r="J362">
            <v>0</v>
          </cell>
          <cell r="K362" t="str">
            <v/>
          </cell>
        </row>
        <row r="363">
          <cell r="C363">
            <v>2040801</v>
          </cell>
          <cell r="D363" t="str">
            <v/>
          </cell>
          <cell r="E363" t="str">
            <v/>
          </cell>
          <cell r="F363" t="str">
            <v>01</v>
          </cell>
          <cell r="G363" t="str">
            <v>行政运行</v>
          </cell>
          <cell r="H363">
            <v>0</v>
          </cell>
          <cell r="I363" t="str">
            <v/>
          </cell>
          <cell r="J363">
            <v>0</v>
          </cell>
          <cell r="K363" t="str">
            <v/>
          </cell>
        </row>
        <row r="364">
          <cell r="C364">
            <v>2040802</v>
          </cell>
          <cell r="D364" t="str">
            <v/>
          </cell>
          <cell r="E364" t="str">
            <v/>
          </cell>
          <cell r="F364" t="str">
            <v>02</v>
          </cell>
          <cell r="G364" t="str">
            <v>一般行政管理事务</v>
          </cell>
          <cell r="H364">
            <v>0</v>
          </cell>
          <cell r="I364" t="str">
            <v/>
          </cell>
          <cell r="J364">
            <v>0</v>
          </cell>
          <cell r="K364" t="str">
            <v/>
          </cell>
        </row>
        <row r="365">
          <cell r="C365">
            <v>2040803</v>
          </cell>
          <cell r="D365" t="str">
            <v/>
          </cell>
          <cell r="E365" t="str">
            <v/>
          </cell>
          <cell r="F365" t="str">
            <v>03</v>
          </cell>
          <cell r="G365" t="str">
            <v>机关服务</v>
          </cell>
          <cell r="H365">
            <v>0</v>
          </cell>
          <cell r="I365" t="str">
            <v/>
          </cell>
          <cell r="J365">
            <v>0</v>
          </cell>
          <cell r="K365" t="str">
            <v/>
          </cell>
        </row>
        <row r="366">
          <cell r="C366">
            <v>2040804</v>
          </cell>
          <cell r="D366" t="str">
            <v/>
          </cell>
          <cell r="E366" t="str">
            <v/>
          </cell>
          <cell r="F366" t="str">
            <v>04</v>
          </cell>
          <cell r="G366" t="str">
            <v>强制隔离戒毒人员生活</v>
          </cell>
          <cell r="H366">
            <v>0</v>
          </cell>
          <cell r="I366" t="str">
            <v/>
          </cell>
          <cell r="J366">
            <v>0</v>
          </cell>
          <cell r="K366" t="str">
            <v/>
          </cell>
        </row>
        <row r="367">
          <cell r="C367">
            <v>2040805</v>
          </cell>
          <cell r="D367" t="str">
            <v/>
          </cell>
          <cell r="E367" t="str">
            <v/>
          </cell>
          <cell r="F367" t="str">
            <v>05</v>
          </cell>
          <cell r="G367" t="str">
            <v>强制隔离戒毒人员教育</v>
          </cell>
          <cell r="H367">
            <v>0</v>
          </cell>
          <cell r="I367" t="str">
            <v/>
          </cell>
          <cell r="J367">
            <v>0</v>
          </cell>
          <cell r="K367" t="str">
            <v/>
          </cell>
        </row>
        <row r="368">
          <cell r="C368">
            <v>2040806</v>
          </cell>
          <cell r="D368" t="str">
            <v/>
          </cell>
          <cell r="E368" t="str">
            <v/>
          </cell>
          <cell r="F368" t="str">
            <v>06</v>
          </cell>
          <cell r="G368" t="str">
            <v>所政设施建设</v>
          </cell>
          <cell r="H368">
            <v>0</v>
          </cell>
          <cell r="I368" t="str">
            <v/>
          </cell>
          <cell r="J368">
            <v>0</v>
          </cell>
          <cell r="K368" t="str">
            <v/>
          </cell>
        </row>
        <row r="369">
          <cell r="C369">
            <v>2040807</v>
          </cell>
          <cell r="D369" t="str">
            <v/>
          </cell>
          <cell r="E369" t="str">
            <v/>
          </cell>
          <cell r="F369" t="str">
            <v>07</v>
          </cell>
          <cell r="G369" t="str">
            <v>信息化建设</v>
          </cell>
          <cell r="H369">
            <v>0</v>
          </cell>
          <cell r="I369" t="str">
            <v/>
          </cell>
          <cell r="J369">
            <v>0</v>
          </cell>
          <cell r="K369" t="str">
            <v/>
          </cell>
        </row>
        <row r="370">
          <cell r="C370">
            <v>2040850</v>
          </cell>
          <cell r="D370" t="str">
            <v/>
          </cell>
          <cell r="E370" t="str">
            <v/>
          </cell>
          <cell r="F370" t="str">
            <v>50</v>
          </cell>
          <cell r="G370" t="str">
            <v>事业运行</v>
          </cell>
          <cell r="H370">
            <v>0</v>
          </cell>
          <cell r="I370" t="str">
            <v/>
          </cell>
          <cell r="J370">
            <v>0</v>
          </cell>
          <cell r="K370" t="str">
            <v/>
          </cell>
        </row>
        <row r="371">
          <cell r="C371">
            <v>2040899</v>
          </cell>
          <cell r="D371" t="str">
            <v/>
          </cell>
          <cell r="E371" t="str">
            <v/>
          </cell>
          <cell r="F371" t="str">
            <v>99</v>
          </cell>
          <cell r="G371" t="str">
            <v>其他强制隔离戒毒支出</v>
          </cell>
          <cell r="H371">
            <v>0</v>
          </cell>
          <cell r="I371" t="str">
            <v/>
          </cell>
          <cell r="J371">
            <v>0</v>
          </cell>
          <cell r="K371" t="str">
            <v/>
          </cell>
        </row>
        <row r="372">
          <cell r="C372">
            <v>20409</v>
          </cell>
          <cell r="D372" t="str">
            <v>204</v>
          </cell>
          <cell r="E372" t="str">
            <v>09</v>
          </cell>
          <cell r="F372" t="str">
            <v/>
          </cell>
          <cell r="G372" t="str">
            <v>国家保密</v>
          </cell>
          <cell r="H372">
            <v>0</v>
          </cell>
          <cell r="I372">
            <v>0</v>
          </cell>
          <cell r="J372">
            <v>0</v>
          </cell>
          <cell r="K372" t="str">
            <v/>
          </cell>
        </row>
        <row r="373">
          <cell r="C373">
            <v>2040901</v>
          </cell>
          <cell r="D373" t="str">
            <v/>
          </cell>
          <cell r="E373" t="str">
            <v/>
          </cell>
          <cell r="F373" t="str">
            <v>01</v>
          </cell>
          <cell r="G373" t="str">
            <v>行政运行</v>
          </cell>
          <cell r="H373">
            <v>0</v>
          </cell>
          <cell r="I373" t="str">
            <v/>
          </cell>
          <cell r="J373">
            <v>0</v>
          </cell>
          <cell r="K373" t="str">
            <v/>
          </cell>
        </row>
        <row r="374">
          <cell r="C374">
            <v>2040902</v>
          </cell>
          <cell r="D374" t="str">
            <v/>
          </cell>
          <cell r="E374" t="str">
            <v/>
          </cell>
          <cell r="F374" t="str">
            <v>02</v>
          </cell>
          <cell r="G374" t="str">
            <v>一般行政管理事务</v>
          </cell>
          <cell r="H374">
            <v>0</v>
          </cell>
          <cell r="I374" t="str">
            <v/>
          </cell>
          <cell r="J374">
            <v>0</v>
          </cell>
          <cell r="K374" t="str">
            <v/>
          </cell>
        </row>
        <row r="375">
          <cell r="C375">
            <v>2040903</v>
          </cell>
          <cell r="D375" t="str">
            <v/>
          </cell>
          <cell r="E375" t="str">
            <v/>
          </cell>
          <cell r="F375" t="str">
            <v>03</v>
          </cell>
          <cell r="G375" t="str">
            <v>机关服务</v>
          </cell>
          <cell r="H375">
            <v>0</v>
          </cell>
          <cell r="I375" t="str">
            <v/>
          </cell>
          <cell r="J375">
            <v>0</v>
          </cell>
          <cell r="K375" t="str">
            <v/>
          </cell>
        </row>
        <row r="376">
          <cell r="C376">
            <v>2040904</v>
          </cell>
          <cell r="D376" t="str">
            <v/>
          </cell>
          <cell r="E376" t="str">
            <v/>
          </cell>
          <cell r="F376" t="str">
            <v>04</v>
          </cell>
          <cell r="G376" t="str">
            <v>保密技术</v>
          </cell>
          <cell r="H376">
            <v>0</v>
          </cell>
          <cell r="I376" t="str">
            <v/>
          </cell>
          <cell r="J376">
            <v>0</v>
          </cell>
          <cell r="K376" t="str">
            <v/>
          </cell>
        </row>
        <row r="377">
          <cell r="C377">
            <v>2040905</v>
          </cell>
          <cell r="D377" t="str">
            <v/>
          </cell>
          <cell r="E377" t="str">
            <v/>
          </cell>
          <cell r="F377" t="str">
            <v>05</v>
          </cell>
          <cell r="G377" t="str">
            <v>保密管理</v>
          </cell>
          <cell r="H377">
            <v>0</v>
          </cell>
          <cell r="I377" t="str">
            <v/>
          </cell>
          <cell r="J377">
            <v>0</v>
          </cell>
          <cell r="K377" t="str">
            <v/>
          </cell>
        </row>
        <row r="378">
          <cell r="C378">
            <v>2040950</v>
          </cell>
          <cell r="D378" t="str">
            <v/>
          </cell>
          <cell r="E378" t="str">
            <v/>
          </cell>
          <cell r="F378" t="str">
            <v>50</v>
          </cell>
          <cell r="G378" t="str">
            <v>事业运行</v>
          </cell>
          <cell r="H378">
            <v>0</v>
          </cell>
          <cell r="I378" t="str">
            <v/>
          </cell>
          <cell r="J378">
            <v>0</v>
          </cell>
          <cell r="K378" t="str">
            <v/>
          </cell>
        </row>
        <row r="379">
          <cell r="C379">
            <v>2040999</v>
          </cell>
          <cell r="D379" t="str">
            <v/>
          </cell>
          <cell r="E379" t="str">
            <v/>
          </cell>
          <cell r="F379" t="str">
            <v>99</v>
          </cell>
          <cell r="G379" t="str">
            <v>其他国家保密支出</v>
          </cell>
          <cell r="H379">
            <v>0</v>
          </cell>
          <cell r="I379" t="str">
            <v/>
          </cell>
          <cell r="J379">
            <v>0</v>
          </cell>
          <cell r="K379" t="str">
            <v/>
          </cell>
        </row>
        <row r="380">
          <cell r="C380">
            <v>20410</v>
          </cell>
          <cell r="D380" t="str">
            <v>204</v>
          </cell>
          <cell r="E380" t="str">
            <v>10</v>
          </cell>
          <cell r="F380" t="str">
            <v/>
          </cell>
          <cell r="G380" t="str">
            <v>缉私警察</v>
          </cell>
          <cell r="H380">
            <v>210</v>
          </cell>
          <cell r="I380">
            <v>0</v>
          </cell>
          <cell r="J380">
            <v>210</v>
          </cell>
          <cell r="K380" t="str">
            <v/>
          </cell>
          <cell r="L380">
            <v>-180</v>
          </cell>
          <cell r="M380">
            <v>0</v>
          </cell>
        </row>
        <row r="381">
          <cell r="C381">
            <v>2041001</v>
          </cell>
          <cell r="D381" t="str">
            <v/>
          </cell>
          <cell r="E381" t="str">
            <v/>
          </cell>
          <cell r="F381" t="str">
            <v>01</v>
          </cell>
          <cell r="G381" t="str">
            <v>行政运行</v>
          </cell>
          <cell r="H381">
            <v>0</v>
          </cell>
          <cell r="I381" t="str">
            <v/>
          </cell>
          <cell r="J381">
            <v>0</v>
          </cell>
          <cell r="K381" t="str">
            <v/>
          </cell>
        </row>
        <row r="382">
          <cell r="C382">
            <v>2041002</v>
          </cell>
          <cell r="D382" t="str">
            <v/>
          </cell>
          <cell r="E382" t="str">
            <v/>
          </cell>
          <cell r="F382" t="str">
            <v>02</v>
          </cell>
          <cell r="G382" t="str">
            <v>一般行政管理事务</v>
          </cell>
          <cell r="H382">
            <v>0</v>
          </cell>
          <cell r="I382" t="str">
            <v/>
          </cell>
          <cell r="J382">
            <v>0</v>
          </cell>
          <cell r="K382" t="str">
            <v/>
          </cell>
        </row>
        <row r="383">
          <cell r="C383">
            <v>2041006</v>
          </cell>
          <cell r="D383" t="str">
            <v/>
          </cell>
          <cell r="E383" t="str">
            <v/>
          </cell>
          <cell r="F383" t="str">
            <v>06</v>
          </cell>
          <cell r="G383" t="str">
            <v>信息化建设</v>
          </cell>
          <cell r="H383">
            <v>210</v>
          </cell>
          <cell r="I383" t="str">
            <v/>
          </cell>
          <cell r="J383">
            <v>210</v>
          </cell>
          <cell r="K383" t="str">
            <v/>
          </cell>
          <cell r="L383">
            <v>-180</v>
          </cell>
          <cell r="M383">
            <v>0</v>
          </cell>
        </row>
        <row r="384">
          <cell r="C384">
            <v>2041007</v>
          </cell>
          <cell r="D384" t="str">
            <v/>
          </cell>
          <cell r="E384" t="str">
            <v/>
          </cell>
          <cell r="F384" t="str">
            <v>07</v>
          </cell>
          <cell r="G384" t="str">
            <v>缉私业务</v>
          </cell>
          <cell r="H384">
            <v>0</v>
          </cell>
          <cell r="I384" t="str">
            <v/>
          </cell>
          <cell r="J384">
            <v>0</v>
          </cell>
          <cell r="K384" t="str">
            <v/>
          </cell>
        </row>
        <row r="385">
          <cell r="C385">
            <v>2041099</v>
          </cell>
          <cell r="D385" t="str">
            <v/>
          </cell>
          <cell r="E385" t="str">
            <v/>
          </cell>
          <cell r="F385" t="str">
            <v>99</v>
          </cell>
          <cell r="G385" t="str">
            <v>其他缉私警察支出</v>
          </cell>
          <cell r="H385">
            <v>0</v>
          </cell>
          <cell r="I385" t="str">
            <v/>
          </cell>
          <cell r="J385">
            <v>0</v>
          </cell>
          <cell r="K385" t="str">
            <v/>
          </cell>
        </row>
        <row r="386">
          <cell r="C386">
            <v>20499</v>
          </cell>
          <cell r="D386" t="str">
            <v>204</v>
          </cell>
          <cell r="E386" t="str">
            <v>99</v>
          </cell>
          <cell r="F386" t="str">
            <v/>
          </cell>
          <cell r="G386" t="str">
            <v>其他公共安全支出</v>
          </cell>
          <cell r="H386">
            <v>541</v>
          </cell>
          <cell r="I386">
            <v>0</v>
          </cell>
          <cell r="J386">
            <v>541</v>
          </cell>
          <cell r="K386" t="str">
            <v/>
          </cell>
          <cell r="L386">
            <v>0</v>
          </cell>
          <cell r="M386">
            <v>0</v>
          </cell>
        </row>
        <row r="387">
          <cell r="C387">
            <v>2049902</v>
          </cell>
          <cell r="D387" t="str">
            <v/>
          </cell>
          <cell r="E387" t="str">
            <v/>
          </cell>
          <cell r="F387" t="str">
            <v>02</v>
          </cell>
          <cell r="G387" t="str">
            <v>国家司法救助支出</v>
          </cell>
          <cell r="H387">
            <v>0</v>
          </cell>
          <cell r="I387" t="str">
            <v/>
          </cell>
          <cell r="J387">
            <v>0</v>
          </cell>
          <cell r="K387" t="str">
            <v/>
          </cell>
        </row>
        <row r="388">
          <cell r="C388">
            <v>2049999</v>
          </cell>
          <cell r="D388" t="str">
            <v/>
          </cell>
          <cell r="E388" t="str">
            <v/>
          </cell>
          <cell r="F388" t="str">
            <v>99</v>
          </cell>
          <cell r="G388" t="str">
            <v>其他公共安全支出</v>
          </cell>
          <cell r="H388">
            <v>541</v>
          </cell>
          <cell r="I388" t="str">
            <v/>
          </cell>
          <cell r="J388">
            <v>541</v>
          </cell>
          <cell r="K388" t="str">
            <v/>
          </cell>
          <cell r="L388">
            <v>0</v>
          </cell>
          <cell r="M388">
            <v>0</v>
          </cell>
        </row>
        <row r="389">
          <cell r="C389">
            <v>205</v>
          </cell>
          <cell r="D389" t="str">
            <v>205</v>
          </cell>
          <cell r="E389" t="str">
            <v/>
          </cell>
          <cell r="F389" t="str">
            <v/>
          </cell>
          <cell r="G389" t="str">
            <v>教育支出</v>
          </cell>
          <cell r="H389">
            <v>70704.71</v>
          </cell>
          <cell r="I389">
            <v>0</v>
          </cell>
          <cell r="J389">
            <v>70704.71</v>
          </cell>
          <cell r="K389" t="str">
            <v/>
          </cell>
          <cell r="L389">
            <v>476.549481999999</v>
          </cell>
          <cell r="M389">
            <v>-4118</v>
          </cell>
        </row>
        <row r="390">
          <cell r="C390">
            <v>20501</v>
          </cell>
          <cell r="D390" t="str">
            <v>205</v>
          </cell>
          <cell r="E390" t="str">
            <v>01</v>
          </cell>
          <cell r="F390" t="str">
            <v/>
          </cell>
          <cell r="G390" t="str">
            <v>教育管理事务</v>
          </cell>
          <cell r="H390">
            <v>1097.67</v>
          </cell>
          <cell r="I390">
            <v>0</v>
          </cell>
          <cell r="J390">
            <v>1097.67</v>
          </cell>
          <cell r="K390" t="str">
            <v/>
          </cell>
          <cell r="L390">
            <v>45.58446</v>
          </cell>
          <cell r="M390">
            <v>0</v>
          </cell>
        </row>
        <row r="391">
          <cell r="C391">
            <v>2050101</v>
          </cell>
          <cell r="D391" t="str">
            <v/>
          </cell>
          <cell r="E391" t="str">
            <v/>
          </cell>
          <cell r="F391" t="str">
            <v>01</v>
          </cell>
          <cell r="G391" t="str">
            <v>行政运行</v>
          </cell>
          <cell r="H391">
            <v>1086.47</v>
          </cell>
          <cell r="I391" t="str">
            <v/>
          </cell>
          <cell r="J391">
            <v>1086.47</v>
          </cell>
          <cell r="K391" t="str">
            <v/>
          </cell>
          <cell r="L391">
            <v>36.65946</v>
          </cell>
          <cell r="M391">
            <v>0</v>
          </cell>
        </row>
        <row r="392">
          <cell r="C392">
            <v>2050102</v>
          </cell>
          <cell r="D392" t="str">
            <v/>
          </cell>
          <cell r="E392" t="str">
            <v/>
          </cell>
          <cell r="F392" t="str">
            <v>02</v>
          </cell>
          <cell r="G392" t="str">
            <v>一般行政管理事务</v>
          </cell>
          <cell r="H392">
            <v>0</v>
          </cell>
          <cell r="I392" t="str">
            <v/>
          </cell>
          <cell r="J392">
            <v>0</v>
          </cell>
          <cell r="K392" t="str">
            <v/>
          </cell>
        </row>
        <row r="393">
          <cell r="C393">
            <v>2050103</v>
          </cell>
          <cell r="D393" t="str">
            <v/>
          </cell>
          <cell r="E393" t="str">
            <v/>
          </cell>
          <cell r="F393" t="str">
            <v>03</v>
          </cell>
          <cell r="G393" t="str">
            <v>机关服务</v>
          </cell>
          <cell r="H393">
            <v>0</v>
          </cell>
          <cell r="I393" t="str">
            <v/>
          </cell>
          <cell r="J393">
            <v>0</v>
          </cell>
          <cell r="K393" t="str">
            <v/>
          </cell>
        </row>
        <row r="394">
          <cell r="C394">
            <v>2050199</v>
          </cell>
          <cell r="D394" t="str">
            <v/>
          </cell>
          <cell r="E394" t="str">
            <v/>
          </cell>
          <cell r="F394" t="str">
            <v>99</v>
          </cell>
          <cell r="G394" t="str">
            <v>其他教育管理事务支出</v>
          </cell>
          <cell r="H394">
            <v>11.2</v>
          </cell>
          <cell r="I394" t="str">
            <v/>
          </cell>
          <cell r="J394">
            <v>11.2</v>
          </cell>
          <cell r="K394" t="str">
            <v/>
          </cell>
          <cell r="L394">
            <v>8.925</v>
          </cell>
          <cell r="M394">
            <v>0</v>
          </cell>
        </row>
        <row r="395">
          <cell r="C395">
            <v>20502</v>
          </cell>
          <cell r="D395" t="str">
            <v>205</v>
          </cell>
          <cell r="E395" t="str">
            <v>02</v>
          </cell>
          <cell r="F395" t="str">
            <v/>
          </cell>
          <cell r="G395" t="str">
            <v>普通教育</v>
          </cell>
          <cell r="H395">
            <v>64232.05</v>
          </cell>
          <cell r="I395">
            <v>0</v>
          </cell>
          <cell r="J395">
            <v>64232.05</v>
          </cell>
          <cell r="K395" t="str">
            <v/>
          </cell>
          <cell r="L395">
            <v>491.087721999999</v>
          </cell>
          <cell r="M395">
            <v>-3705</v>
          </cell>
        </row>
        <row r="396">
          <cell r="C396">
            <v>2050201</v>
          </cell>
          <cell r="D396" t="str">
            <v/>
          </cell>
          <cell r="E396" t="str">
            <v/>
          </cell>
          <cell r="F396" t="str">
            <v>01</v>
          </cell>
          <cell r="G396" t="str">
            <v>学前教育</v>
          </cell>
          <cell r="H396">
            <v>11516.16</v>
          </cell>
          <cell r="I396" t="str">
            <v/>
          </cell>
          <cell r="J396">
            <v>11516.16</v>
          </cell>
          <cell r="K396" t="str">
            <v/>
          </cell>
          <cell r="L396">
            <v>101.354124</v>
          </cell>
          <cell r="M396">
            <v>-770</v>
          </cell>
        </row>
        <row r="397">
          <cell r="C397">
            <v>2050202</v>
          </cell>
          <cell r="D397" t="str">
            <v/>
          </cell>
          <cell r="E397" t="str">
            <v/>
          </cell>
          <cell r="F397" t="str">
            <v>02</v>
          </cell>
          <cell r="G397" t="str">
            <v>小学教育</v>
          </cell>
          <cell r="H397">
            <v>28630.6</v>
          </cell>
          <cell r="I397" t="str">
            <v/>
          </cell>
          <cell r="J397">
            <v>28630.6</v>
          </cell>
          <cell r="K397" t="str">
            <v/>
          </cell>
          <cell r="L397">
            <v>408.437147999999</v>
          </cell>
          <cell r="M397">
            <v>-993</v>
          </cell>
        </row>
        <row r="398">
          <cell r="C398">
            <v>2050203</v>
          </cell>
          <cell r="D398" t="str">
            <v/>
          </cell>
          <cell r="E398" t="str">
            <v/>
          </cell>
          <cell r="F398" t="str">
            <v>03</v>
          </cell>
          <cell r="G398" t="str">
            <v>初中教育</v>
          </cell>
          <cell r="H398">
            <v>16418.65</v>
          </cell>
          <cell r="I398" t="str">
            <v/>
          </cell>
          <cell r="J398">
            <v>16418.65</v>
          </cell>
          <cell r="K398" t="str">
            <v/>
          </cell>
          <cell r="L398">
            <v>18.2134000000003</v>
          </cell>
          <cell r="M398">
            <v>-289</v>
          </cell>
        </row>
        <row r="399">
          <cell r="C399">
            <v>2050204</v>
          </cell>
          <cell r="D399" t="str">
            <v/>
          </cell>
          <cell r="E399" t="str">
            <v/>
          </cell>
          <cell r="F399" t="str">
            <v>04</v>
          </cell>
          <cell r="G399" t="str">
            <v>高中教育</v>
          </cell>
          <cell r="H399">
            <v>4953.06</v>
          </cell>
          <cell r="I399" t="str">
            <v/>
          </cell>
          <cell r="J399">
            <v>4953.06</v>
          </cell>
          <cell r="K399" t="str">
            <v/>
          </cell>
          <cell r="L399">
            <v>-43.04295</v>
          </cell>
          <cell r="M399">
            <v>-346</v>
          </cell>
        </row>
        <row r="400">
          <cell r="C400">
            <v>2050205</v>
          </cell>
          <cell r="D400" t="str">
            <v/>
          </cell>
          <cell r="E400" t="str">
            <v/>
          </cell>
          <cell r="F400" t="str">
            <v>05</v>
          </cell>
          <cell r="G400" t="str">
            <v>高等教育</v>
          </cell>
          <cell r="H400">
            <v>0.21</v>
          </cell>
          <cell r="I400" t="str">
            <v/>
          </cell>
          <cell r="J400">
            <v>0.21</v>
          </cell>
          <cell r="K400" t="str">
            <v/>
          </cell>
        </row>
        <row r="401">
          <cell r="C401">
            <v>2050299</v>
          </cell>
          <cell r="D401" t="str">
            <v/>
          </cell>
          <cell r="E401" t="str">
            <v/>
          </cell>
          <cell r="F401" t="str">
            <v>99</v>
          </cell>
          <cell r="G401" t="str">
            <v>其他普通教育支出</v>
          </cell>
          <cell r="H401">
            <v>2713.37</v>
          </cell>
          <cell r="I401" t="str">
            <v/>
          </cell>
          <cell r="J401">
            <v>2713.37</v>
          </cell>
          <cell r="K401" t="str">
            <v/>
          </cell>
          <cell r="L401">
            <v>6.126</v>
          </cell>
          <cell r="M401">
            <v>-1306</v>
          </cell>
        </row>
        <row r="402">
          <cell r="C402">
            <v>20503</v>
          </cell>
          <cell r="D402" t="str">
            <v>205</v>
          </cell>
          <cell r="E402" t="str">
            <v>03</v>
          </cell>
          <cell r="F402" t="str">
            <v/>
          </cell>
          <cell r="G402" t="str">
            <v>职业教育</v>
          </cell>
          <cell r="H402">
            <v>675.75</v>
          </cell>
          <cell r="I402">
            <v>0</v>
          </cell>
          <cell r="J402">
            <v>675.75</v>
          </cell>
          <cell r="K402" t="str">
            <v/>
          </cell>
          <cell r="L402">
            <v>-48.90362</v>
          </cell>
          <cell r="M402">
            <v>-11</v>
          </cell>
        </row>
        <row r="403">
          <cell r="C403">
            <v>2050301</v>
          </cell>
          <cell r="D403" t="str">
            <v/>
          </cell>
          <cell r="E403" t="str">
            <v/>
          </cell>
          <cell r="F403" t="str">
            <v>01</v>
          </cell>
          <cell r="G403" t="str">
            <v>初等职业教育</v>
          </cell>
          <cell r="H403">
            <v>627.18</v>
          </cell>
          <cell r="I403" t="str">
            <v/>
          </cell>
          <cell r="J403">
            <v>627.18</v>
          </cell>
          <cell r="K403" t="str">
            <v/>
          </cell>
          <cell r="L403">
            <v>-48.90362</v>
          </cell>
          <cell r="M403">
            <v>0</v>
          </cell>
        </row>
        <row r="404">
          <cell r="C404">
            <v>2050302</v>
          </cell>
          <cell r="D404" t="str">
            <v/>
          </cell>
          <cell r="E404" t="str">
            <v/>
          </cell>
          <cell r="F404" t="str">
            <v>02</v>
          </cell>
          <cell r="G404" t="str">
            <v>中等职业教育</v>
          </cell>
          <cell r="H404">
            <v>32</v>
          </cell>
          <cell r="I404" t="str">
            <v/>
          </cell>
          <cell r="J404">
            <v>32</v>
          </cell>
          <cell r="K404" t="str">
            <v/>
          </cell>
        </row>
        <row r="405">
          <cell r="C405">
            <v>2050303</v>
          </cell>
          <cell r="D405" t="str">
            <v/>
          </cell>
          <cell r="E405" t="str">
            <v/>
          </cell>
          <cell r="F405" t="str">
            <v>03</v>
          </cell>
          <cell r="G405" t="str">
            <v>技校教育</v>
          </cell>
          <cell r="H405">
            <v>0</v>
          </cell>
          <cell r="I405" t="str">
            <v/>
          </cell>
          <cell r="J405">
            <v>0</v>
          </cell>
          <cell r="K405" t="str">
            <v/>
          </cell>
        </row>
        <row r="406">
          <cell r="C406">
            <v>2050305</v>
          </cell>
          <cell r="D406" t="str">
            <v/>
          </cell>
          <cell r="E406" t="str">
            <v/>
          </cell>
          <cell r="F406" t="str">
            <v>05</v>
          </cell>
          <cell r="G406" t="str">
            <v>高等职业教育</v>
          </cell>
          <cell r="H406">
            <v>0</v>
          </cell>
          <cell r="I406" t="str">
            <v/>
          </cell>
          <cell r="J406">
            <v>0</v>
          </cell>
          <cell r="K406" t="str">
            <v/>
          </cell>
        </row>
        <row r="407">
          <cell r="C407">
            <v>2050399</v>
          </cell>
          <cell r="D407" t="str">
            <v/>
          </cell>
          <cell r="E407" t="str">
            <v/>
          </cell>
          <cell r="F407" t="str">
            <v>99</v>
          </cell>
          <cell r="G407" t="str">
            <v>其他职业教育支出</v>
          </cell>
          <cell r="H407">
            <v>16.57</v>
          </cell>
          <cell r="I407" t="str">
            <v/>
          </cell>
          <cell r="J407">
            <v>16.57</v>
          </cell>
          <cell r="K407" t="str">
            <v/>
          </cell>
        </row>
        <row r="407">
          <cell r="M407">
            <v>-11</v>
          </cell>
        </row>
        <row r="408">
          <cell r="C408">
            <v>20504</v>
          </cell>
          <cell r="D408" t="str">
            <v>205</v>
          </cell>
          <cell r="E408" t="str">
            <v>04</v>
          </cell>
          <cell r="F408" t="str">
            <v/>
          </cell>
          <cell r="G408" t="str">
            <v>成人教育</v>
          </cell>
          <cell r="H408">
            <v>7.2</v>
          </cell>
          <cell r="I408">
            <v>0</v>
          </cell>
          <cell r="J408">
            <v>7.2</v>
          </cell>
          <cell r="K408" t="str">
            <v/>
          </cell>
        </row>
        <row r="408">
          <cell r="M408">
            <v>-6</v>
          </cell>
        </row>
        <row r="409">
          <cell r="C409">
            <v>2050401</v>
          </cell>
          <cell r="D409" t="str">
            <v/>
          </cell>
          <cell r="E409" t="str">
            <v/>
          </cell>
          <cell r="F409" t="str">
            <v>01</v>
          </cell>
          <cell r="G409" t="str">
            <v>成人初等教育</v>
          </cell>
          <cell r="H409">
            <v>0</v>
          </cell>
          <cell r="I409" t="str">
            <v/>
          </cell>
          <cell r="J409">
            <v>0</v>
          </cell>
          <cell r="K409" t="str">
            <v/>
          </cell>
        </row>
        <row r="410">
          <cell r="C410">
            <v>2050402</v>
          </cell>
          <cell r="D410" t="str">
            <v/>
          </cell>
          <cell r="E410" t="str">
            <v/>
          </cell>
          <cell r="F410" t="str">
            <v>02</v>
          </cell>
          <cell r="G410" t="str">
            <v>成人中等教育</v>
          </cell>
          <cell r="H410">
            <v>0</v>
          </cell>
          <cell r="I410" t="str">
            <v/>
          </cell>
          <cell r="J410">
            <v>0</v>
          </cell>
          <cell r="K410" t="str">
            <v/>
          </cell>
        </row>
        <row r="411">
          <cell r="C411">
            <v>2050403</v>
          </cell>
          <cell r="D411" t="str">
            <v/>
          </cell>
          <cell r="E411" t="str">
            <v/>
          </cell>
          <cell r="F411" t="str">
            <v>03</v>
          </cell>
          <cell r="G411" t="str">
            <v>成人高等教育</v>
          </cell>
          <cell r="H411">
            <v>0</v>
          </cell>
          <cell r="I411" t="str">
            <v/>
          </cell>
          <cell r="J411">
            <v>0</v>
          </cell>
          <cell r="K411" t="str">
            <v/>
          </cell>
        </row>
        <row r="412">
          <cell r="C412">
            <v>2050404</v>
          </cell>
          <cell r="D412" t="str">
            <v/>
          </cell>
          <cell r="E412" t="str">
            <v/>
          </cell>
          <cell r="F412" t="str">
            <v>04</v>
          </cell>
          <cell r="G412" t="str">
            <v>成人广播电视教育</v>
          </cell>
          <cell r="H412">
            <v>0</v>
          </cell>
          <cell r="I412" t="str">
            <v/>
          </cell>
          <cell r="J412">
            <v>0</v>
          </cell>
          <cell r="K412" t="str">
            <v/>
          </cell>
        </row>
        <row r="413">
          <cell r="C413">
            <v>2050499</v>
          </cell>
          <cell r="D413" t="str">
            <v/>
          </cell>
          <cell r="E413" t="str">
            <v/>
          </cell>
          <cell r="F413" t="str">
            <v>99</v>
          </cell>
          <cell r="G413" t="str">
            <v>其他成人教育支出</v>
          </cell>
          <cell r="H413">
            <v>7.2</v>
          </cell>
          <cell r="I413" t="str">
            <v/>
          </cell>
          <cell r="J413">
            <v>7.2</v>
          </cell>
          <cell r="K413" t="str">
            <v/>
          </cell>
        </row>
        <row r="413">
          <cell r="M413">
            <v>-6</v>
          </cell>
        </row>
        <row r="414">
          <cell r="C414">
            <v>20505</v>
          </cell>
          <cell r="D414" t="str">
            <v>205</v>
          </cell>
          <cell r="E414" t="str">
            <v>05</v>
          </cell>
          <cell r="F414" t="str">
            <v/>
          </cell>
          <cell r="G414" t="str">
            <v>广播电视教育</v>
          </cell>
          <cell r="H414">
            <v>0</v>
          </cell>
          <cell r="I414">
            <v>0</v>
          </cell>
          <cell r="J414">
            <v>0</v>
          </cell>
          <cell r="K414" t="str">
            <v/>
          </cell>
        </row>
        <row r="415">
          <cell r="C415">
            <v>2050501</v>
          </cell>
          <cell r="D415" t="str">
            <v/>
          </cell>
          <cell r="E415" t="str">
            <v/>
          </cell>
          <cell r="F415" t="str">
            <v>01</v>
          </cell>
          <cell r="G415" t="str">
            <v>广播电视学校</v>
          </cell>
          <cell r="H415">
            <v>0</v>
          </cell>
          <cell r="I415" t="str">
            <v/>
          </cell>
          <cell r="J415">
            <v>0</v>
          </cell>
          <cell r="K415" t="str">
            <v/>
          </cell>
        </row>
        <row r="416">
          <cell r="C416">
            <v>2050502</v>
          </cell>
          <cell r="D416" t="str">
            <v/>
          </cell>
          <cell r="E416" t="str">
            <v/>
          </cell>
          <cell r="F416" t="str">
            <v>02</v>
          </cell>
          <cell r="G416" t="str">
            <v>教育电视台</v>
          </cell>
          <cell r="H416">
            <v>0</v>
          </cell>
          <cell r="I416" t="str">
            <v/>
          </cell>
          <cell r="J416">
            <v>0</v>
          </cell>
          <cell r="K416" t="str">
            <v/>
          </cell>
        </row>
        <row r="417">
          <cell r="C417">
            <v>2050599</v>
          </cell>
          <cell r="D417" t="str">
            <v/>
          </cell>
          <cell r="E417" t="str">
            <v/>
          </cell>
          <cell r="F417" t="str">
            <v>99</v>
          </cell>
          <cell r="G417" t="str">
            <v>其他广播电视教育支出</v>
          </cell>
          <cell r="H417">
            <v>0</v>
          </cell>
          <cell r="I417" t="str">
            <v/>
          </cell>
          <cell r="J417">
            <v>0</v>
          </cell>
          <cell r="K417" t="str">
            <v/>
          </cell>
        </row>
        <row r="418">
          <cell r="C418">
            <v>20506</v>
          </cell>
          <cell r="D418" t="str">
            <v>205</v>
          </cell>
          <cell r="E418" t="str">
            <v>06</v>
          </cell>
          <cell r="F418" t="str">
            <v/>
          </cell>
          <cell r="G418" t="str">
            <v>留学教育</v>
          </cell>
          <cell r="H418">
            <v>0</v>
          </cell>
          <cell r="I418">
            <v>0</v>
          </cell>
          <cell r="J418">
            <v>0</v>
          </cell>
          <cell r="K418" t="str">
            <v/>
          </cell>
        </row>
        <row r="419">
          <cell r="C419">
            <v>2050601</v>
          </cell>
          <cell r="D419" t="str">
            <v/>
          </cell>
          <cell r="E419" t="str">
            <v/>
          </cell>
          <cell r="F419" t="str">
            <v>01</v>
          </cell>
          <cell r="G419" t="str">
            <v>出国留学教育</v>
          </cell>
          <cell r="H419">
            <v>0</v>
          </cell>
          <cell r="I419" t="str">
            <v/>
          </cell>
          <cell r="J419">
            <v>0</v>
          </cell>
          <cell r="K419" t="str">
            <v/>
          </cell>
        </row>
        <row r="420">
          <cell r="C420">
            <v>2050602</v>
          </cell>
          <cell r="D420" t="str">
            <v/>
          </cell>
          <cell r="E420" t="str">
            <v/>
          </cell>
          <cell r="F420" t="str">
            <v>02</v>
          </cell>
          <cell r="G420" t="str">
            <v>来华留学教育</v>
          </cell>
          <cell r="H420">
            <v>0</v>
          </cell>
          <cell r="I420" t="str">
            <v/>
          </cell>
          <cell r="J420">
            <v>0</v>
          </cell>
          <cell r="K420" t="str">
            <v/>
          </cell>
        </row>
        <row r="421">
          <cell r="C421">
            <v>2050699</v>
          </cell>
          <cell r="D421" t="str">
            <v/>
          </cell>
          <cell r="E421" t="str">
            <v/>
          </cell>
          <cell r="F421" t="str">
            <v>99</v>
          </cell>
          <cell r="G421" t="str">
            <v>其他留学教育支出</v>
          </cell>
          <cell r="H421">
            <v>0</v>
          </cell>
          <cell r="I421" t="str">
            <v/>
          </cell>
          <cell r="J421">
            <v>0</v>
          </cell>
          <cell r="K421" t="str">
            <v/>
          </cell>
        </row>
        <row r="422">
          <cell r="C422">
            <v>20507</v>
          </cell>
          <cell r="D422" t="str">
            <v>205</v>
          </cell>
          <cell r="E422" t="str">
            <v>07</v>
          </cell>
          <cell r="F422" t="str">
            <v/>
          </cell>
          <cell r="G422" t="str">
            <v>特殊教育</v>
          </cell>
          <cell r="H422">
            <v>532.1</v>
          </cell>
          <cell r="I422">
            <v>0</v>
          </cell>
          <cell r="J422">
            <v>532.1</v>
          </cell>
          <cell r="K422" t="str">
            <v/>
          </cell>
          <cell r="L422">
            <v>-2.194</v>
          </cell>
          <cell r="M422">
            <v>0</v>
          </cell>
        </row>
        <row r="423">
          <cell r="C423">
            <v>2050701</v>
          </cell>
          <cell r="D423" t="str">
            <v/>
          </cell>
          <cell r="E423" t="str">
            <v/>
          </cell>
          <cell r="F423" t="str">
            <v>01</v>
          </cell>
          <cell r="G423" t="str">
            <v>特殊学校教育</v>
          </cell>
          <cell r="H423">
            <v>532.1</v>
          </cell>
          <cell r="I423" t="str">
            <v/>
          </cell>
          <cell r="J423">
            <v>532.1</v>
          </cell>
          <cell r="K423" t="str">
            <v/>
          </cell>
          <cell r="L423">
            <v>-2.194</v>
          </cell>
          <cell r="M423">
            <v>0</v>
          </cell>
        </row>
        <row r="424">
          <cell r="C424">
            <v>2050702</v>
          </cell>
          <cell r="D424" t="str">
            <v/>
          </cell>
          <cell r="E424" t="str">
            <v/>
          </cell>
          <cell r="F424" t="str">
            <v>02</v>
          </cell>
          <cell r="G424" t="str">
            <v>工读学校教育</v>
          </cell>
          <cell r="H424">
            <v>0</v>
          </cell>
          <cell r="I424" t="str">
            <v/>
          </cell>
          <cell r="J424">
            <v>0</v>
          </cell>
          <cell r="K424" t="str">
            <v/>
          </cell>
        </row>
        <row r="425">
          <cell r="C425">
            <v>2050799</v>
          </cell>
          <cell r="D425" t="str">
            <v/>
          </cell>
          <cell r="E425" t="str">
            <v/>
          </cell>
          <cell r="F425" t="str">
            <v>99</v>
          </cell>
          <cell r="G425" t="str">
            <v>其他特殊教育支出</v>
          </cell>
          <cell r="H425">
            <v>0</v>
          </cell>
          <cell r="I425" t="str">
            <v/>
          </cell>
          <cell r="J425">
            <v>0</v>
          </cell>
          <cell r="K425" t="str">
            <v/>
          </cell>
        </row>
        <row r="426">
          <cell r="C426">
            <v>20508</v>
          </cell>
          <cell r="D426" t="str">
            <v>205</v>
          </cell>
          <cell r="E426" t="str">
            <v>08</v>
          </cell>
          <cell r="F426" t="str">
            <v/>
          </cell>
          <cell r="G426" t="str">
            <v>进修及培训</v>
          </cell>
          <cell r="H426">
            <v>495.25</v>
          </cell>
          <cell r="I426">
            <v>0</v>
          </cell>
          <cell r="J426">
            <v>495.25</v>
          </cell>
          <cell r="K426" t="str">
            <v/>
          </cell>
          <cell r="L426">
            <v>-9.02508</v>
          </cell>
          <cell r="M426">
            <v>0</v>
          </cell>
        </row>
        <row r="427">
          <cell r="C427">
            <v>2050801</v>
          </cell>
          <cell r="D427" t="str">
            <v/>
          </cell>
          <cell r="E427" t="str">
            <v/>
          </cell>
          <cell r="F427" t="str">
            <v>01</v>
          </cell>
          <cell r="G427" t="str">
            <v>教师进修</v>
          </cell>
          <cell r="H427">
            <v>0</v>
          </cell>
          <cell r="I427" t="str">
            <v/>
          </cell>
          <cell r="J427">
            <v>0</v>
          </cell>
          <cell r="K427" t="str">
            <v/>
          </cell>
        </row>
        <row r="428">
          <cell r="C428">
            <v>2050802</v>
          </cell>
          <cell r="D428" t="str">
            <v/>
          </cell>
          <cell r="E428" t="str">
            <v/>
          </cell>
          <cell r="F428" t="str">
            <v>02</v>
          </cell>
          <cell r="G428" t="str">
            <v>干部教育</v>
          </cell>
          <cell r="H428">
            <v>495.25</v>
          </cell>
          <cell r="I428" t="str">
            <v/>
          </cell>
          <cell r="J428">
            <v>495.25</v>
          </cell>
          <cell r="K428" t="str">
            <v/>
          </cell>
          <cell r="L428">
            <v>-9.02508</v>
          </cell>
          <cell r="M428">
            <v>0</v>
          </cell>
        </row>
        <row r="429">
          <cell r="C429">
            <v>2050803</v>
          </cell>
          <cell r="D429" t="str">
            <v/>
          </cell>
          <cell r="E429" t="str">
            <v/>
          </cell>
          <cell r="F429" t="str">
            <v>03</v>
          </cell>
          <cell r="G429" t="str">
            <v>培训支出</v>
          </cell>
          <cell r="H429">
            <v>0</v>
          </cell>
          <cell r="I429" t="str">
            <v/>
          </cell>
          <cell r="J429">
            <v>0</v>
          </cell>
          <cell r="K429" t="str">
            <v/>
          </cell>
        </row>
        <row r="430">
          <cell r="C430">
            <v>2050804</v>
          </cell>
          <cell r="D430" t="str">
            <v/>
          </cell>
          <cell r="E430" t="str">
            <v/>
          </cell>
          <cell r="F430" t="str">
            <v>04</v>
          </cell>
          <cell r="G430" t="str">
            <v>退役士兵能力提升</v>
          </cell>
          <cell r="H430">
            <v>0</v>
          </cell>
          <cell r="I430" t="str">
            <v/>
          </cell>
          <cell r="J430">
            <v>0</v>
          </cell>
          <cell r="K430" t="str">
            <v/>
          </cell>
        </row>
        <row r="431">
          <cell r="C431">
            <v>2050899</v>
          </cell>
          <cell r="D431" t="str">
            <v/>
          </cell>
          <cell r="E431" t="str">
            <v/>
          </cell>
          <cell r="F431" t="str">
            <v>99</v>
          </cell>
          <cell r="G431" t="str">
            <v>其他进修及培训</v>
          </cell>
          <cell r="H431">
            <v>0</v>
          </cell>
          <cell r="I431" t="str">
            <v/>
          </cell>
          <cell r="J431">
            <v>0</v>
          </cell>
          <cell r="K431" t="str">
            <v/>
          </cell>
        </row>
        <row r="432">
          <cell r="C432">
            <v>20509</v>
          </cell>
          <cell r="D432" t="str">
            <v>205</v>
          </cell>
          <cell r="E432" t="str">
            <v>09</v>
          </cell>
          <cell r="F432" t="str">
            <v/>
          </cell>
          <cell r="G432" t="str">
            <v>教育费附加安排的支出</v>
          </cell>
          <cell r="H432">
            <v>3570.49</v>
          </cell>
          <cell r="I432">
            <v>0</v>
          </cell>
          <cell r="J432">
            <v>3570.49</v>
          </cell>
          <cell r="K432" t="str">
            <v/>
          </cell>
          <cell r="L432">
            <v>0</v>
          </cell>
          <cell r="M432">
            <v>-313</v>
          </cell>
        </row>
        <row r="433">
          <cell r="C433">
            <v>2050901</v>
          </cell>
          <cell r="D433" t="str">
            <v/>
          </cell>
          <cell r="E433" t="str">
            <v/>
          </cell>
          <cell r="F433" t="str">
            <v>01</v>
          </cell>
          <cell r="G433" t="str">
            <v>农村中小学校舍建设</v>
          </cell>
          <cell r="H433">
            <v>0</v>
          </cell>
          <cell r="I433" t="str">
            <v/>
          </cell>
          <cell r="J433">
            <v>0</v>
          </cell>
          <cell r="K433" t="str">
            <v/>
          </cell>
        </row>
        <row r="434">
          <cell r="C434">
            <v>2050902</v>
          </cell>
          <cell r="D434" t="str">
            <v/>
          </cell>
          <cell r="E434" t="str">
            <v/>
          </cell>
          <cell r="F434" t="str">
            <v>02</v>
          </cell>
          <cell r="G434" t="str">
            <v>农村中小学教学设施</v>
          </cell>
          <cell r="H434">
            <v>0</v>
          </cell>
          <cell r="I434" t="str">
            <v/>
          </cell>
          <cell r="J434">
            <v>0</v>
          </cell>
          <cell r="K434" t="str">
            <v/>
          </cell>
        </row>
        <row r="435">
          <cell r="C435">
            <v>2050903</v>
          </cell>
          <cell r="D435" t="str">
            <v/>
          </cell>
          <cell r="E435" t="str">
            <v/>
          </cell>
          <cell r="F435" t="str">
            <v>03</v>
          </cell>
          <cell r="G435" t="str">
            <v>城市中小学校舍建设</v>
          </cell>
          <cell r="H435">
            <v>0</v>
          </cell>
          <cell r="I435" t="str">
            <v/>
          </cell>
          <cell r="J435">
            <v>0</v>
          </cell>
          <cell r="K435" t="str">
            <v/>
          </cell>
        </row>
        <row r="436">
          <cell r="C436">
            <v>2050904</v>
          </cell>
          <cell r="D436" t="str">
            <v/>
          </cell>
          <cell r="E436" t="str">
            <v/>
          </cell>
          <cell r="F436" t="str">
            <v>04</v>
          </cell>
          <cell r="G436" t="str">
            <v>城市中小学教学设施</v>
          </cell>
          <cell r="H436">
            <v>0</v>
          </cell>
          <cell r="I436" t="str">
            <v/>
          </cell>
          <cell r="J436">
            <v>0</v>
          </cell>
          <cell r="K436" t="str">
            <v/>
          </cell>
        </row>
        <row r="437">
          <cell r="C437">
            <v>2050905</v>
          </cell>
          <cell r="D437" t="str">
            <v/>
          </cell>
          <cell r="E437" t="str">
            <v/>
          </cell>
          <cell r="F437" t="str">
            <v>05</v>
          </cell>
          <cell r="G437" t="str">
            <v>中等职业学校教学设施</v>
          </cell>
          <cell r="H437">
            <v>0</v>
          </cell>
          <cell r="I437" t="str">
            <v/>
          </cell>
          <cell r="J437">
            <v>0</v>
          </cell>
          <cell r="K437" t="str">
            <v/>
          </cell>
        </row>
        <row r="438">
          <cell r="C438">
            <v>2050999</v>
          </cell>
          <cell r="D438" t="str">
            <v/>
          </cell>
          <cell r="E438" t="str">
            <v/>
          </cell>
          <cell r="F438" t="str">
            <v>99</v>
          </cell>
          <cell r="G438" t="str">
            <v>其他教育费附加安排的支出</v>
          </cell>
          <cell r="H438">
            <v>3570.49</v>
          </cell>
          <cell r="I438" t="str">
            <v/>
          </cell>
          <cell r="J438">
            <v>3570.49</v>
          </cell>
          <cell r="K438" t="str">
            <v/>
          </cell>
          <cell r="L438">
            <v>0</v>
          </cell>
          <cell r="M438">
            <v>-313</v>
          </cell>
        </row>
        <row r="439">
          <cell r="C439">
            <v>20599</v>
          </cell>
          <cell r="D439" t="str">
            <v>205</v>
          </cell>
          <cell r="E439" t="str">
            <v>99</v>
          </cell>
          <cell r="F439" t="str">
            <v/>
          </cell>
          <cell r="G439" t="str">
            <v>其他教育支出</v>
          </cell>
          <cell r="H439">
            <v>94.2</v>
          </cell>
          <cell r="I439">
            <v>0</v>
          </cell>
          <cell r="J439">
            <v>94.2</v>
          </cell>
          <cell r="K439" t="str">
            <v/>
          </cell>
        </row>
        <row r="439">
          <cell r="M439">
            <v>-84</v>
          </cell>
        </row>
        <row r="440">
          <cell r="C440">
            <v>2059999</v>
          </cell>
          <cell r="D440" t="str">
            <v/>
          </cell>
          <cell r="E440" t="str">
            <v/>
          </cell>
          <cell r="F440" t="str">
            <v>99</v>
          </cell>
          <cell r="G440" t="str">
            <v>其他教育支出</v>
          </cell>
          <cell r="H440">
            <v>94.2</v>
          </cell>
          <cell r="I440" t="str">
            <v/>
          </cell>
          <cell r="J440">
            <v>94.2</v>
          </cell>
          <cell r="K440" t="str">
            <v/>
          </cell>
        </row>
        <row r="440">
          <cell r="M440">
            <v>-84</v>
          </cell>
        </row>
        <row r="441">
          <cell r="C441">
            <v>206</v>
          </cell>
          <cell r="D441" t="str">
            <v>206</v>
          </cell>
          <cell r="E441" t="str">
            <v/>
          </cell>
          <cell r="F441" t="str">
            <v/>
          </cell>
          <cell r="G441" t="str">
            <v>科学技术支出</v>
          </cell>
          <cell r="H441">
            <v>1548.76</v>
          </cell>
          <cell r="I441">
            <v>0</v>
          </cell>
          <cell r="J441">
            <v>1548.76</v>
          </cell>
          <cell r="K441" t="str">
            <v/>
          </cell>
          <cell r="L441">
            <v>-77.604759</v>
          </cell>
          <cell r="M441">
            <v>-5</v>
          </cell>
        </row>
        <row r="442">
          <cell r="C442">
            <v>20601</v>
          </cell>
          <cell r="D442" t="str">
            <v>206</v>
          </cell>
          <cell r="E442" t="str">
            <v>01</v>
          </cell>
          <cell r="F442" t="str">
            <v/>
          </cell>
          <cell r="G442" t="str">
            <v>科学技术管理事务</v>
          </cell>
          <cell r="H442">
            <v>1354.81</v>
          </cell>
          <cell r="I442">
            <v>0</v>
          </cell>
          <cell r="J442">
            <v>1354.81</v>
          </cell>
          <cell r="K442" t="str">
            <v/>
          </cell>
          <cell r="L442">
            <v>-77.604759</v>
          </cell>
          <cell r="M442">
            <v>0</v>
          </cell>
        </row>
        <row r="443">
          <cell r="C443">
            <v>2060101</v>
          </cell>
          <cell r="D443" t="str">
            <v/>
          </cell>
          <cell r="E443" t="str">
            <v/>
          </cell>
          <cell r="F443" t="str">
            <v>01</v>
          </cell>
          <cell r="G443" t="str">
            <v>行政运行</v>
          </cell>
          <cell r="H443">
            <v>873.53</v>
          </cell>
          <cell r="I443" t="str">
            <v/>
          </cell>
          <cell r="J443">
            <v>873.53</v>
          </cell>
          <cell r="K443" t="str">
            <v/>
          </cell>
          <cell r="L443">
            <v>12.540919</v>
          </cell>
          <cell r="M443">
            <v>0</v>
          </cell>
        </row>
        <row r="444">
          <cell r="C444">
            <v>2060102</v>
          </cell>
          <cell r="D444" t="str">
            <v/>
          </cell>
          <cell r="E444" t="str">
            <v/>
          </cell>
          <cell r="F444" t="str">
            <v>02</v>
          </cell>
          <cell r="G444" t="str">
            <v>一般行政管理事务</v>
          </cell>
          <cell r="H444">
            <v>14.86</v>
          </cell>
          <cell r="I444" t="str">
            <v/>
          </cell>
          <cell r="J444">
            <v>14.86</v>
          </cell>
          <cell r="K444" t="str">
            <v/>
          </cell>
          <cell r="L444">
            <v>-0.7125</v>
          </cell>
          <cell r="M444">
            <v>0</v>
          </cell>
        </row>
        <row r="445">
          <cell r="C445">
            <v>2060103</v>
          </cell>
          <cell r="D445" t="str">
            <v/>
          </cell>
          <cell r="E445" t="str">
            <v/>
          </cell>
          <cell r="F445" t="str">
            <v>03</v>
          </cell>
          <cell r="G445" t="str">
            <v>机关服务</v>
          </cell>
          <cell r="H445">
            <v>0</v>
          </cell>
          <cell r="I445" t="str">
            <v/>
          </cell>
          <cell r="J445">
            <v>0</v>
          </cell>
          <cell r="K445" t="str">
            <v/>
          </cell>
        </row>
        <row r="446">
          <cell r="C446">
            <v>2060199</v>
          </cell>
          <cell r="D446" t="str">
            <v/>
          </cell>
          <cell r="E446" t="str">
            <v/>
          </cell>
          <cell r="F446" t="str">
            <v>99</v>
          </cell>
          <cell r="G446" t="str">
            <v>其他科学技术管理事务支出</v>
          </cell>
          <cell r="H446">
            <v>466.42</v>
          </cell>
          <cell r="I446" t="str">
            <v/>
          </cell>
          <cell r="J446">
            <v>466.42</v>
          </cell>
          <cell r="K446" t="str">
            <v/>
          </cell>
          <cell r="L446">
            <v>-89.433178</v>
          </cell>
          <cell r="M446">
            <v>0</v>
          </cell>
        </row>
        <row r="447">
          <cell r="C447">
            <v>20602</v>
          </cell>
          <cell r="D447" t="str">
            <v>206</v>
          </cell>
          <cell r="E447" t="str">
            <v>02</v>
          </cell>
          <cell r="F447" t="str">
            <v/>
          </cell>
          <cell r="G447" t="str">
            <v>基础研究</v>
          </cell>
          <cell r="H447">
            <v>0</v>
          </cell>
          <cell r="I447">
            <v>0</v>
          </cell>
          <cell r="J447">
            <v>0</v>
          </cell>
          <cell r="K447" t="str">
            <v/>
          </cell>
        </row>
        <row r="448">
          <cell r="C448">
            <v>2060201</v>
          </cell>
          <cell r="D448" t="str">
            <v/>
          </cell>
          <cell r="E448" t="str">
            <v/>
          </cell>
          <cell r="F448" t="str">
            <v>01</v>
          </cell>
          <cell r="G448" t="str">
            <v>机构运行</v>
          </cell>
          <cell r="H448">
            <v>0</v>
          </cell>
          <cell r="I448" t="str">
            <v/>
          </cell>
          <cell r="J448">
            <v>0</v>
          </cell>
          <cell r="K448" t="str">
            <v/>
          </cell>
        </row>
        <row r="449">
          <cell r="C449">
            <v>2060203</v>
          </cell>
          <cell r="D449" t="str">
            <v/>
          </cell>
          <cell r="E449" t="str">
            <v/>
          </cell>
          <cell r="F449" t="str">
            <v>03</v>
          </cell>
          <cell r="G449" t="str">
            <v>自然科学基金</v>
          </cell>
          <cell r="H449">
            <v>0</v>
          </cell>
          <cell r="I449" t="str">
            <v/>
          </cell>
          <cell r="J449">
            <v>0</v>
          </cell>
          <cell r="K449" t="str">
            <v/>
          </cell>
        </row>
        <row r="450">
          <cell r="C450">
            <v>2060204</v>
          </cell>
          <cell r="D450" t="str">
            <v/>
          </cell>
          <cell r="E450" t="str">
            <v/>
          </cell>
          <cell r="F450" t="str">
            <v>04</v>
          </cell>
          <cell r="G450" t="str">
            <v>实验室及相关设施</v>
          </cell>
          <cell r="H450">
            <v>0</v>
          </cell>
          <cell r="I450" t="str">
            <v/>
          </cell>
          <cell r="J450">
            <v>0</v>
          </cell>
          <cell r="K450" t="str">
            <v/>
          </cell>
        </row>
        <row r="451">
          <cell r="C451">
            <v>2060205</v>
          </cell>
          <cell r="D451" t="str">
            <v/>
          </cell>
          <cell r="E451" t="str">
            <v/>
          </cell>
          <cell r="F451" t="str">
            <v>05</v>
          </cell>
          <cell r="G451" t="str">
            <v>重大科学工程</v>
          </cell>
          <cell r="H451">
            <v>0</v>
          </cell>
          <cell r="I451" t="str">
            <v/>
          </cell>
          <cell r="J451">
            <v>0</v>
          </cell>
          <cell r="K451" t="str">
            <v/>
          </cell>
        </row>
        <row r="452">
          <cell r="C452">
            <v>2060206</v>
          </cell>
          <cell r="D452" t="str">
            <v/>
          </cell>
          <cell r="E452" t="str">
            <v/>
          </cell>
          <cell r="F452" t="str">
            <v>06</v>
          </cell>
          <cell r="G452" t="str">
            <v>专项基础科研</v>
          </cell>
          <cell r="H452">
            <v>0</v>
          </cell>
          <cell r="I452" t="str">
            <v/>
          </cell>
          <cell r="J452">
            <v>0</v>
          </cell>
          <cell r="K452" t="str">
            <v/>
          </cell>
        </row>
        <row r="453">
          <cell r="C453">
            <v>2060207</v>
          </cell>
          <cell r="D453" t="str">
            <v/>
          </cell>
          <cell r="E453" t="str">
            <v/>
          </cell>
          <cell r="F453" t="str">
            <v>07</v>
          </cell>
          <cell r="G453" t="str">
            <v>专项技术基础</v>
          </cell>
          <cell r="H453">
            <v>0</v>
          </cell>
          <cell r="I453" t="str">
            <v/>
          </cell>
          <cell r="J453">
            <v>0</v>
          </cell>
          <cell r="K453" t="str">
            <v/>
          </cell>
        </row>
        <row r="454">
          <cell r="C454">
            <v>2060208</v>
          </cell>
          <cell r="D454" t="str">
            <v/>
          </cell>
          <cell r="E454" t="str">
            <v/>
          </cell>
          <cell r="F454" t="str">
            <v>08</v>
          </cell>
          <cell r="G454" t="str">
            <v>科技人才队伍建设</v>
          </cell>
          <cell r="H454">
            <v>0</v>
          </cell>
          <cell r="I454" t="str">
            <v/>
          </cell>
          <cell r="J454">
            <v>0</v>
          </cell>
          <cell r="K454" t="str">
            <v/>
          </cell>
        </row>
        <row r="455">
          <cell r="C455">
            <v>2060299</v>
          </cell>
          <cell r="D455" t="str">
            <v/>
          </cell>
          <cell r="E455" t="str">
            <v/>
          </cell>
          <cell r="F455" t="str">
            <v>99</v>
          </cell>
          <cell r="G455" t="str">
            <v>其他基础研究支出</v>
          </cell>
          <cell r="H455">
            <v>0</v>
          </cell>
          <cell r="I455" t="str">
            <v/>
          </cell>
          <cell r="J455">
            <v>0</v>
          </cell>
          <cell r="K455" t="str">
            <v/>
          </cell>
        </row>
        <row r="456">
          <cell r="C456">
            <v>20603</v>
          </cell>
          <cell r="D456" t="str">
            <v>206</v>
          </cell>
          <cell r="E456" t="str">
            <v>03</v>
          </cell>
          <cell r="F456" t="str">
            <v/>
          </cell>
          <cell r="G456" t="str">
            <v>应用研究</v>
          </cell>
          <cell r="H456">
            <v>0</v>
          </cell>
          <cell r="I456">
            <v>0</v>
          </cell>
          <cell r="J456">
            <v>0</v>
          </cell>
          <cell r="K456" t="str">
            <v/>
          </cell>
        </row>
        <row r="457">
          <cell r="C457">
            <v>2060301</v>
          </cell>
          <cell r="D457" t="str">
            <v/>
          </cell>
          <cell r="E457" t="str">
            <v/>
          </cell>
          <cell r="F457" t="str">
            <v>01</v>
          </cell>
          <cell r="G457" t="str">
            <v>机构运行</v>
          </cell>
          <cell r="H457">
            <v>0</v>
          </cell>
          <cell r="I457" t="str">
            <v/>
          </cell>
          <cell r="J457">
            <v>0</v>
          </cell>
          <cell r="K457" t="str">
            <v/>
          </cell>
        </row>
        <row r="458">
          <cell r="C458">
            <v>2060302</v>
          </cell>
          <cell r="D458" t="str">
            <v/>
          </cell>
          <cell r="E458" t="str">
            <v/>
          </cell>
          <cell r="F458" t="str">
            <v>02</v>
          </cell>
          <cell r="G458" t="str">
            <v>社会公益研究</v>
          </cell>
          <cell r="H458">
            <v>0</v>
          </cell>
          <cell r="I458" t="str">
            <v/>
          </cell>
          <cell r="J458">
            <v>0</v>
          </cell>
          <cell r="K458" t="str">
            <v/>
          </cell>
        </row>
        <row r="459">
          <cell r="C459">
            <v>2060303</v>
          </cell>
          <cell r="D459" t="str">
            <v/>
          </cell>
          <cell r="E459" t="str">
            <v/>
          </cell>
          <cell r="F459" t="str">
            <v>03</v>
          </cell>
          <cell r="G459" t="str">
            <v>高技术研究</v>
          </cell>
          <cell r="H459">
            <v>0</v>
          </cell>
          <cell r="I459" t="str">
            <v/>
          </cell>
          <cell r="J459">
            <v>0</v>
          </cell>
          <cell r="K459" t="str">
            <v/>
          </cell>
        </row>
        <row r="460">
          <cell r="C460">
            <v>2060304</v>
          </cell>
          <cell r="D460" t="str">
            <v/>
          </cell>
          <cell r="E460" t="str">
            <v/>
          </cell>
          <cell r="F460" t="str">
            <v>04</v>
          </cell>
          <cell r="G460" t="str">
            <v>专项科研试制</v>
          </cell>
          <cell r="H460">
            <v>0</v>
          </cell>
          <cell r="I460" t="str">
            <v/>
          </cell>
          <cell r="J460">
            <v>0</v>
          </cell>
          <cell r="K460" t="str">
            <v/>
          </cell>
        </row>
        <row r="461">
          <cell r="C461">
            <v>2060399</v>
          </cell>
          <cell r="D461" t="str">
            <v/>
          </cell>
          <cell r="E461" t="str">
            <v/>
          </cell>
          <cell r="F461" t="str">
            <v>99</v>
          </cell>
          <cell r="G461" t="str">
            <v>其他应用研究支出</v>
          </cell>
          <cell r="H461">
            <v>0</v>
          </cell>
          <cell r="I461" t="str">
            <v/>
          </cell>
          <cell r="J461">
            <v>0</v>
          </cell>
          <cell r="K461" t="str">
            <v/>
          </cell>
        </row>
        <row r="462">
          <cell r="C462">
            <v>20604</v>
          </cell>
          <cell r="D462" t="str">
            <v>206</v>
          </cell>
          <cell r="E462" t="str">
            <v>04</v>
          </cell>
          <cell r="F462" t="str">
            <v/>
          </cell>
          <cell r="G462" t="str">
            <v>技术研究与开发</v>
          </cell>
          <cell r="H462">
            <v>150</v>
          </cell>
          <cell r="I462">
            <v>0</v>
          </cell>
          <cell r="J462">
            <v>150</v>
          </cell>
          <cell r="K462" t="str">
            <v/>
          </cell>
          <cell r="L462">
            <v>0</v>
          </cell>
          <cell r="M462">
            <v>0</v>
          </cell>
        </row>
        <row r="463">
          <cell r="C463">
            <v>2060401</v>
          </cell>
          <cell r="D463" t="str">
            <v/>
          </cell>
          <cell r="E463" t="str">
            <v/>
          </cell>
          <cell r="F463" t="str">
            <v>01</v>
          </cell>
          <cell r="G463" t="str">
            <v>机构运行</v>
          </cell>
          <cell r="H463">
            <v>0</v>
          </cell>
          <cell r="I463" t="str">
            <v/>
          </cell>
          <cell r="J463">
            <v>0</v>
          </cell>
          <cell r="K463" t="str">
            <v/>
          </cell>
        </row>
        <row r="464">
          <cell r="C464">
            <v>2060404</v>
          </cell>
          <cell r="D464" t="str">
            <v/>
          </cell>
          <cell r="E464" t="str">
            <v/>
          </cell>
          <cell r="F464" t="str">
            <v>04</v>
          </cell>
          <cell r="G464" t="str">
            <v>科技成果转化与扩散</v>
          </cell>
          <cell r="H464">
            <v>0</v>
          </cell>
          <cell r="I464" t="str">
            <v/>
          </cell>
          <cell r="J464">
            <v>0</v>
          </cell>
          <cell r="K464" t="str">
            <v/>
          </cell>
        </row>
        <row r="465">
          <cell r="C465">
            <v>2060405</v>
          </cell>
          <cell r="D465" t="str">
            <v/>
          </cell>
          <cell r="E465" t="str">
            <v/>
          </cell>
          <cell r="F465" t="str">
            <v>05</v>
          </cell>
          <cell r="G465" t="str">
            <v>共性技术研究与开发</v>
          </cell>
          <cell r="H465">
            <v>0</v>
          </cell>
          <cell r="I465" t="str">
            <v/>
          </cell>
          <cell r="J465">
            <v>0</v>
          </cell>
          <cell r="K465" t="str">
            <v/>
          </cell>
        </row>
        <row r="466">
          <cell r="C466">
            <v>2060499</v>
          </cell>
          <cell r="D466" t="str">
            <v/>
          </cell>
          <cell r="E466" t="str">
            <v/>
          </cell>
          <cell r="F466" t="str">
            <v>99</v>
          </cell>
          <cell r="G466" t="str">
            <v>其他技术研究与开发支出</v>
          </cell>
          <cell r="H466">
            <v>150</v>
          </cell>
          <cell r="I466" t="str">
            <v/>
          </cell>
          <cell r="J466">
            <v>150</v>
          </cell>
          <cell r="K466" t="str">
            <v/>
          </cell>
          <cell r="L466">
            <v>0</v>
          </cell>
          <cell r="M466">
            <v>0</v>
          </cell>
        </row>
        <row r="467">
          <cell r="C467">
            <v>20605</v>
          </cell>
          <cell r="D467" t="str">
            <v>206</v>
          </cell>
          <cell r="E467" t="str">
            <v>05</v>
          </cell>
          <cell r="F467" t="str">
            <v/>
          </cell>
          <cell r="G467" t="str">
            <v>科技条件与服务</v>
          </cell>
          <cell r="H467">
            <v>0</v>
          </cell>
          <cell r="I467">
            <v>0</v>
          </cell>
          <cell r="J467">
            <v>0</v>
          </cell>
          <cell r="K467" t="str">
            <v/>
          </cell>
        </row>
        <row r="468">
          <cell r="C468">
            <v>2060501</v>
          </cell>
          <cell r="D468" t="str">
            <v/>
          </cell>
          <cell r="E468" t="str">
            <v/>
          </cell>
          <cell r="F468" t="str">
            <v>01</v>
          </cell>
          <cell r="G468" t="str">
            <v>机构运行</v>
          </cell>
          <cell r="H468">
            <v>0</v>
          </cell>
          <cell r="I468" t="str">
            <v/>
          </cell>
          <cell r="J468">
            <v>0</v>
          </cell>
          <cell r="K468" t="str">
            <v/>
          </cell>
        </row>
        <row r="469">
          <cell r="C469">
            <v>2060502</v>
          </cell>
          <cell r="D469" t="str">
            <v/>
          </cell>
          <cell r="E469" t="str">
            <v/>
          </cell>
          <cell r="F469" t="str">
            <v>02</v>
          </cell>
          <cell r="G469" t="str">
            <v>技术创新服务体系</v>
          </cell>
          <cell r="H469">
            <v>0</v>
          </cell>
          <cell r="I469" t="str">
            <v/>
          </cell>
          <cell r="J469">
            <v>0</v>
          </cell>
          <cell r="K469" t="str">
            <v/>
          </cell>
        </row>
        <row r="470">
          <cell r="C470">
            <v>2060503</v>
          </cell>
          <cell r="D470" t="str">
            <v/>
          </cell>
          <cell r="E470" t="str">
            <v/>
          </cell>
          <cell r="F470" t="str">
            <v>03</v>
          </cell>
          <cell r="G470" t="str">
            <v>科技条件专项</v>
          </cell>
          <cell r="H470">
            <v>0</v>
          </cell>
          <cell r="I470" t="str">
            <v/>
          </cell>
          <cell r="J470">
            <v>0</v>
          </cell>
          <cell r="K470" t="str">
            <v/>
          </cell>
        </row>
        <row r="471">
          <cell r="C471">
            <v>2060599</v>
          </cell>
          <cell r="D471" t="str">
            <v/>
          </cell>
          <cell r="E471" t="str">
            <v/>
          </cell>
          <cell r="F471" t="str">
            <v>99</v>
          </cell>
          <cell r="G471" t="str">
            <v>其他科技条件与服务支出</v>
          </cell>
          <cell r="H471">
            <v>0</v>
          </cell>
          <cell r="I471" t="str">
            <v/>
          </cell>
          <cell r="J471">
            <v>0</v>
          </cell>
          <cell r="K471" t="str">
            <v/>
          </cell>
        </row>
        <row r="472">
          <cell r="C472">
            <v>20606</v>
          </cell>
          <cell r="D472" t="str">
            <v>206</v>
          </cell>
          <cell r="E472" t="str">
            <v>06</v>
          </cell>
          <cell r="F472" t="str">
            <v/>
          </cell>
          <cell r="G472" t="str">
            <v>社会科学</v>
          </cell>
          <cell r="H472">
            <v>0</v>
          </cell>
          <cell r="I472">
            <v>0</v>
          </cell>
          <cell r="J472">
            <v>0</v>
          </cell>
          <cell r="K472" t="str">
            <v/>
          </cell>
        </row>
        <row r="473">
          <cell r="C473">
            <v>2060601</v>
          </cell>
          <cell r="D473" t="str">
            <v/>
          </cell>
          <cell r="E473" t="str">
            <v/>
          </cell>
          <cell r="F473" t="str">
            <v>01</v>
          </cell>
          <cell r="G473" t="str">
            <v>社会科学研究机构</v>
          </cell>
          <cell r="H473">
            <v>0</v>
          </cell>
          <cell r="I473" t="str">
            <v/>
          </cell>
          <cell r="J473">
            <v>0</v>
          </cell>
          <cell r="K473" t="str">
            <v/>
          </cell>
        </row>
        <row r="474">
          <cell r="C474">
            <v>2060602</v>
          </cell>
          <cell r="D474" t="str">
            <v/>
          </cell>
          <cell r="E474" t="str">
            <v/>
          </cell>
          <cell r="F474" t="str">
            <v>02</v>
          </cell>
          <cell r="G474" t="str">
            <v>社会科学研究</v>
          </cell>
          <cell r="H474">
            <v>0</v>
          </cell>
          <cell r="I474" t="str">
            <v/>
          </cell>
          <cell r="J474">
            <v>0</v>
          </cell>
          <cell r="K474" t="str">
            <v/>
          </cell>
        </row>
        <row r="475">
          <cell r="C475">
            <v>2060603</v>
          </cell>
          <cell r="D475" t="str">
            <v/>
          </cell>
          <cell r="E475" t="str">
            <v/>
          </cell>
          <cell r="F475" t="str">
            <v>03</v>
          </cell>
          <cell r="G475" t="str">
            <v>社科基金支出</v>
          </cell>
          <cell r="H475">
            <v>0</v>
          </cell>
          <cell r="I475" t="str">
            <v/>
          </cell>
          <cell r="J475">
            <v>0</v>
          </cell>
          <cell r="K475" t="str">
            <v/>
          </cell>
        </row>
        <row r="476">
          <cell r="C476">
            <v>2060699</v>
          </cell>
          <cell r="D476" t="str">
            <v/>
          </cell>
          <cell r="E476" t="str">
            <v/>
          </cell>
          <cell r="F476" t="str">
            <v>99</v>
          </cell>
          <cell r="G476" t="str">
            <v>其他社会科学支出</v>
          </cell>
          <cell r="H476">
            <v>0</v>
          </cell>
          <cell r="I476" t="str">
            <v/>
          </cell>
          <cell r="J476">
            <v>0</v>
          </cell>
          <cell r="K476" t="str">
            <v/>
          </cell>
        </row>
        <row r="477">
          <cell r="C477">
            <v>20607</v>
          </cell>
          <cell r="D477" t="str">
            <v>206</v>
          </cell>
          <cell r="E477" t="str">
            <v>07</v>
          </cell>
          <cell r="F477" t="str">
            <v/>
          </cell>
          <cell r="G477" t="str">
            <v>科学技术普及</v>
          </cell>
          <cell r="H477">
            <v>13.95</v>
          </cell>
          <cell r="I477">
            <v>0</v>
          </cell>
          <cell r="J477">
            <v>13.95</v>
          </cell>
          <cell r="K477" t="str">
            <v/>
          </cell>
        </row>
        <row r="477">
          <cell r="M477">
            <v>-5</v>
          </cell>
        </row>
        <row r="478">
          <cell r="C478">
            <v>2060701</v>
          </cell>
          <cell r="D478" t="str">
            <v/>
          </cell>
          <cell r="E478" t="str">
            <v/>
          </cell>
          <cell r="F478" t="str">
            <v>01</v>
          </cell>
          <cell r="G478" t="str">
            <v>机构运行</v>
          </cell>
          <cell r="H478">
            <v>0</v>
          </cell>
          <cell r="I478" t="str">
            <v/>
          </cell>
          <cell r="J478">
            <v>0</v>
          </cell>
          <cell r="K478" t="str">
            <v/>
          </cell>
        </row>
        <row r="479">
          <cell r="C479">
            <v>2060702</v>
          </cell>
          <cell r="D479" t="str">
            <v/>
          </cell>
          <cell r="E479" t="str">
            <v/>
          </cell>
          <cell r="F479" t="str">
            <v>02</v>
          </cell>
          <cell r="G479" t="str">
            <v>科普活动</v>
          </cell>
          <cell r="H479">
            <v>13.95</v>
          </cell>
          <cell r="I479" t="str">
            <v/>
          </cell>
          <cell r="J479">
            <v>13.95</v>
          </cell>
          <cell r="K479" t="str">
            <v/>
          </cell>
        </row>
        <row r="479">
          <cell r="M479">
            <v>-5</v>
          </cell>
        </row>
        <row r="480">
          <cell r="C480">
            <v>2060703</v>
          </cell>
          <cell r="D480" t="str">
            <v/>
          </cell>
          <cell r="E480" t="str">
            <v/>
          </cell>
          <cell r="F480" t="str">
            <v>03</v>
          </cell>
          <cell r="G480" t="str">
            <v>青少年科技活动</v>
          </cell>
          <cell r="H480">
            <v>0</v>
          </cell>
          <cell r="I480" t="str">
            <v/>
          </cell>
          <cell r="J480">
            <v>0</v>
          </cell>
          <cell r="K480" t="str">
            <v/>
          </cell>
        </row>
        <row r="481">
          <cell r="C481">
            <v>2060704</v>
          </cell>
          <cell r="D481" t="str">
            <v/>
          </cell>
          <cell r="E481" t="str">
            <v/>
          </cell>
          <cell r="F481" t="str">
            <v>04</v>
          </cell>
          <cell r="G481" t="str">
            <v>学术交流活动</v>
          </cell>
          <cell r="H481">
            <v>0</v>
          </cell>
          <cell r="I481" t="str">
            <v/>
          </cell>
          <cell r="J481">
            <v>0</v>
          </cell>
          <cell r="K481" t="str">
            <v/>
          </cell>
        </row>
        <row r="482">
          <cell r="C482">
            <v>2060705</v>
          </cell>
          <cell r="D482" t="str">
            <v/>
          </cell>
          <cell r="E482" t="str">
            <v/>
          </cell>
          <cell r="F482" t="str">
            <v>05</v>
          </cell>
          <cell r="G482" t="str">
            <v>科技馆站</v>
          </cell>
          <cell r="H482">
            <v>0</v>
          </cell>
          <cell r="I482" t="str">
            <v/>
          </cell>
          <cell r="J482">
            <v>0</v>
          </cell>
          <cell r="K482" t="str">
            <v/>
          </cell>
        </row>
        <row r="483">
          <cell r="C483">
            <v>2060799</v>
          </cell>
          <cell r="D483" t="str">
            <v/>
          </cell>
          <cell r="E483" t="str">
            <v/>
          </cell>
          <cell r="F483" t="str">
            <v>99</v>
          </cell>
          <cell r="G483" t="str">
            <v>其他科学技术普及支出</v>
          </cell>
          <cell r="H483">
            <v>0</v>
          </cell>
          <cell r="I483" t="str">
            <v/>
          </cell>
          <cell r="J483">
            <v>0</v>
          </cell>
          <cell r="K483" t="str">
            <v/>
          </cell>
        </row>
        <row r="484">
          <cell r="C484">
            <v>20608</v>
          </cell>
          <cell r="D484" t="str">
            <v>206</v>
          </cell>
          <cell r="E484" t="str">
            <v>08</v>
          </cell>
          <cell r="F484" t="str">
            <v/>
          </cell>
          <cell r="G484" t="str">
            <v>科技交流与合作</v>
          </cell>
          <cell r="H484">
            <v>0</v>
          </cell>
          <cell r="I484">
            <v>0</v>
          </cell>
          <cell r="J484">
            <v>0</v>
          </cell>
          <cell r="K484" t="str">
            <v/>
          </cell>
        </row>
        <row r="485">
          <cell r="C485">
            <v>2060801</v>
          </cell>
          <cell r="D485" t="str">
            <v/>
          </cell>
          <cell r="E485" t="str">
            <v/>
          </cell>
          <cell r="F485" t="str">
            <v>01</v>
          </cell>
          <cell r="G485" t="str">
            <v>国际交流与合作</v>
          </cell>
          <cell r="H485">
            <v>0</v>
          </cell>
          <cell r="I485" t="str">
            <v/>
          </cell>
          <cell r="J485">
            <v>0</v>
          </cell>
          <cell r="K485" t="str">
            <v/>
          </cell>
        </row>
        <row r="486">
          <cell r="C486">
            <v>2060802</v>
          </cell>
          <cell r="D486" t="str">
            <v/>
          </cell>
          <cell r="E486" t="str">
            <v/>
          </cell>
          <cell r="F486" t="str">
            <v>02</v>
          </cell>
          <cell r="G486" t="str">
            <v>重大科技合作项目</v>
          </cell>
          <cell r="H486">
            <v>0</v>
          </cell>
          <cell r="I486" t="str">
            <v/>
          </cell>
          <cell r="J486">
            <v>0</v>
          </cell>
          <cell r="K486" t="str">
            <v/>
          </cell>
        </row>
        <row r="487">
          <cell r="C487">
            <v>2060899</v>
          </cell>
          <cell r="D487" t="str">
            <v/>
          </cell>
          <cell r="E487" t="str">
            <v/>
          </cell>
          <cell r="F487" t="str">
            <v>99</v>
          </cell>
          <cell r="G487" t="str">
            <v>其他科技交流与合作支出</v>
          </cell>
          <cell r="H487">
            <v>0</v>
          </cell>
          <cell r="I487" t="str">
            <v/>
          </cell>
          <cell r="J487">
            <v>0</v>
          </cell>
          <cell r="K487" t="str">
            <v/>
          </cell>
        </row>
        <row r="488">
          <cell r="C488">
            <v>20609</v>
          </cell>
          <cell r="D488" t="str">
            <v>206</v>
          </cell>
          <cell r="E488" t="str">
            <v>09</v>
          </cell>
          <cell r="F488" t="str">
            <v/>
          </cell>
          <cell r="G488" t="str">
            <v>科技重大项目</v>
          </cell>
          <cell r="H488">
            <v>0</v>
          </cell>
          <cell r="I488">
            <v>0</v>
          </cell>
          <cell r="J488">
            <v>0</v>
          </cell>
          <cell r="K488" t="str">
            <v/>
          </cell>
        </row>
        <row r="489">
          <cell r="C489">
            <v>2060901</v>
          </cell>
          <cell r="D489" t="str">
            <v/>
          </cell>
          <cell r="E489" t="str">
            <v/>
          </cell>
          <cell r="F489" t="str">
            <v>01</v>
          </cell>
          <cell r="G489" t="str">
            <v>科技重大专项</v>
          </cell>
          <cell r="H489">
            <v>0</v>
          </cell>
          <cell r="I489" t="str">
            <v/>
          </cell>
          <cell r="J489">
            <v>0</v>
          </cell>
          <cell r="K489" t="str">
            <v/>
          </cell>
        </row>
        <row r="490">
          <cell r="C490">
            <v>2060902</v>
          </cell>
          <cell r="D490" t="str">
            <v/>
          </cell>
          <cell r="E490" t="str">
            <v/>
          </cell>
          <cell r="F490" t="str">
            <v>02</v>
          </cell>
          <cell r="G490" t="str">
            <v>重点研发计划</v>
          </cell>
          <cell r="H490">
            <v>0</v>
          </cell>
          <cell r="I490" t="str">
            <v/>
          </cell>
          <cell r="J490">
            <v>0</v>
          </cell>
          <cell r="K490" t="str">
            <v/>
          </cell>
        </row>
        <row r="491">
          <cell r="C491">
            <v>2060999</v>
          </cell>
          <cell r="D491" t="str">
            <v/>
          </cell>
          <cell r="E491" t="str">
            <v/>
          </cell>
          <cell r="F491" t="str">
            <v>99</v>
          </cell>
          <cell r="G491" t="str">
            <v>其他科技重大项目</v>
          </cell>
          <cell r="H491">
            <v>0</v>
          </cell>
          <cell r="I491" t="str">
            <v/>
          </cell>
          <cell r="J491">
            <v>0</v>
          </cell>
          <cell r="K491" t="str">
            <v/>
          </cell>
        </row>
        <row r="492">
          <cell r="C492">
            <v>20699</v>
          </cell>
          <cell r="D492" t="str">
            <v>206</v>
          </cell>
          <cell r="E492" t="str">
            <v>99</v>
          </cell>
          <cell r="F492" t="str">
            <v/>
          </cell>
          <cell r="G492" t="str">
            <v>其他科学技术支出</v>
          </cell>
          <cell r="H492">
            <v>30</v>
          </cell>
          <cell r="I492">
            <v>0</v>
          </cell>
          <cell r="J492">
            <v>30</v>
          </cell>
          <cell r="K492" t="str">
            <v/>
          </cell>
        </row>
        <row r="493">
          <cell r="C493">
            <v>2069901</v>
          </cell>
          <cell r="D493" t="str">
            <v/>
          </cell>
          <cell r="E493" t="str">
            <v/>
          </cell>
          <cell r="F493" t="str">
            <v>01</v>
          </cell>
          <cell r="G493" t="str">
            <v>科技奖励</v>
          </cell>
          <cell r="H493">
            <v>0</v>
          </cell>
          <cell r="I493" t="str">
            <v/>
          </cell>
          <cell r="J493">
            <v>0</v>
          </cell>
          <cell r="K493" t="str">
            <v/>
          </cell>
        </row>
        <row r="494">
          <cell r="C494">
            <v>2069902</v>
          </cell>
          <cell r="D494" t="str">
            <v/>
          </cell>
          <cell r="E494" t="str">
            <v/>
          </cell>
          <cell r="F494" t="str">
            <v>02</v>
          </cell>
          <cell r="G494" t="str">
            <v>核应急</v>
          </cell>
          <cell r="H494">
            <v>0</v>
          </cell>
          <cell r="I494" t="str">
            <v/>
          </cell>
          <cell r="J494">
            <v>0</v>
          </cell>
          <cell r="K494" t="str">
            <v/>
          </cell>
        </row>
        <row r="495">
          <cell r="C495">
            <v>2069903</v>
          </cell>
          <cell r="D495" t="str">
            <v/>
          </cell>
          <cell r="E495" t="str">
            <v/>
          </cell>
          <cell r="F495" t="str">
            <v>03</v>
          </cell>
          <cell r="G495" t="str">
            <v>转制科研机构</v>
          </cell>
          <cell r="H495">
            <v>0</v>
          </cell>
          <cell r="I495" t="str">
            <v/>
          </cell>
          <cell r="J495">
            <v>0</v>
          </cell>
          <cell r="K495" t="str">
            <v/>
          </cell>
        </row>
        <row r="496">
          <cell r="C496">
            <v>2069999</v>
          </cell>
          <cell r="D496" t="str">
            <v/>
          </cell>
          <cell r="E496" t="str">
            <v/>
          </cell>
          <cell r="F496" t="str">
            <v>99</v>
          </cell>
          <cell r="G496" t="str">
            <v>其他科学技术支出</v>
          </cell>
          <cell r="H496">
            <v>30</v>
          </cell>
          <cell r="I496" t="str">
            <v/>
          </cell>
          <cell r="J496">
            <v>30</v>
          </cell>
          <cell r="K496" t="str">
            <v/>
          </cell>
        </row>
        <row r="497">
          <cell r="C497">
            <v>207</v>
          </cell>
          <cell r="D497" t="str">
            <v>207</v>
          </cell>
          <cell r="E497" t="str">
            <v/>
          </cell>
          <cell r="F497" t="str">
            <v/>
          </cell>
          <cell r="G497" t="str">
            <v>文化旅游体育与传媒支出</v>
          </cell>
          <cell r="H497">
            <v>2980.84</v>
          </cell>
          <cell r="I497">
            <v>0</v>
          </cell>
          <cell r="J497">
            <v>2980.84</v>
          </cell>
          <cell r="K497" t="str">
            <v/>
          </cell>
          <cell r="L497">
            <v>35.140338</v>
          </cell>
          <cell r="M497">
            <v>-719</v>
          </cell>
        </row>
        <row r="498">
          <cell r="C498">
            <v>20701</v>
          </cell>
          <cell r="D498" t="str">
            <v>207</v>
          </cell>
          <cell r="E498" t="str">
            <v>01</v>
          </cell>
          <cell r="F498" t="str">
            <v/>
          </cell>
          <cell r="G498" t="str">
            <v>文化和旅游</v>
          </cell>
          <cell r="H498">
            <v>2300.93</v>
          </cell>
          <cell r="I498">
            <v>0</v>
          </cell>
          <cell r="J498">
            <v>2300.93</v>
          </cell>
          <cell r="K498" t="str">
            <v/>
          </cell>
          <cell r="L498">
            <v>34.913238</v>
          </cell>
          <cell r="M498">
            <v>-639</v>
          </cell>
        </row>
        <row r="499">
          <cell r="C499">
            <v>2070101</v>
          </cell>
          <cell r="D499" t="str">
            <v/>
          </cell>
          <cell r="E499" t="str">
            <v/>
          </cell>
          <cell r="F499" t="str">
            <v>01</v>
          </cell>
          <cell r="G499" t="str">
            <v>行政运行</v>
          </cell>
          <cell r="H499">
            <v>647.33</v>
          </cell>
          <cell r="I499" t="str">
            <v/>
          </cell>
          <cell r="J499">
            <v>647.33</v>
          </cell>
          <cell r="K499" t="str">
            <v/>
          </cell>
          <cell r="L499">
            <v>50.12847</v>
          </cell>
          <cell r="M499">
            <v>0</v>
          </cell>
        </row>
        <row r="500">
          <cell r="C500">
            <v>2070102</v>
          </cell>
          <cell r="D500" t="str">
            <v/>
          </cell>
          <cell r="E500" t="str">
            <v/>
          </cell>
          <cell r="F500" t="str">
            <v>02</v>
          </cell>
          <cell r="G500" t="str">
            <v>一般行政管理事务</v>
          </cell>
          <cell r="H500">
            <v>0</v>
          </cell>
          <cell r="I500" t="str">
            <v/>
          </cell>
          <cell r="J500">
            <v>0</v>
          </cell>
          <cell r="K500" t="str">
            <v/>
          </cell>
        </row>
        <row r="501">
          <cell r="C501">
            <v>2070103</v>
          </cell>
          <cell r="D501" t="str">
            <v/>
          </cell>
          <cell r="E501" t="str">
            <v/>
          </cell>
          <cell r="F501" t="str">
            <v>03</v>
          </cell>
          <cell r="G501" t="str">
            <v>机关服务</v>
          </cell>
          <cell r="H501">
            <v>197.28</v>
          </cell>
          <cell r="I501" t="str">
            <v/>
          </cell>
          <cell r="J501">
            <v>197.28</v>
          </cell>
          <cell r="K501" t="str">
            <v/>
          </cell>
          <cell r="L501">
            <v>-15.215232</v>
          </cell>
        </row>
        <row r="502">
          <cell r="C502">
            <v>2070104</v>
          </cell>
          <cell r="D502" t="str">
            <v/>
          </cell>
          <cell r="E502" t="str">
            <v/>
          </cell>
          <cell r="F502" t="str">
            <v>04</v>
          </cell>
          <cell r="G502" t="str">
            <v>图书馆</v>
          </cell>
          <cell r="H502">
            <v>0</v>
          </cell>
          <cell r="I502" t="str">
            <v/>
          </cell>
          <cell r="J502">
            <v>0</v>
          </cell>
          <cell r="K502" t="str">
            <v/>
          </cell>
        </row>
        <row r="503">
          <cell r="C503">
            <v>2070105</v>
          </cell>
          <cell r="D503" t="str">
            <v/>
          </cell>
          <cell r="E503" t="str">
            <v/>
          </cell>
          <cell r="F503" t="str">
            <v>05</v>
          </cell>
          <cell r="G503" t="str">
            <v>文化展示及纪念机构</v>
          </cell>
          <cell r="H503">
            <v>0</v>
          </cell>
          <cell r="I503" t="str">
            <v/>
          </cell>
          <cell r="J503">
            <v>0</v>
          </cell>
          <cell r="K503" t="str">
            <v/>
          </cell>
        </row>
        <row r="504">
          <cell r="C504">
            <v>2070106</v>
          </cell>
          <cell r="D504" t="str">
            <v/>
          </cell>
          <cell r="E504" t="str">
            <v/>
          </cell>
          <cell r="F504" t="str">
            <v>06</v>
          </cell>
          <cell r="G504" t="str">
            <v>艺术表演场所</v>
          </cell>
          <cell r="H504">
            <v>0</v>
          </cell>
          <cell r="I504" t="str">
            <v/>
          </cell>
          <cell r="J504">
            <v>0</v>
          </cell>
          <cell r="K504" t="str">
            <v/>
          </cell>
        </row>
        <row r="505">
          <cell r="C505">
            <v>2070107</v>
          </cell>
          <cell r="D505" t="str">
            <v/>
          </cell>
          <cell r="E505" t="str">
            <v/>
          </cell>
          <cell r="F505" t="str">
            <v>07</v>
          </cell>
          <cell r="G505" t="str">
            <v>艺术表演团体</v>
          </cell>
          <cell r="H505">
            <v>0</v>
          </cell>
          <cell r="I505" t="str">
            <v/>
          </cell>
          <cell r="J505">
            <v>0</v>
          </cell>
          <cell r="K505" t="str">
            <v/>
          </cell>
        </row>
        <row r="506">
          <cell r="C506">
            <v>2070108</v>
          </cell>
          <cell r="D506" t="str">
            <v/>
          </cell>
          <cell r="E506" t="str">
            <v/>
          </cell>
          <cell r="F506" t="str">
            <v>08</v>
          </cell>
          <cell r="G506" t="str">
            <v>文化活动</v>
          </cell>
          <cell r="H506">
            <v>20</v>
          </cell>
          <cell r="I506" t="str">
            <v/>
          </cell>
          <cell r="J506">
            <v>20</v>
          </cell>
          <cell r="K506" t="str">
            <v/>
          </cell>
        </row>
        <row r="507">
          <cell r="C507">
            <v>2070109</v>
          </cell>
          <cell r="D507" t="str">
            <v/>
          </cell>
          <cell r="E507" t="str">
            <v/>
          </cell>
          <cell r="F507" t="str">
            <v>09</v>
          </cell>
          <cell r="G507" t="str">
            <v>群众文化</v>
          </cell>
          <cell r="H507">
            <v>14.92</v>
          </cell>
          <cell r="I507" t="str">
            <v/>
          </cell>
          <cell r="J507">
            <v>14.92</v>
          </cell>
          <cell r="K507" t="str">
            <v/>
          </cell>
        </row>
        <row r="508">
          <cell r="C508">
            <v>2070110</v>
          </cell>
          <cell r="D508" t="str">
            <v/>
          </cell>
          <cell r="E508" t="str">
            <v/>
          </cell>
          <cell r="F508" t="str">
            <v>10</v>
          </cell>
          <cell r="G508" t="str">
            <v>文化和旅游交流与合作</v>
          </cell>
          <cell r="H508">
            <v>0</v>
          </cell>
          <cell r="I508" t="str">
            <v/>
          </cell>
          <cell r="J508">
            <v>0</v>
          </cell>
          <cell r="K508" t="str">
            <v/>
          </cell>
        </row>
        <row r="509">
          <cell r="C509">
            <v>2070111</v>
          </cell>
          <cell r="D509" t="str">
            <v/>
          </cell>
          <cell r="E509" t="str">
            <v/>
          </cell>
          <cell r="F509" t="str">
            <v>11</v>
          </cell>
          <cell r="G509" t="str">
            <v>文化创作与保护</v>
          </cell>
          <cell r="H509">
            <v>1</v>
          </cell>
          <cell r="I509" t="str">
            <v/>
          </cell>
          <cell r="J509">
            <v>1</v>
          </cell>
          <cell r="K509" t="str">
            <v/>
          </cell>
          <cell r="L509">
            <v>0</v>
          </cell>
        </row>
        <row r="510">
          <cell r="C510">
            <v>2070112</v>
          </cell>
          <cell r="D510" t="str">
            <v/>
          </cell>
          <cell r="E510" t="str">
            <v/>
          </cell>
          <cell r="F510" t="str">
            <v>12</v>
          </cell>
          <cell r="G510" t="str">
            <v>文化和旅游市场市场管理</v>
          </cell>
          <cell r="H510">
            <v>0</v>
          </cell>
          <cell r="I510" t="str">
            <v/>
          </cell>
          <cell r="J510">
            <v>0</v>
          </cell>
          <cell r="K510" t="str">
            <v/>
          </cell>
        </row>
        <row r="511">
          <cell r="C511">
            <v>2070113</v>
          </cell>
          <cell r="D511" t="str">
            <v/>
          </cell>
          <cell r="E511" t="str">
            <v/>
          </cell>
          <cell r="F511" t="str">
            <v>13</v>
          </cell>
          <cell r="G511" t="str">
            <v>旅游宣传</v>
          </cell>
          <cell r="H511">
            <v>411.93</v>
          </cell>
          <cell r="I511" t="str">
            <v/>
          </cell>
          <cell r="J511">
            <v>411.93</v>
          </cell>
          <cell r="K511" t="str">
            <v/>
          </cell>
        </row>
        <row r="511">
          <cell r="M511">
            <v>-369</v>
          </cell>
        </row>
        <row r="512">
          <cell r="C512">
            <v>2070114</v>
          </cell>
          <cell r="D512" t="str">
            <v/>
          </cell>
          <cell r="E512" t="str">
            <v/>
          </cell>
          <cell r="F512" t="str">
            <v>14</v>
          </cell>
          <cell r="G512" t="str">
            <v>文化和旅游管理事务</v>
          </cell>
          <cell r="H512">
            <v>3.6</v>
          </cell>
          <cell r="I512" t="str">
            <v/>
          </cell>
          <cell r="J512">
            <v>3.6</v>
          </cell>
          <cell r="K512" t="str">
            <v/>
          </cell>
        </row>
        <row r="513">
          <cell r="C513">
            <v>2070199</v>
          </cell>
          <cell r="D513" t="str">
            <v/>
          </cell>
          <cell r="E513" t="str">
            <v/>
          </cell>
          <cell r="F513" t="str">
            <v>99</v>
          </cell>
          <cell r="G513" t="str">
            <v>其他文化和旅游支出</v>
          </cell>
          <cell r="H513">
            <v>1004.87</v>
          </cell>
          <cell r="I513" t="str">
            <v/>
          </cell>
          <cell r="J513">
            <v>1004.87</v>
          </cell>
          <cell r="K513" t="str">
            <v/>
          </cell>
        </row>
        <row r="513">
          <cell r="M513">
            <v>-269</v>
          </cell>
        </row>
        <row r="514">
          <cell r="C514">
            <v>20702</v>
          </cell>
          <cell r="D514" t="str">
            <v>207</v>
          </cell>
          <cell r="E514" t="str">
            <v>02</v>
          </cell>
          <cell r="F514" t="str">
            <v/>
          </cell>
          <cell r="G514" t="str">
            <v>文物</v>
          </cell>
          <cell r="H514">
            <v>116</v>
          </cell>
          <cell r="I514">
            <v>0</v>
          </cell>
          <cell r="J514">
            <v>116</v>
          </cell>
          <cell r="K514" t="str">
            <v/>
          </cell>
          <cell r="L514">
            <v>0</v>
          </cell>
          <cell r="M514">
            <v>0</v>
          </cell>
        </row>
        <row r="515">
          <cell r="C515">
            <v>2070201</v>
          </cell>
          <cell r="D515" t="str">
            <v/>
          </cell>
          <cell r="E515" t="str">
            <v/>
          </cell>
          <cell r="F515" t="str">
            <v>01</v>
          </cell>
          <cell r="G515" t="str">
            <v>行政运行</v>
          </cell>
          <cell r="H515">
            <v>0</v>
          </cell>
          <cell r="I515" t="str">
            <v/>
          </cell>
          <cell r="J515">
            <v>0</v>
          </cell>
          <cell r="K515" t="str">
            <v/>
          </cell>
        </row>
        <row r="516">
          <cell r="C516">
            <v>2070202</v>
          </cell>
          <cell r="D516" t="str">
            <v/>
          </cell>
          <cell r="E516" t="str">
            <v/>
          </cell>
          <cell r="F516" t="str">
            <v>02</v>
          </cell>
          <cell r="G516" t="str">
            <v>一般行政管理事务</v>
          </cell>
          <cell r="H516">
            <v>0</v>
          </cell>
          <cell r="I516" t="str">
            <v/>
          </cell>
          <cell r="J516">
            <v>0</v>
          </cell>
          <cell r="K516" t="str">
            <v/>
          </cell>
        </row>
        <row r="517">
          <cell r="C517">
            <v>2070203</v>
          </cell>
          <cell r="D517" t="str">
            <v/>
          </cell>
          <cell r="E517" t="str">
            <v/>
          </cell>
          <cell r="F517" t="str">
            <v>03</v>
          </cell>
          <cell r="G517" t="str">
            <v>机关服务</v>
          </cell>
          <cell r="H517">
            <v>0</v>
          </cell>
          <cell r="I517" t="str">
            <v/>
          </cell>
          <cell r="J517">
            <v>0</v>
          </cell>
          <cell r="K517" t="str">
            <v/>
          </cell>
        </row>
        <row r="518">
          <cell r="C518">
            <v>2070204</v>
          </cell>
          <cell r="D518" t="str">
            <v/>
          </cell>
          <cell r="E518" t="str">
            <v/>
          </cell>
          <cell r="F518" t="str">
            <v>04</v>
          </cell>
          <cell r="G518" t="str">
            <v>文物保护</v>
          </cell>
          <cell r="H518">
            <v>40</v>
          </cell>
          <cell r="I518" t="str">
            <v/>
          </cell>
          <cell r="J518">
            <v>40</v>
          </cell>
          <cell r="K518" t="str">
            <v/>
          </cell>
          <cell r="L518">
            <v>0</v>
          </cell>
        </row>
        <row r="519">
          <cell r="C519">
            <v>2070205</v>
          </cell>
          <cell r="D519" t="str">
            <v/>
          </cell>
          <cell r="E519" t="str">
            <v/>
          </cell>
          <cell r="F519" t="str">
            <v>05</v>
          </cell>
          <cell r="G519" t="str">
            <v>博物馆</v>
          </cell>
          <cell r="H519">
            <v>76</v>
          </cell>
          <cell r="I519" t="str">
            <v/>
          </cell>
          <cell r="J519">
            <v>76</v>
          </cell>
          <cell r="K519" t="str">
            <v/>
          </cell>
        </row>
        <row r="519">
          <cell r="M519">
            <v>0</v>
          </cell>
        </row>
        <row r="520">
          <cell r="C520">
            <v>2070206</v>
          </cell>
          <cell r="D520" t="str">
            <v/>
          </cell>
          <cell r="E520" t="str">
            <v/>
          </cell>
          <cell r="F520" t="str">
            <v>06</v>
          </cell>
          <cell r="G520" t="str">
            <v>历史名城与古迹</v>
          </cell>
          <cell r="H520">
            <v>0</v>
          </cell>
          <cell r="I520" t="str">
            <v/>
          </cell>
          <cell r="J520">
            <v>0</v>
          </cell>
          <cell r="K520" t="str">
            <v/>
          </cell>
        </row>
        <row r="521">
          <cell r="C521">
            <v>2070299</v>
          </cell>
          <cell r="D521" t="str">
            <v/>
          </cell>
          <cell r="E521" t="str">
            <v/>
          </cell>
          <cell r="F521" t="str">
            <v>99</v>
          </cell>
          <cell r="G521" t="str">
            <v>其他文物支出</v>
          </cell>
          <cell r="H521">
            <v>0</v>
          </cell>
          <cell r="I521" t="str">
            <v/>
          </cell>
          <cell r="J521">
            <v>0</v>
          </cell>
          <cell r="K521" t="str">
            <v/>
          </cell>
        </row>
        <row r="522">
          <cell r="C522">
            <v>20703</v>
          </cell>
          <cell r="D522" t="str">
            <v>207</v>
          </cell>
          <cell r="E522" t="str">
            <v>03</v>
          </cell>
          <cell r="F522" t="str">
            <v/>
          </cell>
          <cell r="G522" t="str">
            <v>体育</v>
          </cell>
          <cell r="H522">
            <v>67.76</v>
          </cell>
          <cell r="I522">
            <v>0</v>
          </cell>
          <cell r="J522">
            <v>67.76</v>
          </cell>
          <cell r="K522" t="str">
            <v/>
          </cell>
          <cell r="L522">
            <v>0</v>
          </cell>
          <cell r="M522">
            <v>-3</v>
          </cell>
        </row>
        <row r="523">
          <cell r="C523">
            <v>2070301</v>
          </cell>
          <cell r="D523" t="str">
            <v/>
          </cell>
          <cell r="E523" t="str">
            <v/>
          </cell>
          <cell r="F523" t="str">
            <v>01</v>
          </cell>
          <cell r="G523" t="str">
            <v>行政运行</v>
          </cell>
          <cell r="H523">
            <v>0</v>
          </cell>
          <cell r="I523" t="str">
            <v/>
          </cell>
          <cell r="J523">
            <v>0</v>
          </cell>
          <cell r="K523" t="str">
            <v/>
          </cell>
        </row>
        <row r="524">
          <cell r="C524">
            <v>2070302</v>
          </cell>
          <cell r="D524" t="str">
            <v/>
          </cell>
          <cell r="E524" t="str">
            <v/>
          </cell>
          <cell r="F524" t="str">
            <v>02</v>
          </cell>
          <cell r="G524" t="str">
            <v>一般行政管理事务</v>
          </cell>
          <cell r="H524">
            <v>0</v>
          </cell>
          <cell r="I524" t="str">
            <v/>
          </cell>
          <cell r="J524">
            <v>0</v>
          </cell>
          <cell r="K524" t="str">
            <v/>
          </cell>
        </row>
        <row r="525">
          <cell r="C525">
            <v>2070303</v>
          </cell>
          <cell r="D525" t="str">
            <v/>
          </cell>
          <cell r="E525" t="str">
            <v/>
          </cell>
          <cell r="F525" t="str">
            <v>03</v>
          </cell>
          <cell r="G525" t="str">
            <v>机关服务</v>
          </cell>
          <cell r="H525">
            <v>0</v>
          </cell>
          <cell r="I525" t="str">
            <v/>
          </cell>
          <cell r="J525">
            <v>0</v>
          </cell>
          <cell r="K525" t="str">
            <v/>
          </cell>
        </row>
        <row r="526">
          <cell r="C526">
            <v>2070304</v>
          </cell>
          <cell r="D526" t="str">
            <v/>
          </cell>
          <cell r="E526" t="str">
            <v/>
          </cell>
          <cell r="F526" t="str">
            <v>04</v>
          </cell>
          <cell r="G526" t="str">
            <v>运动项目管理</v>
          </cell>
          <cell r="H526">
            <v>0</v>
          </cell>
          <cell r="I526" t="str">
            <v/>
          </cell>
          <cell r="J526">
            <v>0</v>
          </cell>
          <cell r="K526" t="str">
            <v/>
          </cell>
        </row>
        <row r="527">
          <cell r="C527">
            <v>2070305</v>
          </cell>
          <cell r="D527" t="str">
            <v/>
          </cell>
          <cell r="E527" t="str">
            <v/>
          </cell>
          <cell r="F527" t="str">
            <v>05</v>
          </cell>
          <cell r="G527" t="str">
            <v>体育竞赛</v>
          </cell>
          <cell r="H527">
            <v>0</v>
          </cell>
          <cell r="I527" t="str">
            <v/>
          </cell>
          <cell r="J527">
            <v>0</v>
          </cell>
          <cell r="K527" t="str">
            <v/>
          </cell>
        </row>
        <row r="528">
          <cell r="C528">
            <v>2070306</v>
          </cell>
          <cell r="D528" t="str">
            <v/>
          </cell>
          <cell r="E528" t="str">
            <v/>
          </cell>
          <cell r="F528" t="str">
            <v>06</v>
          </cell>
          <cell r="G528" t="str">
            <v>体育训练</v>
          </cell>
          <cell r="H528">
            <v>0</v>
          </cell>
          <cell r="I528" t="str">
            <v/>
          </cell>
          <cell r="J528">
            <v>0</v>
          </cell>
          <cell r="K528" t="str">
            <v/>
          </cell>
        </row>
        <row r="529">
          <cell r="C529">
            <v>2070307</v>
          </cell>
          <cell r="D529" t="str">
            <v/>
          </cell>
          <cell r="E529" t="str">
            <v/>
          </cell>
          <cell r="F529" t="str">
            <v>07</v>
          </cell>
          <cell r="G529" t="str">
            <v>体育场馆</v>
          </cell>
          <cell r="H529">
            <v>59.31</v>
          </cell>
          <cell r="I529" t="str">
            <v/>
          </cell>
          <cell r="J529">
            <v>59.31</v>
          </cell>
          <cell r="K529" t="str">
            <v/>
          </cell>
        </row>
        <row r="529">
          <cell r="M529">
            <v>-1</v>
          </cell>
        </row>
        <row r="530">
          <cell r="C530">
            <v>2070308</v>
          </cell>
          <cell r="D530" t="str">
            <v/>
          </cell>
          <cell r="E530" t="str">
            <v/>
          </cell>
          <cell r="F530" t="str">
            <v>08</v>
          </cell>
          <cell r="G530" t="str">
            <v>群众体育</v>
          </cell>
          <cell r="H530">
            <v>5</v>
          </cell>
          <cell r="I530" t="str">
            <v/>
          </cell>
          <cell r="J530">
            <v>5</v>
          </cell>
          <cell r="K530" t="str">
            <v/>
          </cell>
          <cell r="L530">
            <v>0</v>
          </cell>
          <cell r="M530">
            <v>0</v>
          </cell>
        </row>
        <row r="531">
          <cell r="C531">
            <v>2070309</v>
          </cell>
          <cell r="D531" t="str">
            <v/>
          </cell>
          <cell r="E531" t="str">
            <v/>
          </cell>
          <cell r="F531" t="str">
            <v>09</v>
          </cell>
          <cell r="G531" t="str">
            <v>体育交流与合作</v>
          </cell>
          <cell r="H531">
            <v>0</v>
          </cell>
          <cell r="I531" t="str">
            <v/>
          </cell>
          <cell r="J531">
            <v>0</v>
          </cell>
          <cell r="K531" t="str">
            <v/>
          </cell>
        </row>
        <row r="532">
          <cell r="C532">
            <v>2070399</v>
          </cell>
          <cell r="D532" t="str">
            <v/>
          </cell>
          <cell r="E532" t="str">
            <v/>
          </cell>
          <cell r="F532" t="str">
            <v>99</v>
          </cell>
          <cell r="G532" t="str">
            <v>其他体育支出</v>
          </cell>
          <cell r="H532">
            <v>3.45</v>
          </cell>
          <cell r="I532" t="str">
            <v/>
          </cell>
          <cell r="J532">
            <v>3.45</v>
          </cell>
          <cell r="K532" t="str">
            <v/>
          </cell>
        </row>
        <row r="532">
          <cell r="M532">
            <v>-2</v>
          </cell>
        </row>
        <row r="533">
          <cell r="C533">
            <v>20706</v>
          </cell>
          <cell r="D533" t="str">
            <v>207</v>
          </cell>
          <cell r="E533" t="str">
            <v>06</v>
          </cell>
          <cell r="F533" t="str">
            <v/>
          </cell>
          <cell r="G533" t="str">
            <v>新闻出版电影</v>
          </cell>
          <cell r="H533">
            <v>0</v>
          </cell>
          <cell r="I533">
            <v>0</v>
          </cell>
          <cell r="J533">
            <v>0</v>
          </cell>
          <cell r="K533" t="str">
            <v/>
          </cell>
        </row>
        <row r="534">
          <cell r="C534">
            <v>2070601</v>
          </cell>
          <cell r="D534" t="str">
            <v/>
          </cell>
          <cell r="E534" t="str">
            <v/>
          </cell>
          <cell r="F534" t="str">
            <v>01</v>
          </cell>
          <cell r="G534" t="str">
            <v>行政运行</v>
          </cell>
          <cell r="H534">
            <v>0</v>
          </cell>
          <cell r="I534" t="str">
            <v/>
          </cell>
          <cell r="J534">
            <v>0</v>
          </cell>
          <cell r="K534" t="str">
            <v/>
          </cell>
        </row>
        <row r="535">
          <cell r="C535">
            <v>2070602</v>
          </cell>
          <cell r="D535" t="str">
            <v/>
          </cell>
          <cell r="E535" t="str">
            <v/>
          </cell>
          <cell r="F535" t="str">
            <v>02</v>
          </cell>
          <cell r="G535" t="str">
            <v>一般行政管理事务</v>
          </cell>
          <cell r="H535">
            <v>0</v>
          </cell>
          <cell r="I535" t="str">
            <v/>
          </cell>
          <cell r="J535">
            <v>0</v>
          </cell>
          <cell r="K535" t="str">
            <v/>
          </cell>
        </row>
        <row r="536">
          <cell r="C536">
            <v>2070603</v>
          </cell>
          <cell r="D536" t="str">
            <v/>
          </cell>
          <cell r="E536" t="str">
            <v/>
          </cell>
          <cell r="F536" t="str">
            <v>03</v>
          </cell>
          <cell r="G536" t="str">
            <v>机关服务</v>
          </cell>
          <cell r="H536">
            <v>0</v>
          </cell>
          <cell r="I536" t="str">
            <v/>
          </cell>
          <cell r="J536">
            <v>0</v>
          </cell>
          <cell r="K536" t="str">
            <v/>
          </cell>
        </row>
        <row r="537">
          <cell r="C537">
            <v>2070604</v>
          </cell>
          <cell r="D537" t="str">
            <v/>
          </cell>
          <cell r="E537" t="str">
            <v/>
          </cell>
          <cell r="F537" t="str">
            <v>04</v>
          </cell>
          <cell r="G537" t="str">
            <v>新闻通讯</v>
          </cell>
          <cell r="H537">
            <v>0</v>
          </cell>
          <cell r="I537" t="str">
            <v/>
          </cell>
          <cell r="J537">
            <v>0</v>
          </cell>
          <cell r="K537" t="str">
            <v/>
          </cell>
        </row>
        <row r="538">
          <cell r="C538">
            <v>2070605</v>
          </cell>
          <cell r="D538" t="str">
            <v/>
          </cell>
          <cell r="E538" t="str">
            <v/>
          </cell>
          <cell r="F538" t="str">
            <v>05</v>
          </cell>
          <cell r="G538" t="str">
            <v>出版发行</v>
          </cell>
          <cell r="H538">
            <v>0</v>
          </cell>
          <cell r="I538" t="str">
            <v/>
          </cell>
          <cell r="J538">
            <v>0</v>
          </cell>
          <cell r="K538" t="str">
            <v/>
          </cell>
        </row>
        <row r="539">
          <cell r="C539">
            <v>2070606</v>
          </cell>
          <cell r="D539" t="str">
            <v/>
          </cell>
          <cell r="E539" t="str">
            <v/>
          </cell>
          <cell r="F539" t="str">
            <v>06</v>
          </cell>
          <cell r="G539" t="str">
            <v>版权管理</v>
          </cell>
          <cell r="H539">
            <v>0</v>
          </cell>
          <cell r="I539" t="str">
            <v/>
          </cell>
          <cell r="J539">
            <v>0</v>
          </cell>
          <cell r="K539" t="str">
            <v/>
          </cell>
        </row>
        <row r="540">
          <cell r="C540">
            <v>2070607</v>
          </cell>
          <cell r="D540" t="str">
            <v/>
          </cell>
          <cell r="E540" t="str">
            <v/>
          </cell>
          <cell r="F540" t="str">
            <v>07</v>
          </cell>
          <cell r="G540" t="str">
            <v>电影</v>
          </cell>
          <cell r="H540">
            <v>0</v>
          </cell>
          <cell r="I540" t="str">
            <v/>
          </cell>
          <cell r="J540">
            <v>0</v>
          </cell>
          <cell r="K540" t="str">
            <v/>
          </cell>
        </row>
        <row r="541">
          <cell r="C541">
            <v>2070699</v>
          </cell>
          <cell r="D541" t="str">
            <v/>
          </cell>
          <cell r="E541" t="str">
            <v/>
          </cell>
          <cell r="F541" t="str">
            <v>99</v>
          </cell>
          <cell r="G541" t="str">
            <v>其他新闻出版电影支出</v>
          </cell>
          <cell r="H541">
            <v>0</v>
          </cell>
          <cell r="I541" t="str">
            <v/>
          </cell>
          <cell r="J541">
            <v>0</v>
          </cell>
          <cell r="K541" t="str">
            <v/>
          </cell>
        </row>
        <row r="542">
          <cell r="C542">
            <v>20708</v>
          </cell>
          <cell r="D542" t="str">
            <v>207</v>
          </cell>
          <cell r="E542" t="str">
            <v>08</v>
          </cell>
          <cell r="F542" t="str">
            <v/>
          </cell>
          <cell r="G542" t="str">
            <v>广播电视</v>
          </cell>
          <cell r="H542">
            <v>46.41</v>
          </cell>
          <cell r="I542">
            <v>0</v>
          </cell>
          <cell r="J542">
            <v>46.41</v>
          </cell>
          <cell r="K542" t="str">
            <v/>
          </cell>
          <cell r="L542">
            <v>0</v>
          </cell>
          <cell r="M542">
            <v>0</v>
          </cell>
        </row>
        <row r="543">
          <cell r="C543">
            <v>2070801</v>
          </cell>
          <cell r="D543" t="str">
            <v/>
          </cell>
          <cell r="E543" t="str">
            <v/>
          </cell>
          <cell r="F543" t="str">
            <v>01</v>
          </cell>
          <cell r="G543" t="str">
            <v>行政运行</v>
          </cell>
          <cell r="H543">
            <v>0</v>
          </cell>
          <cell r="I543" t="str">
            <v/>
          </cell>
          <cell r="J543">
            <v>0</v>
          </cell>
          <cell r="K543" t="str">
            <v/>
          </cell>
        </row>
        <row r="544">
          <cell r="C544">
            <v>2070802</v>
          </cell>
          <cell r="D544" t="str">
            <v/>
          </cell>
          <cell r="E544" t="str">
            <v/>
          </cell>
          <cell r="F544" t="str">
            <v>02</v>
          </cell>
          <cell r="G544" t="str">
            <v>一般行政管理事务</v>
          </cell>
          <cell r="H544">
            <v>0</v>
          </cell>
          <cell r="I544" t="str">
            <v/>
          </cell>
          <cell r="J544">
            <v>0</v>
          </cell>
          <cell r="K544" t="str">
            <v/>
          </cell>
        </row>
        <row r="545">
          <cell r="C545">
            <v>2070803</v>
          </cell>
          <cell r="D545" t="str">
            <v/>
          </cell>
          <cell r="E545" t="str">
            <v/>
          </cell>
          <cell r="F545" t="str">
            <v>03</v>
          </cell>
          <cell r="G545" t="str">
            <v>机关服务</v>
          </cell>
          <cell r="H545">
            <v>0</v>
          </cell>
          <cell r="I545" t="str">
            <v/>
          </cell>
          <cell r="J545">
            <v>0</v>
          </cell>
          <cell r="K545" t="str">
            <v/>
          </cell>
        </row>
        <row r="546">
          <cell r="C546">
            <v>2070806</v>
          </cell>
          <cell r="D546" t="str">
            <v/>
          </cell>
          <cell r="E546" t="str">
            <v/>
          </cell>
          <cell r="F546" t="str">
            <v>06</v>
          </cell>
          <cell r="G546" t="str">
            <v>监测监管</v>
          </cell>
          <cell r="H546">
            <v>0</v>
          </cell>
          <cell r="I546" t="str">
            <v/>
          </cell>
          <cell r="J546">
            <v>0</v>
          </cell>
          <cell r="K546" t="str">
            <v/>
          </cell>
        </row>
        <row r="547">
          <cell r="C547">
            <v>2070807</v>
          </cell>
          <cell r="D547" t="str">
            <v/>
          </cell>
          <cell r="E547" t="str">
            <v/>
          </cell>
          <cell r="F547" t="str">
            <v>07</v>
          </cell>
          <cell r="G547" t="str">
            <v>传输发射</v>
          </cell>
          <cell r="H547">
            <v>0</v>
          </cell>
          <cell r="I547" t="str">
            <v/>
          </cell>
          <cell r="J547">
            <v>0</v>
          </cell>
          <cell r="K547" t="str">
            <v/>
          </cell>
        </row>
        <row r="548">
          <cell r="C548">
            <v>2070808</v>
          </cell>
          <cell r="D548" t="str">
            <v/>
          </cell>
          <cell r="E548" t="str">
            <v/>
          </cell>
          <cell r="F548" t="str">
            <v>08</v>
          </cell>
          <cell r="G548" t="str">
            <v>广播电视事务</v>
          </cell>
          <cell r="H548">
            <v>0</v>
          </cell>
          <cell r="I548" t="str">
            <v/>
          </cell>
          <cell r="J548">
            <v>0</v>
          </cell>
          <cell r="K548" t="str">
            <v/>
          </cell>
        </row>
        <row r="549">
          <cell r="C549">
            <v>2070899</v>
          </cell>
          <cell r="D549" t="str">
            <v/>
          </cell>
          <cell r="E549" t="str">
            <v/>
          </cell>
          <cell r="F549" t="str">
            <v>99</v>
          </cell>
          <cell r="G549" t="str">
            <v>其他广播电视支出</v>
          </cell>
          <cell r="H549">
            <v>46.41</v>
          </cell>
          <cell r="I549" t="str">
            <v/>
          </cell>
          <cell r="J549">
            <v>46.41</v>
          </cell>
          <cell r="K549" t="str">
            <v/>
          </cell>
          <cell r="L549">
            <v>0</v>
          </cell>
          <cell r="M549">
            <v>0</v>
          </cell>
        </row>
        <row r="550">
          <cell r="C550">
            <v>20799</v>
          </cell>
          <cell r="D550" t="str">
            <v>207</v>
          </cell>
          <cell r="E550" t="str">
            <v>99</v>
          </cell>
          <cell r="F550" t="str">
            <v/>
          </cell>
          <cell r="G550" t="str">
            <v>其他文化旅游体育与传媒支出</v>
          </cell>
          <cell r="H550">
            <v>449.74</v>
          </cell>
          <cell r="I550">
            <v>0</v>
          </cell>
          <cell r="J550">
            <v>449.74</v>
          </cell>
          <cell r="K550" t="str">
            <v/>
          </cell>
          <cell r="L550">
            <v>0.2271</v>
          </cell>
          <cell r="M550">
            <v>-77</v>
          </cell>
        </row>
        <row r="551">
          <cell r="C551">
            <v>2079902</v>
          </cell>
          <cell r="D551" t="str">
            <v/>
          </cell>
          <cell r="E551" t="str">
            <v/>
          </cell>
          <cell r="F551" t="str">
            <v>02</v>
          </cell>
          <cell r="G551" t="str">
            <v>宣传文化发展专项支出</v>
          </cell>
          <cell r="H551">
            <v>14.84</v>
          </cell>
          <cell r="I551" t="str">
            <v/>
          </cell>
          <cell r="J551">
            <v>14.84</v>
          </cell>
          <cell r="K551" t="str">
            <v/>
          </cell>
        </row>
        <row r="551">
          <cell r="M551">
            <v>0</v>
          </cell>
        </row>
        <row r="552">
          <cell r="C552">
            <v>2079903</v>
          </cell>
          <cell r="D552" t="str">
            <v/>
          </cell>
          <cell r="E552" t="str">
            <v/>
          </cell>
          <cell r="F552" t="str">
            <v>03</v>
          </cell>
          <cell r="G552" t="str">
            <v>文化产业发展专项支出</v>
          </cell>
          <cell r="H552">
            <v>0</v>
          </cell>
          <cell r="I552" t="str">
            <v/>
          </cell>
          <cell r="J552">
            <v>0</v>
          </cell>
          <cell r="K552" t="str">
            <v/>
          </cell>
        </row>
        <row r="553">
          <cell r="C553">
            <v>2079999</v>
          </cell>
          <cell r="D553" t="str">
            <v/>
          </cell>
          <cell r="E553" t="str">
            <v/>
          </cell>
          <cell r="F553" t="str">
            <v>99</v>
          </cell>
          <cell r="G553" t="str">
            <v>其他文化旅游体育与传媒支出</v>
          </cell>
          <cell r="H553">
            <v>434.9</v>
          </cell>
          <cell r="I553" t="str">
            <v/>
          </cell>
          <cell r="J553">
            <v>434.9</v>
          </cell>
          <cell r="K553" t="str">
            <v/>
          </cell>
          <cell r="L553">
            <v>0.2271</v>
          </cell>
          <cell r="M553">
            <v>-77</v>
          </cell>
        </row>
        <row r="554">
          <cell r="C554">
            <v>208</v>
          </cell>
          <cell r="D554" t="str">
            <v>208</v>
          </cell>
          <cell r="E554" t="str">
            <v/>
          </cell>
          <cell r="F554" t="str">
            <v/>
          </cell>
          <cell r="G554" t="str">
            <v>社会保障和就业支出</v>
          </cell>
          <cell r="H554">
            <v>29643.77</v>
          </cell>
          <cell r="I554">
            <v>0</v>
          </cell>
          <cell r="J554">
            <v>29643.77</v>
          </cell>
          <cell r="K554" t="str">
            <v/>
          </cell>
          <cell r="L554">
            <v>-2635.561747</v>
          </cell>
          <cell r="M554">
            <v>-476</v>
          </cell>
        </row>
        <row r="555">
          <cell r="C555">
            <v>20801</v>
          </cell>
          <cell r="D555" t="str">
            <v>208</v>
          </cell>
          <cell r="E555" t="str">
            <v>01</v>
          </cell>
          <cell r="F555" t="str">
            <v/>
          </cell>
          <cell r="G555" t="str">
            <v>人力资源和社会保障管理事务</v>
          </cell>
          <cell r="H555">
            <v>354.68</v>
          </cell>
          <cell r="I555">
            <v>0</v>
          </cell>
          <cell r="J555">
            <v>354.68</v>
          </cell>
          <cell r="K555" t="str">
            <v/>
          </cell>
          <cell r="L555">
            <v>-6.323716</v>
          </cell>
        </row>
        <row r="556">
          <cell r="C556">
            <v>2080101</v>
          </cell>
          <cell r="D556" t="str">
            <v/>
          </cell>
          <cell r="E556" t="str">
            <v/>
          </cell>
          <cell r="F556" t="str">
            <v>01</v>
          </cell>
          <cell r="G556" t="str">
            <v>行政运行</v>
          </cell>
          <cell r="H556">
            <v>58.77</v>
          </cell>
          <cell r="I556" t="str">
            <v/>
          </cell>
          <cell r="J556">
            <v>58.77</v>
          </cell>
          <cell r="K556" t="str">
            <v/>
          </cell>
          <cell r="L556">
            <v>-3.134115</v>
          </cell>
        </row>
        <row r="557">
          <cell r="C557">
            <v>2080102</v>
          </cell>
          <cell r="D557" t="str">
            <v/>
          </cell>
          <cell r="E557" t="str">
            <v/>
          </cell>
          <cell r="F557" t="str">
            <v>02</v>
          </cell>
          <cell r="G557" t="str">
            <v>一般行政管理事务</v>
          </cell>
          <cell r="H557">
            <v>0</v>
          </cell>
          <cell r="I557" t="str">
            <v/>
          </cell>
          <cell r="J557">
            <v>0</v>
          </cell>
          <cell r="K557" t="str">
            <v/>
          </cell>
        </row>
        <row r="558">
          <cell r="C558">
            <v>2080103</v>
          </cell>
          <cell r="D558" t="str">
            <v/>
          </cell>
          <cell r="E558" t="str">
            <v/>
          </cell>
          <cell r="F558" t="str">
            <v>03</v>
          </cell>
          <cell r="G558" t="str">
            <v>机关服务</v>
          </cell>
          <cell r="H558">
            <v>278.2</v>
          </cell>
          <cell r="I558" t="str">
            <v/>
          </cell>
          <cell r="J558">
            <v>278.2</v>
          </cell>
          <cell r="K558" t="str">
            <v/>
          </cell>
          <cell r="L558">
            <v>-3.189601</v>
          </cell>
        </row>
        <row r="559">
          <cell r="C559">
            <v>2080104</v>
          </cell>
          <cell r="D559" t="str">
            <v/>
          </cell>
          <cell r="E559" t="str">
            <v/>
          </cell>
          <cell r="F559" t="str">
            <v>04</v>
          </cell>
          <cell r="G559" t="str">
            <v>综合业务管理</v>
          </cell>
          <cell r="H559">
            <v>0</v>
          </cell>
          <cell r="I559" t="str">
            <v/>
          </cell>
          <cell r="J559">
            <v>0</v>
          </cell>
          <cell r="K559" t="str">
            <v/>
          </cell>
        </row>
        <row r="560">
          <cell r="C560">
            <v>2080105</v>
          </cell>
          <cell r="D560" t="str">
            <v/>
          </cell>
          <cell r="E560" t="str">
            <v/>
          </cell>
          <cell r="F560" t="str">
            <v>05</v>
          </cell>
          <cell r="G560" t="str">
            <v>劳动保障监察</v>
          </cell>
          <cell r="H560">
            <v>0</v>
          </cell>
          <cell r="I560" t="str">
            <v/>
          </cell>
          <cell r="J560">
            <v>0</v>
          </cell>
          <cell r="K560" t="str">
            <v/>
          </cell>
        </row>
        <row r="561">
          <cell r="C561">
            <v>2080106</v>
          </cell>
          <cell r="D561" t="str">
            <v/>
          </cell>
          <cell r="E561" t="str">
            <v/>
          </cell>
          <cell r="F561" t="str">
            <v>06</v>
          </cell>
          <cell r="G561" t="str">
            <v>就业管理事务</v>
          </cell>
          <cell r="H561">
            <v>8.92</v>
          </cell>
          <cell r="I561" t="str">
            <v/>
          </cell>
          <cell r="J561">
            <v>8.92</v>
          </cell>
          <cell r="K561" t="str">
            <v/>
          </cell>
        </row>
        <row r="562">
          <cell r="C562">
            <v>2080107</v>
          </cell>
          <cell r="D562" t="str">
            <v/>
          </cell>
          <cell r="E562" t="str">
            <v/>
          </cell>
          <cell r="F562" t="str">
            <v>07</v>
          </cell>
          <cell r="G562" t="str">
            <v>社会保险业务管理事务</v>
          </cell>
          <cell r="H562">
            <v>0</v>
          </cell>
          <cell r="I562" t="str">
            <v/>
          </cell>
          <cell r="J562">
            <v>0</v>
          </cell>
          <cell r="K562" t="str">
            <v/>
          </cell>
        </row>
        <row r="563">
          <cell r="C563">
            <v>2080108</v>
          </cell>
          <cell r="D563" t="str">
            <v/>
          </cell>
          <cell r="E563" t="str">
            <v/>
          </cell>
          <cell r="F563" t="str">
            <v>08</v>
          </cell>
          <cell r="G563" t="str">
            <v>信息化建设</v>
          </cell>
          <cell r="H563">
            <v>0</v>
          </cell>
          <cell r="I563" t="str">
            <v/>
          </cell>
          <cell r="J563">
            <v>0</v>
          </cell>
          <cell r="K563" t="str">
            <v/>
          </cell>
        </row>
        <row r="564">
          <cell r="C564">
            <v>2080109</v>
          </cell>
          <cell r="D564" t="str">
            <v/>
          </cell>
          <cell r="E564" t="str">
            <v/>
          </cell>
          <cell r="F564" t="str">
            <v>09</v>
          </cell>
          <cell r="G564" t="str">
            <v>社会保险经办机构</v>
          </cell>
          <cell r="H564">
            <v>0</v>
          </cell>
          <cell r="I564" t="str">
            <v/>
          </cell>
          <cell r="J564">
            <v>0</v>
          </cell>
          <cell r="K564" t="str">
            <v/>
          </cell>
        </row>
        <row r="565">
          <cell r="C565">
            <v>2080110</v>
          </cell>
          <cell r="D565" t="str">
            <v/>
          </cell>
          <cell r="E565" t="str">
            <v/>
          </cell>
          <cell r="F565" t="str">
            <v>10</v>
          </cell>
          <cell r="G565" t="str">
            <v>劳动关系和维权</v>
          </cell>
          <cell r="H565">
            <v>0</v>
          </cell>
          <cell r="I565" t="str">
            <v/>
          </cell>
          <cell r="J565">
            <v>0</v>
          </cell>
          <cell r="K565" t="str">
            <v/>
          </cell>
        </row>
        <row r="566">
          <cell r="C566">
            <v>2080111</v>
          </cell>
          <cell r="D566" t="str">
            <v/>
          </cell>
          <cell r="E566" t="str">
            <v/>
          </cell>
          <cell r="F566" t="str">
            <v>11</v>
          </cell>
          <cell r="G566" t="str">
            <v>公共就业服务和职业技能鉴定机构</v>
          </cell>
          <cell r="H566">
            <v>0</v>
          </cell>
          <cell r="I566" t="str">
            <v/>
          </cell>
          <cell r="J566">
            <v>0</v>
          </cell>
          <cell r="K566" t="str">
            <v/>
          </cell>
        </row>
        <row r="567">
          <cell r="C567">
            <v>2080112</v>
          </cell>
          <cell r="D567" t="str">
            <v/>
          </cell>
          <cell r="E567" t="str">
            <v/>
          </cell>
          <cell r="F567" t="str">
            <v>12</v>
          </cell>
          <cell r="G567" t="str">
            <v>劳动人事争议调解仲裁</v>
          </cell>
          <cell r="H567">
            <v>0</v>
          </cell>
          <cell r="I567" t="str">
            <v/>
          </cell>
          <cell r="J567">
            <v>0</v>
          </cell>
          <cell r="K567" t="str">
            <v/>
          </cell>
        </row>
        <row r="568">
          <cell r="C568">
            <v>2080113</v>
          </cell>
          <cell r="D568" t="str">
            <v/>
          </cell>
          <cell r="E568" t="str">
            <v/>
          </cell>
          <cell r="F568" t="str">
            <v>13</v>
          </cell>
          <cell r="G568" t="str">
            <v>政府特殊津贴</v>
          </cell>
          <cell r="H568">
            <v>0</v>
          </cell>
          <cell r="I568" t="str">
            <v/>
          </cell>
          <cell r="J568">
            <v>0</v>
          </cell>
          <cell r="K568" t="str">
            <v/>
          </cell>
        </row>
        <row r="569">
          <cell r="C569">
            <v>2080114</v>
          </cell>
          <cell r="D569" t="str">
            <v/>
          </cell>
          <cell r="E569" t="str">
            <v/>
          </cell>
          <cell r="F569" t="str">
            <v>14</v>
          </cell>
          <cell r="G569" t="str">
            <v>资助留学回国人员</v>
          </cell>
          <cell r="H569">
            <v>0</v>
          </cell>
          <cell r="I569" t="str">
            <v/>
          </cell>
          <cell r="J569">
            <v>0</v>
          </cell>
          <cell r="K569" t="str">
            <v/>
          </cell>
        </row>
        <row r="570">
          <cell r="C570">
            <v>2080115</v>
          </cell>
          <cell r="D570" t="str">
            <v/>
          </cell>
          <cell r="E570" t="str">
            <v/>
          </cell>
          <cell r="F570" t="str">
            <v>15</v>
          </cell>
          <cell r="G570" t="str">
            <v>博士后日常经费</v>
          </cell>
          <cell r="H570">
            <v>0</v>
          </cell>
          <cell r="I570" t="str">
            <v/>
          </cell>
          <cell r="J570">
            <v>0</v>
          </cell>
          <cell r="K570" t="str">
            <v/>
          </cell>
        </row>
        <row r="571">
          <cell r="C571">
            <v>2080116</v>
          </cell>
          <cell r="D571" t="str">
            <v/>
          </cell>
          <cell r="E571" t="str">
            <v/>
          </cell>
          <cell r="F571" t="str">
            <v>16</v>
          </cell>
          <cell r="G571" t="str">
            <v>引进人才费用</v>
          </cell>
          <cell r="H571">
            <v>0</v>
          </cell>
          <cell r="I571" t="str">
            <v/>
          </cell>
          <cell r="J571">
            <v>0</v>
          </cell>
          <cell r="K571" t="str">
            <v/>
          </cell>
        </row>
        <row r="572">
          <cell r="C572">
            <v>2080150</v>
          </cell>
          <cell r="D572" t="str">
            <v/>
          </cell>
          <cell r="E572" t="str">
            <v/>
          </cell>
          <cell r="F572" t="str">
            <v>50</v>
          </cell>
          <cell r="G572" t="str">
            <v>事业运行</v>
          </cell>
          <cell r="H572">
            <v>0</v>
          </cell>
          <cell r="I572" t="str">
            <v/>
          </cell>
          <cell r="J572">
            <v>0</v>
          </cell>
          <cell r="K572" t="str">
            <v/>
          </cell>
        </row>
        <row r="573">
          <cell r="C573">
            <v>2080199</v>
          </cell>
          <cell r="D573" t="str">
            <v/>
          </cell>
          <cell r="E573" t="str">
            <v/>
          </cell>
          <cell r="F573" t="str">
            <v>99</v>
          </cell>
          <cell r="G573" t="str">
            <v>其他人力资源和社会保障管理事务支出</v>
          </cell>
          <cell r="H573">
            <v>8.79</v>
          </cell>
          <cell r="I573" t="str">
            <v/>
          </cell>
          <cell r="J573">
            <v>8.79</v>
          </cell>
          <cell r="K573" t="str">
            <v/>
          </cell>
        </row>
        <row r="574">
          <cell r="C574">
            <v>20802</v>
          </cell>
          <cell r="D574" t="str">
            <v>208</v>
          </cell>
          <cell r="E574" t="str">
            <v>02</v>
          </cell>
          <cell r="F574" t="str">
            <v/>
          </cell>
          <cell r="G574" t="str">
            <v>民政管理事务</v>
          </cell>
          <cell r="H574">
            <v>2677.6</v>
          </cell>
          <cell r="I574">
            <v>0</v>
          </cell>
          <cell r="J574">
            <v>2677.6</v>
          </cell>
          <cell r="K574" t="str">
            <v/>
          </cell>
          <cell r="L574">
            <v>20.49296</v>
          </cell>
          <cell r="M574">
            <v>-311</v>
          </cell>
        </row>
        <row r="575">
          <cell r="C575">
            <v>2080201</v>
          </cell>
          <cell r="D575" t="str">
            <v/>
          </cell>
          <cell r="E575" t="str">
            <v/>
          </cell>
          <cell r="F575" t="str">
            <v>01</v>
          </cell>
          <cell r="G575" t="str">
            <v>行政运行</v>
          </cell>
          <cell r="H575">
            <v>637.61</v>
          </cell>
          <cell r="I575" t="str">
            <v/>
          </cell>
          <cell r="J575">
            <v>637.61</v>
          </cell>
          <cell r="K575" t="str">
            <v/>
          </cell>
          <cell r="L575">
            <v>-38.539997</v>
          </cell>
          <cell r="M575">
            <v>0</v>
          </cell>
        </row>
        <row r="576">
          <cell r="C576">
            <v>2080202</v>
          </cell>
          <cell r="D576" t="str">
            <v/>
          </cell>
          <cell r="E576" t="str">
            <v/>
          </cell>
          <cell r="F576" t="str">
            <v>02</v>
          </cell>
          <cell r="G576" t="str">
            <v>一般行政管理事务</v>
          </cell>
          <cell r="H576">
            <v>0</v>
          </cell>
          <cell r="I576" t="str">
            <v/>
          </cell>
          <cell r="J576">
            <v>0</v>
          </cell>
          <cell r="K576" t="str">
            <v/>
          </cell>
        </row>
        <row r="577">
          <cell r="C577">
            <v>2080203</v>
          </cell>
          <cell r="D577" t="str">
            <v/>
          </cell>
          <cell r="E577" t="str">
            <v/>
          </cell>
          <cell r="F577" t="str">
            <v>03</v>
          </cell>
          <cell r="G577" t="str">
            <v>机关服务</v>
          </cell>
          <cell r="H577">
            <v>0</v>
          </cell>
          <cell r="I577" t="str">
            <v/>
          </cell>
          <cell r="J577">
            <v>0</v>
          </cell>
          <cell r="K577" t="str">
            <v/>
          </cell>
        </row>
        <row r="578">
          <cell r="C578">
            <v>2080206</v>
          </cell>
          <cell r="D578" t="str">
            <v/>
          </cell>
          <cell r="E578" t="str">
            <v/>
          </cell>
          <cell r="F578" t="str">
            <v>06</v>
          </cell>
          <cell r="G578" t="str">
            <v>社会组织管理</v>
          </cell>
          <cell r="H578">
            <v>0</v>
          </cell>
          <cell r="I578" t="str">
            <v/>
          </cell>
          <cell r="J578">
            <v>0</v>
          </cell>
          <cell r="K578" t="str">
            <v/>
          </cell>
        </row>
        <row r="579">
          <cell r="C579">
            <v>2080207</v>
          </cell>
          <cell r="D579" t="str">
            <v/>
          </cell>
          <cell r="E579" t="str">
            <v/>
          </cell>
          <cell r="F579" t="str">
            <v>07</v>
          </cell>
          <cell r="G579" t="str">
            <v>行政区划和地名管理</v>
          </cell>
          <cell r="H579">
            <v>0</v>
          </cell>
          <cell r="I579" t="str">
            <v/>
          </cell>
          <cell r="J579">
            <v>0</v>
          </cell>
          <cell r="K579" t="str">
            <v/>
          </cell>
        </row>
        <row r="580">
          <cell r="C580">
            <v>2080208</v>
          </cell>
          <cell r="D580" t="str">
            <v/>
          </cell>
          <cell r="E580" t="str">
            <v/>
          </cell>
          <cell r="F580" t="str">
            <v>08</v>
          </cell>
          <cell r="G580" t="str">
            <v>基层政权建设和社区治理</v>
          </cell>
          <cell r="H580">
            <v>1868.57</v>
          </cell>
          <cell r="I580" t="str">
            <v/>
          </cell>
          <cell r="J580">
            <v>1868.57</v>
          </cell>
          <cell r="K580" t="str">
            <v/>
          </cell>
          <cell r="L580">
            <v>63.225957</v>
          </cell>
          <cell r="M580">
            <v>-300</v>
          </cell>
        </row>
        <row r="581">
          <cell r="C581">
            <v>2080299</v>
          </cell>
          <cell r="D581" t="str">
            <v/>
          </cell>
          <cell r="E581" t="str">
            <v/>
          </cell>
          <cell r="F581" t="str">
            <v>99</v>
          </cell>
          <cell r="G581" t="str">
            <v>其他民政管理事务支出</v>
          </cell>
          <cell r="H581">
            <v>171.42</v>
          </cell>
          <cell r="I581" t="str">
            <v/>
          </cell>
          <cell r="J581">
            <v>171.42</v>
          </cell>
          <cell r="K581" t="str">
            <v/>
          </cell>
          <cell r="L581">
            <v>-4.193</v>
          </cell>
          <cell r="M581">
            <v>-12</v>
          </cell>
        </row>
        <row r="582">
          <cell r="C582">
            <v>20804</v>
          </cell>
          <cell r="D582" t="str">
            <v>208</v>
          </cell>
          <cell r="E582" t="str">
            <v>04</v>
          </cell>
          <cell r="F582" t="str">
            <v/>
          </cell>
          <cell r="G582" t="str">
            <v>补充全国社会保障基金</v>
          </cell>
          <cell r="H582">
            <v>0</v>
          </cell>
          <cell r="I582">
            <v>0</v>
          </cell>
          <cell r="J582">
            <v>0</v>
          </cell>
          <cell r="K582" t="str">
            <v/>
          </cell>
        </row>
        <row r="583">
          <cell r="C583">
            <v>2080402</v>
          </cell>
          <cell r="D583" t="str">
            <v/>
          </cell>
          <cell r="E583" t="str">
            <v/>
          </cell>
          <cell r="F583" t="str">
            <v>02</v>
          </cell>
          <cell r="G583" t="str">
            <v>用一般公共预算补充基金</v>
          </cell>
          <cell r="H583">
            <v>0</v>
          </cell>
          <cell r="I583" t="str">
            <v/>
          </cell>
          <cell r="J583">
            <v>0</v>
          </cell>
          <cell r="K583" t="str">
            <v/>
          </cell>
        </row>
        <row r="584">
          <cell r="C584">
            <v>20805</v>
          </cell>
          <cell r="D584" t="str">
            <v>208</v>
          </cell>
          <cell r="E584" t="str">
            <v>05</v>
          </cell>
          <cell r="F584" t="str">
            <v/>
          </cell>
          <cell r="G584" t="str">
            <v>行政事业单位养老支出</v>
          </cell>
          <cell r="H584">
            <v>19200.84</v>
          </cell>
          <cell r="I584">
            <v>0</v>
          </cell>
          <cell r="J584">
            <v>19200.84</v>
          </cell>
          <cell r="K584" t="str">
            <v/>
          </cell>
          <cell r="L584">
            <v>-2295.346714</v>
          </cell>
          <cell r="M584">
            <v>0</v>
          </cell>
        </row>
        <row r="585">
          <cell r="C585">
            <v>2080501</v>
          </cell>
          <cell r="D585" t="str">
            <v/>
          </cell>
          <cell r="E585" t="str">
            <v/>
          </cell>
          <cell r="F585" t="str">
            <v>01</v>
          </cell>
          <cell r="G585" t="str">
            <v>行政单位离退休</v>
          </cell>
          <cell r="H585">
            <v>0</v>
          </cell>
          <cell r="I585" t="str">
            <v/>
          </cell>
          <cell r="J585">
            <v>0</v>
          </cell>
          <cell r="K585" t="str">
            <v/>
          </cell>
        </row>
        <row r="586">
          <cell r="C586">
            <v>2080502</v>
          </cell>
          <cell r="D586" t="str">
            <v/>
          </cell>
          <cell r="E586" t="str">
            <v/>
          </cell>
          <cell r="F586" t="str">
            <v>02</v>
          </cell>
          <cell r="G586" t="str">
            <v>事业单位离退休</v>
          </cell>
          <cell r="H586">
            <v>0</v>
          </cell>
          <cell r="I586" t="str">
            <v/>
          </cell>
          <cell r="J586">
            <v>0</v>
          </cell>
          <cell r="K586" t="str">
            <v/>
          </cell>
        </row>
        <row r="587">
          <cell r="C587">
            <v>2080503</v>
          </cell>
          <cell r="D587" t="str">
            <v/>
          </cell>
          <cell r="E587" t="str">
            <v/>
          </cell>
          <cell r="F587" t="str">
            <v>03</v>
          </cell>
          <cell r="G587" t="str">
            <v>离退休人员管理机构</v>
          </cell>
          <cell r="H587">
            <v>0</v>
          </cell>
          <cell r="I587" t="str">
            <v/>
          </cell>
          <cell r="J587">
            <v>0</v>
          </cell>
          <cell r="K587" t="str">
            <v/>
          </cell>
        </row>
        <row r="588">
          <cell r="C588">
            <v>2080505</v>
          </cell>
          <cell r="D588" t="str">
            <v/>
          </cell>
          <cell r="E588" t="str">
            <v/>
          </cell>
          <cell r="F588" t="str">
            <v>05</v>
          </cell>
          <cell r="G588" t="str">
            <v>机关事业单位基本养老保险缴费支出</v>
          </cell>
          <cell r="H588">
            <v>6483.38</v>
          </cell>
          <cell r="I588" t="str">
            <v/>
          </cell>
          <cell r="J588">
            <v>6483.38</v>
          </cell>
          <cell r="K588" t="str">
            <v/>
          </cell>
          <cell r="L588">
            <v>3560.38459</v>
          </cell>
          <cell r="M588">
            <v>0</v>
          </cell>
        </row>
        <row r="589">
          <cell r="C589">
            <v>2080506</v>
          </cell>
          <cell r="D589" t="str">
            <v/>
          </cell>
          <cell r="E589" t="str">
            <v/>
          </cell>
          <cell r="F589" t="str">
            <v>06</v>
          </cell>
          <cell r="G589" t="str">
            <v>机关事业单位职业年金缴费支出</v>
          </cell>
          <cell r="H589">
            <v>979.04</v>
          </cell>
          <cell r="I589" t="str">
            <v/>
          </cell>
          <cell r="J589">
            <v>979.04</v>
          </cell>
          <cell r="K589" t="str">
            <v/>
          </cell>
          <cell r="L589">
            <v>678.278848</v>
          </cell>
          <cell r="M589">
            <v>0</v>
          </cell>
        </row>
        <row r="590">
          <cell r="C590">
            <v>2080507</v>
          </cell>
          <cell r="D590" t="str">
            <v/>
          </cell>
          <cell r="E590" t="str">
            <v/>
          </cell>
          <cell r="F590" t="str">
            <v>07</v>
          </cell>
          <cell r="G590" t="str">
            <v>对机关事业单位基本养老保险基金的补助</v>
          </cell>
          <cell r="H590">
            <v>5737.89</v>
          </cell>
          <cell r="I590" t="str">
            <v/>
          </cell>
          <cell r="J590">
            <v>5737.89</v>
          </cell>
          <cell r="K590" t="str">
            <v/>
          </cell>
          <cell r="L590">
            <v>-5065.344404</v>
          </cell>
          <cell r="M590">
            <v>0</v>
          </cell>
        </row>
        <row r="591">
          <cell r="C591">
            <v>2080508</v>
          </cell>
          <cell r="D591" t="str">
            <v/>
          </cell>
          <cell r="E591" t="str">
            <v/>
          </cell>
          <cell r="F591" t="str">
            <v>08</v>
          </cell>
          <cell r="G591" t="str">
            <v>对机关事业单位职业年金的补助</v>
          </cell>
          <cell r="H591">
            <v>5998.88</v>
          </cell>
          <cell r="I591" t="str">
            <v/>
          </cell>
          <cell r="J591">
            <v>5998.88</v>
          </cell>
          <cell r="K591" t="str">
            <v/>
          </cell>
          <cell r="L591">
            <v>-1469.265748</v>
          </cell>
          <cell r="M591">
            <v>0</v>
          </cell>
        </row>
        <row r="592">
          <cell r="C592">
            <v>2080599</v>
          </cell>
          <cell r="D592" t="str">
            <v/>
          </cell>
          <cell r="E592" t="str">
            <v/>
          </cell>
          <cell r="F592" t="str">
            <v>99</v>
          </cell>
          <cell r="G592" t="str">
            <v>其他行政事业单位养老支出</v>
          </cell>
          <cell r="H592">
            <v>1.65</v>
          </cell>
          <cell r="I592" t="str">
            <v/>
          </cell>
          <cell r="J592">
            <v>1.65</v>
          </cell>
          <cell r="K592" t="str">
            <v/>
          </cell>
          <cell r="L592">
            <v>0.6</v>
          </cell>
          <cell r="M592">
            <v>0</v>
          </cell>
        </row>
        <row r="593">
          <cell r="C593">
            <v>20806</v>
          </cell>
          <cell r="D593" t="str">
            <v>208</v>
          </cell>
          <cell r="E593" t="str">
            <v>06</v>
          </cell>
          <cell r="F593" t="str">
            <v/>
          </cell>
          <cell r="G593" t="str">
            <v>企业改革补助</v>
          </cell>
          <cell r="H593">
            <v>148.42</v>
          </cell>
          <cell r="I593">
            <v>0</v>
          </cell>
          <cell r="J593">
            <v>148.42</v>
          </cell>
          <cell r="K593" t="str">
            <v/>
          </cell>
          <cell r="L593">
            <v>-20</v>
          </cell>
          <cell r="M593">
            <v>0</v>
          </cell>
        </row>
        <row r="594">
          <cell r="C594">
            <v>2080601</v>
          </cell>
          <cell r="D594" t="str">
            <v/>
          </cell>
          <cell r="E594" t="str">
            <v/>
          </cell>
          <cell r="F594" t="str">
            <v>01</v>
          </cell>
          <cell r="G594" t="str">
            <v>企业关闭破产补助</v>
          </cell>
          <cell r="H594">
            <v>148.42</v>
          </cell>
          <cell r="I594" t="str">
            <v/>
          </cell>
          <cell r="J594">
            <v>148.42</v>
          </cell>
          <cell r="K594" t="str">
            <v/>
          </cell>
          <cell r="L594">
            <v>-20</v>
          </cell>
          <cell r="M594">
            <v>0</v>
          </cell>
        </row>
        <row r="595">
          <cell r="C595">
            <v>2080602</v>
          </cell>
          <cell r="D595" t="str">
            <v/>
          </cell>
          <cell r="E595" t="str">
            <v/>
          </cell>
          <cell r="F595" t="str">
            <v>02</v>
          </cell>
          <cell r="G595" t="str">
            <v>厂办大集体改革补助</v>
          </cell>
          <cell r="H595">
            <v>0</v>
          </cell>
          <cell r="I595" t="str">
            <v/>
          </cell>
          <cell r="J595">
            <v>0</v>
          </cell>
          <cell r="K595" t="str">
            <v/>
          </cell>
        </row>
        <row r="596">
          <cell r="C596">
            <v>2080699</v>
          </cell>
          <cell r="D596" t="str">
            <v/>
          </cell>
          <cell r="E596" t="str">
            <v/>
          </cell>
          <cell r="F596" t="str">
            <v>99</v>
          </cell>
          <cell r="G596" t="str">
            <v>其他企业改革发展补助</v>
          </cell>
          <cell r="H596">
            <v>0</v>
          </cell>
          <cell r="I596" t="str">
            <v/>
          </cell>
          <cell r="J596">
            <v>0</v>
          </cell>
          <cell r="K596" t="str">
            <v/>
          </cell>
        </row>
        <row r="597">
          <cell r="C597">
            <v>20807</v>
          </cell>
          <cell r="D597" t="str">
            <v>208</v>
          </cell>
          <cell r="E597" t="str">
            <v>07</v>
          </cell>
          <cell r="F597" t="str">
            <v/>
          </cell>
          <cell r="G597" t="str">
            <v>就业补助</v>
          </cell>
          <cell r="H597">
            <v>324.72</v>
          </cell>
          <cell r="I597">
            <v>0</v>
          </cell>
          <cell r="J597">
            <v>324.72</v>
          </cell>
          <cell r="K597" t="str">
            <v/>
          </cell>
          <cell r="L597">
            <v>-51.9422</v>
          </cell>
          <cell r="M597">
            <v>0</v>
          </cell>
        </row>
        <row r="598">
          <cell r="C598">
            <v>2080701</v>
          </cell>
          <cell r="D598" t="str">
            <v/>
          </cell>
          <cell r="E598" t="str">
            <v/>
          </cell>
          <cell r="F598" t="str">
            <v>01</v>
          </cell>
          <cell r="G598" t="str">
            <v>就业创业服务补贴</v>
          </cell>
          <cell r="H598">
            <v>0</v>
          </cell>
          <cell r="I598" t="str">
            <v/>
          </cell>
          <cell r="J598">
            <v>0</v>
          </cell>
          <cell r="K598" t="str">
            <v/>
          </cell>
          <cell r="L598">
            <v>0</v>
          </cell>
        </row>
        <row r="599">
          <cell r="C599">
            <v>2080702</v>
          </cell>
          <cell r="D599" t="str">
            <v/>
          </cell>
          <cell r="E599" t="str">
            <v/>
          </cell>
          <cell r="F599" t="str">
            <v>02</v>
          </cell>
          <cell r="G599" t="str">
            <v>职业培训补贴</v>
          </cell>
          <cell r="H599">
            <v>0</v>
          </cell>
          <cell r="I599" t="str">
            <v/>
          </cell>
          <cell r="J599">
            <v>0</v>
          </cell>
          <cell r="K599" t="str">
            <v/>
          </cell>
          <cell r="L599">
            <v>5</v>
          </cell>
          <cell r="M599">
            <v>0</v>
          </cell>
        </row>
        <row r="600">
          <cell r="C600">
            <v>2080704</v>
          </cell>
          <cell r="D600" t="str">
            <v/>
          </cell>
          <cell r="E600" t="str">
            <v/>
          </cell>
          <cell r="F600" t="str">
            <v>04</v>
          </cell>
          <cell r="G600" t="str">
            <v>社会保险补贴</v>
          </cell>
          <cell r="H600">
            <v>1.5</v>
          </cell>
          <cell r="I600" t="str">
            <v/>
          </cell>
          <cell r="J600">
            <v>1.5</v>
          </cell>
          <cell r="K600" t="str">
            <v/>
          </cell>
          <cell r="L600">
            <v>0.075</v>
          </cell>
          <cell r="M600">
            <v>0</v>
          </cell>
        </row>
        <row r="601">
          <cell r="C601">
            <v>2080705</v>
          </cell>
          <cell r="D601" t="str">
            <v/>
          </cell>
          <cell r="E601" t="str">
            <v/>
          </cell>
          <cell r="F601" t="str">
            <v>05</v>
          </cell>
          <cell r="G601" t="str">
            <v>公益性岗位补贴</v>
          </cell>
          <cell r="H601">
            <v>224.57</v>
          </cell>
          <cell r="I601" t="str">
            <v/>
          </cell>
          <cell r="J601">
            <v>224.57</v>
          </cell>
          <cell r="K601" t="str">
            <v/>
          </cell>
          <cell r="L601">
            <v>-57.0172</v>
          </cell>
          <cell r="M601">
            <v>0</v>
          </cell>
        </row>
        <row r="602">
          <cell r="C602">
            <v>2080709</v>
          </cell>
          <cell r="D602" t="str">
            <v/>
          </cell>
          <cell r="E602" t="str">
            <v/>
          </cell>
          <cell r="F602" t="str">
            <v>09</v>
          </cell>
          <cell r="G602" t="str">
            <v>职业技能鉴定补贴</v>
          </cell>
          <cell r="H602">
            <v>0</v>
          </cell>
          <cell r="I602" t="str">
            <v/>
          </cell>
          <cell r="J602">
            <v>0</v>
          </cell>
          <cell r="K602" t="str">
            <v/>
          </cell>
        </row>
        <row r="603">
          <cell r="C603">
            <v>2080711</v>
          </cell>
          <cell r="D603" t="str">
            <v/>
          </cell>
          <cell r="E603" t="str">
            <v/>
          </cell>
          <cell r="F603" t="str">
            <v>11</v>
          </cell>
          <cell r="G603" t="str">
            <v>就业见习补贴</v>
          </cell>
          <cell r="H603">
            <v>0</v>
          </cell>
          <cell r="I603" t="str">
            <v/>
          </cell>
          <cell r="J603">
            <v>0</v>
          </cell>
          <cell r="K603" t="str">
            <v/>
          </cell>
        </row>
        <row r="604">
          <cell r="C604">
            <v>2080712</v>
          </cell>
          <cell r="D604" t="str">
            <v/>
          </cell>
          <cell r="E604" t="str">
            <v/>
          </cell>
          <cell r="F604" t="str">
            <v>12</v>
          </cell>
          <cell r="G604" t="str">
            <v>高技能人才培养补助</v>
          </cell>
          <cell r="H604">
            <v>0</v>
          </cell>
          <cell r="I604" t="str">
            <v/>
          </cell>
          <cell r="J604">
            <v>0</v>
          </cell>
          <cell r="K604" t="str">
            <v/>
          </cell>
        </row>
        <row r="605">
          <cell r="C605">
            <v>2080713</v>
          </cell>
          <cell r="D605" t="str">
            <v/>
          </cell>
          <cell r="E605" t="str">
            <v/>
          </cell>
          <cell r="F605" t="str">
            <v>13</v>
          </cell>
          <cell r="G605" t="str">
            <v>求职创业补贴</v>
          </cell>
          <cell r="H605">
            <v>0</v>
          </cell>
          <cell r="I605" t="str">
            <v/>
          </cell>
          <cell r="J605">
            <v>0</v>
          </cell>
          <cell r="K605" t="str">
            <v/>
          </cell>
        </row>
        <row r="606">
          <cell r="C606">
            <v>2080799</v>
          </cell>
          <cell r="D606" t="str">
            <v/>
          </cell>
          <cell r="E606" t="str">
            <v/>
          </cell>
          <cell r="F606" t="str">
            <v>99</v>
          </cell>
          <cell r="G606" t="str">
            <v>其他就业补助支出</v>
          </cell>
          <cell r="H606">
            <v>98.65</v>
          </cell>
          <cell r="I606" t="str">
            <v/>
          </cell>
          <cell r="J606">
            <v>98.65</v>
          </cell>
          <cell r="K606" t="str">
            <v/>
          </cell>
          <cell r="L606">
            <v>0</v>
          </cell>
        </row>
        <row r="607">
          <cell r="C607">
            <v>20808</v>
          </cell>
          <cell r="D607" t="str">
            <v>208</v>
          </cell>
          <cell r="E607" t="str">
            <v>08</v>
          </cell>
          <cell r="F607" t="str">
            <v/>
          </cell>
          <cell r="G607" t="str">
            <v>抚恤</v>
          </cell>
          <cell r="H607">
            <v>846.43</v>
          </cell>
          <cell r="I607">
            <v>0</v>
          </cell>
          <cell r="J607">
            <v>846.43</v>
          </cell>
          <cell r="K607" t="str">
            <v/>
          </cell>
          <cell r="L607">
            <v>21.19165</v>
          </cell>
          <cell r="M607">
            <v>-6</v>
          </cell>
        </row>
        <row r="608">
          <cell r="C608">
            <v>2080801</v>
          </cell>
          <cell r="D608" t="str">
            <v/>
          </cell>
          <cell r="E608" t="str">
            <v/>
          </cell>
          <cell r="F608" t="str">
            <v>01</v>
          </cell>
          <cell r="G608" t="str">
            <v>死亡抚恤</v>
          </cell>
          <cell r="H608">
            <v>0</v>
          </cell>
          <cell r="I608" t="str">
            <v/>
          </cell>
          <cell r="J608">
            <v>0</v>
          </cell>
          <cell r="K608" t="str">
            <v/>
          </cell>
        </row>
        <row r="609">
          <cell r="C609">
            <v>2080802</v>
          </cell>
          <cell r="D609" t="str">
            <v/>
          </cell>
          <cell r="E609" t="str">
            <v/>
          </cell>
          <cell r="F609" t="str">
            <v>02</v>
          </cell>
          <cell r="G609" t="str">
            <v>伤残抚恤</v>
          </cell>
          <cell r="H609">
            <v>50.24</v>
          </cell>
          <cell r="I609" t="str">
            <v/>
          </cell>
          <cell r="J609">
            <v>50.24</v>
          </cell>
          <cell r="K609" t="str">
            <v/>
          </cell>
          <cell r="L609">
            <v>-4.7</v>
          </cell>
          <cell r="M609">
            <v>0</v>
          </cell>
        </row>
        <row r="610">
          <cell r="C610">
            <v>2080803</v>
          </cell>
          <cell r="D610" t="str">
            <v/>
          </cell>
          <cell r="E610" t="str">
            <v/>
          </cell>
          <cell r="F610" t="str">
            <v>03</v>
          </cell>
          <cell r="G610" t="str">
            <v>在乡复员、退伍军人生活补助</v>
          </cell>
          <cell r="H610">
            <v>212.27</v>
          </cell>
          <cell r="I610" t="str">
            <v/>
          </cell>
          <cell r="J610">
            <v>212.27</v>
          </cell>
          <cell r="K610" t="str">
            <v/>
          </cell>
          <cell r="L610">
            <v>0</v>
          </cell>
          <cell r="M610">
            <v>0</v>
          </cell>
        </row>
        <row r="611">
          <cell r="C611">
            <v>2080805</v>
          </cell>
          <cell r="D611" t="str">
            <v/>
          </cell>
          <cell r="E611" t="str">
            <v/>
          </cell>
          <cell r="F611" t="str">
            <v>05</v>
          </cell>
          <cell r="G611" t="str">
            <v>义务兵优待</v>
          </cell>
          <cell r="H611">
            <v>376.3</v>
          </cell>
          <cell r="I611" t="str">
            <v/>
          </cell>
          <cell r="J611">
            <v>376.3</v>
          </cell>
          <cell r="K611" t="str">
            <v/>
          </cell>
          <cell r="L611">
            <v>33.31465</v>
          </cell>
          <cell r="M611">
            <v>0</v>
          </cell>
        </row>
        <row r="612">
          <cell r="C612">
            <v>2080806</v>
          </cell>
          <cell r="D612" t="str">
            <v/>
          </cell>
          <cell r="E612" t="str">
            <v/>
          </cell>
          <cell r="F612" t="str">
            <v>06</v>
          </cell>
          <cell r="G612" t="str">
            <v>农村籍退役士兵老年生活补助</v>
          </cell>
          <cell r="H612">
            <v>0</v>
          </cell>
          <cell r="I612" t="str">
            <v/>
          </cell>
          <cell r="J612">
            <v>0</v>
          </cell>
          <cell r="K612" t="str">
            <v/>
          </cell>
        </row>
        <row r="613">
          <cell r="C613">
            <v>2080807</v>
          </cell>
          <cell r="D613" t="str">
            <v/>
          </cell>
          <cell r="E613" t="str">
            <v/>
          </cell>
          <cell r="F613" t="str">
            <v>07</v>
          </cell>
          <cell r="G613" t="str">
            <v>光荣院</v>
          </cell>
          <cell r="H613">
            <v>0</v>
          </cell>
          <cell r="I613" t="str">
            <v/>
          </cell>
          <cell r="J613">
            <v>0</v>
          </cell>
          <cell r="K613" t="str">
            <v/>
          </cell>
        </row>
        <row r="614">
          <cell r="C614">
            <v>2080808</v>
          </cell>
          <cell r="D614" t="str">
            <v/>
          </cell>
          <cell r="E614" t="str">
            <v/>
          </cell>
          <cell r="F614" t="str">
            <v>08</v>
          </cell>
          <cell r="G614" t="str">
            <v>烈士纪念设施管理维护</v>
          </cell>
          <cell r="H614">
            <v>82</v>
          </cell>
          <cell r="I614" t="str">
            <v/>
          </cell>
          <cell r="J614">
            <v>82</v>
          </cell>
          <cell r="K614" t="str">
            <v/>
          </cell>
          <cell r="L614">
            <v>0</v>
          </cell>
          <cell r="M614">
            <v>0</v>
          </cell>
        </row>
        <row r="615">
          <cell r="C615">
            <v>2080899</v>
          </cell>
          <cell r="D615" t="str">
            <v/>
          </cell>
          <cell r="E615" t="str">
            <v/>
          </cell>
          <cell r="F615" t="str">
            <v>99</v>
          </cell>
          <cell r="G615" t="str">
            <v>其他优抚支出</v>
          </cell>
          <cell r="H615">
            <v>125.62</v>
          </cell>
          <cell r="I615" t="str">
            <v/>
          </cell>
          <cell r="J615">
            <v>125.62</v>
          </cell>
          <cell r="K615" t="str">
            <v/>
          </cell>
          <cell r="L615">
            <v>-7.423</v>
          </cell>
          <cell r="M615">
            <v>-6</v>
          </cell>
        </row>
        <row r="616">
          <cell r="C616">
            <v>20809</v>
          </cell>
          <cell r="D616" t="str">
            <v>208</v>
          </cell>
          <cell r="E616" t="str">
            <v>09</v>
          </cell>
          <cell r="F616" t="str">
            <v/>
          </cell>
          <cell r="G616" t="str">
            <v>退役安置</v>
          </cell>
          <cell r="H616">
            <v>124.21</v>
          </cell>
          <cell r="I616">
            <v>0</v>
          </cell>
          <cell r="J616">
            <v>124.21</v>
          </cell>
          <cell r="K616" t="str">
            <v/>
          </cell>
          <cell r="L616">
            <v>-3.794404</v>
          </cell>
          <cell r="M616">
            <v>-10</v>
          </cell>
        </row>
        <row r="617">
          <cell r="C617">
            <v>2080901</v>
          </cell>
          <cell r="D617" t="str">
            <v/>
          </cell>
          <cell r="E617" t="str">
            <v/>
          </cell>
          <cell r="F617" t="str">
            <v>01</v>
          </cell>
          <cell r="G617" t="str">
            <v>退役士兵安置</v>
          </cell>
          <cell r="H617">
            <v>83.11</v>
          </cell>
          <cell r="I617" t="str">
            <v/>
          </cell>
          <cell r="J617">
            <v>83.11</v>
          </cell>
          <cell r="K617" t="str">
            <v/>
          </cell>
          <cell r="L617">
            <v>-2.642404</v>
          </cell>
          <cell r="M617">
            <v>0</v>
          </cell>
        </row>
        <row r="618">
          <cell r="C618">
            <v>2080902</v>
          </cell>
          <cell r="D618" t="str">
            <v/>
          </cell>
          <cell r="E618" t="str">
            <v/>
          </cell>
          <cell r="F618" t="str">
            <v>02</v>
          </cell>
          <cell r="G618" t="str">
            <v>军队移交政府的离退休人员安置</v>
          </cell>
          <cell r="H618">
            <v>38.74</v>
          </cell>
          <cell r="I618" t="str">
            <v/>
          </cell>
          <cell r="J618">
            <v>38.74</v>
          </cell>
          <cell r="K618" t="str">
            <v/>
          </cell>
          <cell r="L618">
            <v>-1.152</v>
          </cell>
          <cell r="M618">
            <v>-9</v>
          </cell>
        </row>
        <row r="619">
          <cell r="C619">
            <v>2080903</v>
          </cell>
          <cell r="D619" t="str">
            <v/>
          </cell>
          <cell r="E619" t="str">
            <v/>
          </cell>
          <cell r="F619" t="str">
            <v>03</v>
          </cell>
          <cell r="G619" t="str">
            <v>军队移交政府离退休干部管理机构</v>
          </cell>
          <cell r="H619">
            <v>2.15</v>
          </cell>
          <cell r="I619" t="str">
            <v/>
          </cell>
          <cell r="J619">
            <v>2.15</v>
          </cell>
          <cell r="K619" t="str">
            <v/>
          </cell>
        </row>
        <row r="620">
          <cell r="C620">
            <v>2080904</v>
          </cell>
          <cell r="D620" t="str">
            <v/>
          </cell>
          <cell r="E620" t="str">
            <v/>
          </cell>
          <cell r="F620" t="str">
            <v>04</v>
          </cell>
          <cell r="G620" t="str">
            <v>退役士兵管理教育</v>
          </cell>
          <cell r="H620">
            <v>0</v>
          </cell>
          <cell r="I620" t="str">
            <v/>
          </cell>
          <cell r="J620">
            <v>0</v>
          </cell>
          <cell r="K620" t="str">
            <v/>
          </cell>
        </row>
        <row r="621">
          <cell r="C621">
            <v>2080905</v>
          </cell>
          <cell r="D621" t="str">
            <v/>
          </cell>
          <cell r="E621" t="str">
            <v/>
          </cell>
          <cell r="F621" t="str">
            <v>05</v>
          </cell>
          <cell r="G621" t="str">
            <v>军队转业干部安置</v>
          </cell>
          <cell r="H621">
            <v>0.21</v>
          </cell>
          <cell r="I621" t="str">
            <v/>
          </cell>
          <cell r="J621">
            <v>0.21</v>
          </cell>
          <cell r="K621" t="str">
            <v/>
          </cell>
        </row>
        <row r="622">
          <cell r="C622">
            <v>2080999</v>
          </cell>
          <cell r="D622" t="str">
            <v/>
          </cell>
          <cell r="E622" t="str">
            <v/>
          </cell>
          <cell r="F622" t="str">
            <v>99</v>
          </cell>
          <cell r="G622" t="str">
            <v>其他退役安置支出</v>
          </cell>
          <cell r="H622">
            <v>0</v>
          </cell>
          <cell r="I622" t="str">
            <v/>
          </cell>
          <cell r="J622">
            <v>0</v>
          </cell>
          <cell r="K622" t="str">
            <v/>
          </cell>
        </row>
        <row r="623">
          <cell r="C623">
            <v>20810</v>
          </cell>
          <cell r="D623" t="str">
            <v>208</v>
          </cell>
          <cell r="E623" t="str">
            <v>10</v>
          </cell>
          <cell r="F623" t="str">
            <v/>
          </cell>
          <cell r="G623" t="str">
            <v>社会福利</v>
          </cell>
          <cell r="H623">
            <v>824.59</v>
          </cell>
          <cell r="I623">
            <v>0</v>
          </cell>
          <cell r="J623">
            <v>824.59</v>
          </cell>
          <cell r="K623" t="str">
            <v/>
          </cell>
          <cell r="L623">
            <v>-65.724</v>
          </cell>
          <cell r="M623">
            <v>-5</v>
          </cell>
        </row>
        <row r="624">
          <cell r="C624">
            <v>2081001</v>
          </cell>
          <cell r="D624" t="str">
            <v/>
          </cell>
          <cell r="E624" t="str">
            <v/>
          </cell>
          <cell r="F624" t="str">
            <v>01</v>
          </cell>
          <cell r="G624" t="str">
            <v>儿童福利</v>
          </cell>
          <cell r="H624">
            <v>171.18</v>
          </cell>
          <cell r="I624" t="str">
            <v/>
          </cell>
          <cell r="J624">
            <v>171.18</v>
          </cell>
          <cell r="K624" t="str">
            <v/>
          </cell>
          <cell r="L624">
            <v>-80</v>
          </cell>
          <cell r="M624">
            <v>0</v>
          </cell>
        </row>
        <row r="625">
          <cell r="C625">
            <v>2081002</v>
          </cell>
          <cell r="D625" t="str">
            <v/>
          </cell>
          <cell r="E625" t="str">
            <v/>
          </cell>
          <cell r="F625" t="str">
            <v>02</v>
          </cell>
          <cell r="G625" t="str">
            <v>老年福利</v>
          </cell>
          <cell r="H625">
            <v>246.16</v>
          </cell>
          <cell r="I625" t="str">
            <v/>
          </cell>
          <cell r="J625">
            <v>246.16</v>
          </cell>
          <cell r="K625" t="str">
            <v/>
          </cell>
          <cell r="L625">
            <v>-15</v>
          </cell>
          <cell r="M625">
            <v>0</v>
          </cell>
        </row>
        <row r="626">
          <cell r="C626">
            <v>2081003</v>
          </cell>
          <cell r="D626" t="str">
            <v/>
          </cell>
          <cell r="E626" t="str">
            <v/>
          </cell>
          <cell r="F626" t="str">
            <v>03</v>
          </cell>
          <cell r="G626" t="str">
            <v>康复辅具</v>
          </cell>
          <cell r="H626">
            <v>0</v>
          </cell>
          <cell r="I626" t="str">
            <v/>
          </cell>
          <cell r="J626">
            <v>0</v>
          </cell>
          <cell r="K626" t="str">
            <v/>
          </cell>
        </row>
        <row r="627">
          <cell r="C627">
            <v>2081004</v>
          </cell>
          <cell r="D627" t="str">
            <v/>
          </cell>
          <cell r="E627" t="str">
            <v/>
          </cell>
          <cell r="F627" t="str">
            <v>04</v>
          </cell>
          <cell r="G627" t="str">
            <v>殡葬</v>
          </cell>
          <cell r="H627">
            <v>354.76</v>
          </cell>
          <cell r="I627" t="str">
            <v/>
          </cell>
          <cell r="J627">
            <v>354.76</v>
          </cell>
          <cell r="K627" t="str">
            <v/>
          </cell>
          <cell r="L627">
            <v>26.5</v>
          </cell>
          <cell r="M627">
            <v>0</v>
          </cell>
        </row>
        <row r="628">
          <cell r="C628">
            <v>2081005</v>
          </cell>
          <cell r="D628" t="str">
            <v/>
          </cell>
          <cell r="E628" t="str">
            <v/>
          </cell>
          <cell r="F628" t="str">
            <v>05</v>
          </cell>
          <cell r="G628" t="str">
            <v>社会福利事业单位</v>
          </cell>
          <cell r="H628">
            <v>0</v>
          </cell>
          <cell r="I628" t="str">
            <v/>
          </cell>
          <cell r="J628">
            <v>0</v>
          </cell>
          <cell r="K628" t="str">
            <v/>
          </cell>
        </row>
        <row r="629">
          <cell r="C629">
            <v>2081006</v>
          </cell>
          <cell r="D629" t="str">
            <v/>
          </cell>
          <cell r="E629" t="str">
            <v/>
          </cell>
          <cell r="F629" t="str">
            <v>06</v>
          </cell>
          <cell r="G629" t="str">
            <v>养老服务</v>
          </cell>
          <cell r="H629">
            <v>16.89</v>
          </cell>
          <cell r="I629" t="str">
            <v/>
          </cell>
          <cell r="J629">
            <v>16.89</v>
          </cell>
          <cell r="K629" t="str">
            <v/>
          </cell>
          <cell r="L629">
            <v>0</v>
          </cell>
          <cell r="M629">
            <v>-5</v>
          </cell>
        </row>
        <row r="630">
          <cell r="C630">
            <v>2081099</v>
          </cell>
          <cell r="D630" t="str">
            <v/>
          </cell>
          <cell r="E630" t="str">
            <v/>
          </cell>
          <cell r="F630" t="str">
            <v>99</v>
          </cell>
          <cell r="G630" t="str">
            <v>其他社会福利支出</v>
          </cell>
          <cell r="H630">
            <v>35.6</v>
          </cell>
          <cell r="I630" t="str">
            <v/>
          </cell>
          <cell r="J630">
            <v>35.6</v>
          </cell>
          <cell r="K630" t="str">
            <v/>
          </cell>
          <cell r="L630">
            <v>2.776</v>
          </cell>
          <cell r="M630">
            <v>0</v>
          </cell>
        </row>
        <row r="631">
          <cell r="C631">
            <v>20811</v>
          </cell>
          <cell r="D631" t="str">
            <v>208</v>
          </cell>
          <cell r="E631" t="str">
            <v>11</v>
          </cell>
          <cell r="F631" t="str">
            <v/>
          </cell>
          <cell r="G631" t="str">
            <v>残疾人事业</v>
          </cell>
          <cell r="H631">
            <v>576.17</v>
          </cell>
          <cell r="I631">
            <v>0</v>
          </cell>
          <cell r="J631">
            <v>576.17</v>
          </cell>
          <cell r="K631" t="str">
            <v/>
          </cell>
          <cell r="L631">
            <v>60.749559</v>
          </cell>
          <cell r="M631">
            <v>-13</v>
          </cell>
        </row>
        <row r="632">
          <cell r="C632">
            <v>2081101</v>
          </cell>
          <cell r="D632" t="str">
            <v/>
          </cell>
          <cell r="E632" t="str">
            <v/>
          </cell>
          <cell r="F632" t="str">
            <v>01</v>
          </cell>
          <cell r="G632" t="str">
            <v>行政运行</v>
          </cell>
          <cell r="H632">
            <v>133.95</v>
          </cell>
          <cell r="I632" t="str">
            <v/>
          </cell>
          <cell r="J632">
            <v>133.95</v>
          </cell>
          <cell r="K632" t="str">
            <v/>
          </cell>
          <cell r="L632">
            <v>7.482459</v>
          </cell>
          <cell r="M632">
            <v>0</v>
          </cell>
        </row>
        <row r="633">
          <cell r="C633">
            <v>2081102</v>
          </cell>
          <cell r="D633" t="str">
            <v/>
          </cell>
          <cell r="E633" t="str">
            <v/>
          </cell>
          <cell r="F633" t="str">
            <v>02</v>
          </cell>
          <cell r="G633" t="str">
            <v>一般行政管理事务</v>
          </cell>
          <cell r="H633">
            <v>0</v>
          </cell>
          <cell r="I633" t="str">
            <v/>
          </cell>
          <cell r="J633">
            <v>0</v>
          </cell>
          <cell r="K633" t="str">
            <v/>
          </cell>
        </row>
        <row r="634">
          <cell r="C634">
            <v>2081103</v>
          </cell>
          <cell r="D634" t="str">
            <v/>
          </cell>
          <cell r="E634" t="str">
            <v/>
          </cell>
          <cell r="F634" t="str">
            <v>03</v>
          </cell>
          <cell r="G634" t="str">
            <v>机关服务</v>
          </cell>
          <cell r="H634">
            <v>0</v>
          </cell>
          <cell r="I634" t="str">
            <v/>
          </cell>
          <cell r="J634">
            <v>0</v>
          </cell>
          <cell r="K634" t="str">
            <v/>
          </cell>
        </row>
        <row r="635">
          <cell r="C635">
            <v>2081104</v>
          </cell>
          <cell r="D635" t="str">
            <v/>
          </cell>
          <cell r="E635" t="str">
            <v/>
          </cell>
          <cell r="F635" t="str">
            <v>04</v>
          </cell>
          <cell r="G635" t="str">
            <v>残疾人康复</v>
          </cell>
          <cell r="H635">
            <v>88.67</v>
          </cell>
          <cell r="I635" t="str">
            <v/>
          </cell>
          <cell r="J635">
            <v>88.67</v>
          </cell>
          <cell r="K635" t="str">
            <v/>
          </cell>
          <cell r="L635">
            <v>16.8</v>
          </cell>
          <cell r="M635">
            <v>0</v>
          </cell>
        </row>
        <row r="636">
          <cell r="C636">
            <v>2081105</v>
          </cell>
          <cell r="D636" t="str">
            <v/>
          </cell>
          <cell r="E636" t="str">
            <v/>
          </cell>
          <cell r="F636" t="str">
            <v>05</v>
          </cell>
          <cell r="G636" t="str">
            <v>残疾人就业</v>
          </cell>
          <cell r="H636">
            <v>138.43</v>
          </cell>
          <cell r="I636" t="str">
            <v/>
          </cell>
          <cell r="J636">
            <v>138.43</v>
          </cell>
          <cell r="K636" t="str">
            <v/>
          </cell>
          <cell r="L636">
            <v>0</v>
          </cell>
          <cell r="M636">
            <v>-12</v>
          </cell>
        </row>
        <row r="637">
          <cell r="C637">
            <v>2081106</v>
          </cell>
          <cell r="D637" t="str">
            <v/>
          </cell>
          <cell r="E637" t="str">
            <v/>
          </cell>
          <cell r="F637" t="str">
            <v>06</v>
          </cell>
          <cell r="G637" t="str">
            <v>残疾人体育</v>
          </cell>
          <cell r="H637">
            <v>0</v>
          </cell>
          <cell r="I637" t="str">
            <v/>
          </cell>
          <cell r="J637">
            <v>0</v>
          </cell>
          <cell r="K637" t="str">
            <v/>
          </cell>
        </row>
        <row r="638">
          <cell r="C638">
            <v>2081107</v>
          </cell>
          <cell r="D638" t="str">
            <v/>
          </cell>
          <cell r="E638" t="str">
            <v/>
          </cell>
          <cell r="F638" t="str">
            <v>07</v>
          </cell>
          <cell r="G638" t="str">
            <v>残疾人生活和护理补贴</v>
          </cell>
          <cell r="H638">
            <v>175.5</v>
          </cell>
          <cell r="I638" t="str">
            <v/>
          </cell>
          <cell r="J638">
            <v>175.5</v>
          </cell>
          <cell r="K638" t="str">
            <v/>
          </cell>
          <cell r="L638">
            <v>36.4671</v>
          </cell>
          <cell r="M638">
            <v>0</v>
          </cell>
        </row>
        <row r="639">
          <cell r="C639">
            <v>2081199</v>
          </cell>
          <cell r="D639" t="str">
            <v/>
          </cell>
          <cell r="E639" t="str">
            <v/>
          </cell>
          <cell r="F639" t="str">
            <v>99</v>
          </cell>
          <cell r="G639" t="str">
            <v>其他残疾人事业支出</v>
          </cell>
          <cell r="H639">
            <v>39.62</v>
          </cell>
          <cell r="I639" t="str">
            <v/>
          </cell>
          <cell r="J639">
            <v>39.62</v>
          </cell>
          <cell r="K639" t="str">
            <v/>
          </cell>
        </row>
        <row r="639">
          <cell r="M639">
            <v>-1</v>
          </cell>
        </row>
        <row r="640">
          <cell r="C640">
            <v>20816</v>
          </cell>
          <cell r="D640" t="str">
            <v>208</v>
          </cell>
          <cell r="E640" t="str">
            <v>16</v>
          </cell>
          <cell r="F640" t="str">
            <v/>
          </cell>
          <cell r="G640" t="str">
            <v>红十字事业</v>
          </cell>
          <cell r="H640">
            <v>5</v>
          </cell>
          <cell r="I640">
            <v>0</v>
          </cell>
          <cell r="J640">
            <v>5</v>
          </cell>
          <cell r="K640" t="str">
            <v/>
          </cell>
          <cell r="L640">
            <v>-0.7125</v>
          </cell>
          <cell r="M640">
            <v>0</v>
          </cell>
        </row>
        <row r="641">
          <cell r="C641">
            <v>2081601</v>
          </cell>
          <cell r="D641" t="str">
            <v/>
          </cell>
          <cell r="E641" t="str">
            <v/>
          </cell>
          <cell r="F641" t="str">
            <v>01</v>
          </cell>
          <cell r="G641" t="str">
            <v>行政运行</v>
          </cell>
          <cell r="H641">
            <v>0</v>
          </cell>
          <cell r="I641" t="str">
            <v/>
          </cell>
          <cell r="J641">
            <v>0</v>
          </cell>
          <cell r="K641" t="str">
            <v/>
          </cell>
        </row>
        <row r="642">
          <cell r="C642">
            <v>2081602</v>
          </cell>
          <cell r="D642" t="str">
            <v/>
          </cell>
          <cell r="E642" t="str">
            <v/>
          </cell>
          <cell r="F642" t="str">
            <v>02</v>
          </cell>
          <cell r="G642" t="str">
            <v>一般行政管理事务</v>
          </cell>
          <cell r="H642">
            <v>0</v>
          </cell>
          <cell r="I642" t="str">
            <v/>
          </cell>
          <cell r="J642">
            <v>0</v>
          </cell>
          <cell r="K642" t="str">
            <v/>
          </cell>
        </row>
        <row r="643">
          <cell r="C643">
            <v>2081603</v>
          </cell>
          <cell r="D643" t="str">
            <v/>
          </cell>
          <cell r="E643" t="str">
            <v/>
          </cell>
          <cell r="F643" t="str">
            <v>03</v>
          </cell>
          <cell r="G643" t="str">
            <v>机关服务</v>
          </cell>
          <cell r="H643">
            <v>0</v>
          </cell>
          <cell r="I643" t="str">
            <v/>
          </cell>
          <cell r="J643">
            <v>0</v>
          </cell>
          <cell r="K643" t="str">
            <v/>
          </cell>
        </row>
        <row r="644">
          <cell r="C644">
            <v>2081699</v>
          </cell>
          <cell r="D644" t="str">
            <v/>
          </cell>
          <cell r="E644" t="str">
            <v/>
          </cell>
          <cell r="F644" t="str">
            <v>99</v>
          </cell>
          <cell r="G644" t="str">
            <v>其他红十字事业支出</v>
          </cell>
          <cell r="H644">
            <v>5</v>
          </cell>
          <cell r="I644" t="str">
            <v/>
          </cell>
          <cell r="J644">
            <v>5</v>
          </cell>
          <cell r="K644" t="str">
            <v/>
          </cell>
          <cell r="L644">
            <v>-0.7125</v>
          </cell>
          <cell r="M644">
            <v>0</v>
          </cell>
        </row>
        <row r="645">
          <cell r="C645">
            <v>20819</v>
          </cell>
          <cell r="D645" t="str">
            <v>208</v>
          </cell>
          <cell r="E645" t="str">
            <v>19</v>
          </cell>
          <cell r="F645" t="str">
            <v/>
          </cell>
          <cell r="G645" t="str">
            <v>最低生活保障</v>
          </cell>
          <cell r="H645">
            <v>617.95</v>
          </cell>
          <cell r="I645">
            <v>0</v>
          </cell>
          <cell r="J645">
            <v>617.95</v>
          </cell>
          <cell r="K645" t="str">
            <v/>
          </cell>
          <cell r="L645">
            <v>0</v>
          </cell>
          <cell r="M645">
            <v>-129</v>
          </cell>
        </row>
        <row r="646">
          <cell r="C646">
            <v>2081901</v>
          </cell>
          <cell r="D646" t="str">
            <v/>
          </cell>
          <cell r="E646" t="str">
            <v/>
          </cell>
          <cell r="F646" t="str">
            <v>01</v>
          </cell>
          <cell r="G646" t="str">
            <v>城市最低生活保障金支出</v>
          </cell>
          <cell r="H646">
            <v>488.78</v>
          </cell>
          <cell r="I646" t="str">
            <v/>
          </cell>
          <cell r="J646">
            <v>488.78</v>
          </cell>
          <cell r="K646" t="str">
            <v/>
          </cell>
          <cell r="L646">
            <v>0</v>
          </cell>
          <cell r="M646">
            <v>0</v>
          </cell>
        </row>
        <row r="647">
          <cell r="C647">
            <v>2081902</v>
          </cell>
          <cell r="D647" t="str">
            <v/>
          </cell>
          <cell r="E647" t="str">
            <v/>
          </cell>
          <cell r="F647" t="str">
            <v>02</v>
          </cell>
          <cell r="G647" t="str">
            <v>农村最低生活保障金支出</v>
          </cell>
          <cell r="H647">
            <v>129.17</v>
          </cell>
          <cell r="I647" t="str">
            <v/>
          </cell>
          <cell r="J647">
            <v>129.17</v>
          </cell>
          <cell r="K647" t="str">
            <v/>
          </cell>
        </row>
        <row r="647">
          <cell r="M647">
            <v>-129</v>
          </cell>
        </row>
        <row r="648">
          <cell r="C648">
            <v>20820</v>
          </cell>
          <cell r="D648" t="str">
            <v>208</v>
          </cell>
          <cell r="E648" t="str">
            <v>20</v>
          </cell>
          <cell r="F648" t="str">
            <v/>
          </cell>
          <cell r="G648" t="str">
            <v>临时救助</v>
          </cell>
          <cell r="H648">
            <v>129.43</v>
          </cell>
          <cell r="I648">
            <v>0</v>
          </cell>
          <cell r="J648">
            <v>129.43</v>
          </cell>
          <cell r="K648" t="str">
            <v/>
          </cell>
          <cell r="L648">
            <v>-26</v>
          </cell>
          <cell r="M648">
            <v>-2</v>
          </cell>
        </row>
        <row r="649">
          <cell r="C649">
            <v>2082001</v>
          </cell>
          <cell r="D649" t="str">
            <v/>
          </cell>
          <cell r="E649" t="str">
            <v/>
          </cell>
          <cell r="F649" t="str">
            <v>01</v>
          </cell>
          <cell r="G649" t="str">
            <v>临时救助支出</v>
          </cell>
          <cell r="H649">
            <v>126.87</v>
          </cell>
          <cell r="I649" t="str">
            <v/>
          </cell>
          <cell r="J649">
            <v>126.87</v>
          </cell>
          <cell r="K649" t="str">
            <v/>
          </cell>
          <cell r="L649">
            <v>-24</v>
          </cell>
          <cell r="M649">
            <v>-2</v>
          </cell>
        </row>
        <row r="650">
          <cell r="C650">
            <v>2082002</v>
          </cell>
          <cell r="D650" t="str">
            <v/>
          </cell>
          <cell r="E650" t="str">
            <v/>
          </cell>
          <cell r="F650" t="str">
            <v>02</v>
          </cell>
          <cell r="G650" t="str">
            <v>流浪乞讨人员救助支出</v>
          </cell>
          <cell r="H650">
            <v>2.56</v>
          </cell>
          <cell r="I650" t="str">
            <v/>
          </cell>
          <cell r="J650">
            <v>2.56</v>
          </cell>
          <cell r="K650" t="str">
            <v/>
          </cell>
          <cell r="L650">
            <v>-2</v>
          </cell>
          <cell r="M650">
            <v>0</v>
          </cell>
        </row>
        <row r="651">
          <cell r="C651">
            <v>20821</v>
          </cell>
          <cell r="D651" t="str">
            <v>208</v>
          </cell>
          <cell r="E651" t="str">
            <v>21</v>
          </cell>
          <cell r="F651" t="str">
            <v/>
          </cell>
          <cell r="G651" t="str">
            <v>特困人员救助供养</v>
          </cell>
          <cell r="H651">
            <v>941.24</v>
          </cell>
          <cell r="I651">
            <v>0</v>
          </cell>
          <cell r="J651">
            <v>941.24</v>
          </cell>
          <cell r="K651" t="str">
            <v/>
          </cell>
          <cell r="L651">
            <v>-443</v>
          </cell>
          <cell r="M651">
            <v>0</v>
          </cell>
        </row>
        <row r="652">
          <cell r="C652">
            <v>2082101</v>
          </cell>
          <cell r="D652" t="str">
            <v/>
          </cell>
          <cell r="E652" t="str">
            <v/>
          </cell>
          <cell r="F652" t="str">
            <v>01</v>
          </cell>
          <cell r="G652" t="str">
            <v>城市特困人员救助供养支出</v>
          </cell>
          <cell r="H652">
            <v>49.42</v>
          </cell>
          <cell r="I652" t="str">
            <v/>
          </cell>
          <cell r="J652">
            <v>49.42</v>
          </cell>
          <cell r="K652" t="str">
            <v/>
          </cell>
          <cell r="L652">
            <v>-13</v>
          </cell>
          <cell r="M652">
            <v>0</v>
          </cell>
        </row>
        <row r="653">
          <cell r="C653">
            <v>2082102</v>
          </cell>
          <cell r="D653" t="str">
            <v/>
          </cell>
          <cell r="E653" t="str">
            <v/>
          </cell>
          <cell r="F653" t="str">
            <v>02</v>
          </cell>
          <cell r="G653" t="str">
            <v>农村特困人员救助供养支出</v>
          </cell>
          <cell r="H653">
            <v>891.82</v>
          </cell>
          <cell r="I653" t="str">
            <v/>
          </cell>
          <cell r="J653">
            <v>891.82</v>
          </cell>
          <cell r="K653" t="str">
            <v/>
          </cell>
          <cell r="L653">
            <v>-430</v>
          </cell>
          <cell r="M653">
            <v>0</v>
          </cell>
        </row>
        <row r="654">
          <cell r="C654">
            <v>20824</v>
          </cell>
          <cell r="D654" t="str">
            <v>208</v>
          </cell>
          <cell r="E654" t="str">
            <v>24</v>
          </cell>
          <cell r="F654" t="str">
            <v/>
          </cell>
          <cell r="G654" t="str">
            <v>补充道路交通事故社会救助基金</v>
          </cell>
          <cell r="H654">
            <v>0</v>
          </cell>
          <cell r="I654">
            <v>0</v>
          </cell>
          <cell r="J654">
            <v>0</v>
          </cell>
          <cell r="K654" t="str">
            <v/>
          </cell>
        </row>
        <row r="655">
          <cell r="C655">
            <v>2082401</v>
          </cell>
          <cell r="D655" t="str">
            <v/>
          </cell>
          <cell r="E655" t="str">
            <v/>
          </cell>
          <cell r="F655" t="str">
            <v>01</v>
          </cell>
          <cell r="G655" t="str">
            <v>交强险增值税补助基金支出</v>
          </cell>
          <cell r="H655">
            <v>0</v>
          </cell>
          <cell r="I655" t="str">
            <v/>
          </cell>
          <cell r="J655">
            <v>0</v>
          </cell>
          <cell r="K655" t="str">
            <v/>
          </cell>
        </row>
        <row r="656">
          <cell r="C656">
            <v>2082402</v>
          </cell>
          <cell r="D656" t="str">
            <v/>
          </cell>
          <cell r="E656" t="str">
            <v/>
          </cell>
          <cell r="F656" t="str">
            <v>02</v>
          </cell>
          <cell r="G656" t="str">
            <v>交强险罚款收入补助基金支出</v>
          </cell>
          <cell r="H656">
            <v>0</v>
          </cell>
          <cell r="I656" t="str">
            <v/>
          </cell>
          <cell r="J656">
            <v>0</v>
          </cell>
          <cell r="K656" t="str">
            <v/>
          </cell>
        </row>
        <row r="657">
          <cell r="C657">
            <v>20825</v>
          </cell>
          <cell r="D657" t="str">
            <v>208</v>
          </cell>
          <cell r="E657" t="str">
            <v>25</v>
          </cell>
          <cell r="F657" t="str">
            <v/>
          </cell>
          <cell r="G657" t="str">
            <v>其他生活救助</v>
          </cell>
          <cell r="H657">
            <v>35.71</v>
          </cell>
          <cell r="I657">
            <v>0</v>
          </cell>
          <cell r="J657">
            <v>35.71</v>
          </cell>
          <cell r="K657" t="str">
            <v/>
          </cell>
          <cell r="L657">
            <v>0</v>
          </cell>
          <cell r="M657">
            <v>0</v>
          </cell>
        </row>
        <row r="658">
          <cell r="C658">
            <v>2082501</v>
          </cell>
          <cell r="D658" t="str">
            <v/>
          </cell>
          <cell r="E658" t="str">
            <v/>
          </cell>
          <cell r="F658" t="str">
            <v>01</v>
          </cell>
          <cell r="G658" t="str">
            <v>其他城市生活救助</v>
          </cell>
          <cell r="H658">
            <v>0</v>
          </cell>
          <cell r="I658" t="str">
            <v/>
          </cell>
          <cell r="J658">
            <v>0</v>
          </cell>
          <cell r="K658" t="str">
            <v/>
          </cell>
        </row>
        <row r="659">
          <cell r="C659">
            <v>2082502</v>
          </cell>
          <cell r="D659" t="str">
            <v/>
          </cell>
          <cell r="E659" t="str">
            <v/>
          </cell>
          <cell r="F659" t="str">
            <v>02</v>
          </cell>
          <cell r="G659" t="str">
            <v>其他农村生活救助</v>
          </cell>
          <cell r="H659">
            <v>35.71</v>
          </cell>
          <cell r="I659" t="str">
            <v/>
          </cell>
          <cell r="J659">
            <v>35.71</v>
          </cell>
          <cell r="K659" t="str">
            <v/>
          </cell>
          <cell r="L659">
            <v>0</v>
          </cell>
          <cell r="M659">
            <v>0</v>
          </cell>
        </row>
        <row r="660">
          <cell r="C660">
            <v>20826</v>
          </cell>
          <cell r="D660" t="str">
            <v>208</v>
          </cell>
          <cell r="E660" t="str">
            <v>26</v>
          </cell>
          <cell r="F660" t="str">
            <v/>
          </cell>
          <cell r="G660" t="str">
            <v>财政对基本养老保险基金的补助</v>
          </cell>
          <cell r="H660">
            <v>2125.1</v>
          </cell>
          <cell r="I660">
            <v>0</v>
          </cell>
          <cell r="J660">
            <v>2125.1</v>
          </cell>
          <cell r="K660" t="str">
            <v/>
          </cell>
          <cell r="L660">
            <v>50.114805</v>
          </cell>
          <cell r="M660">
            <v>0</v>
          </cell>
        </row>
        <row r="661">
          <cell r="C661">
            <v>2082601</v>
          </cell>
          <cell r="D661" t="str">
            <v/>
          </cell>
          <cell r="E661" t="str">
            <v/>
          </cell>
          <cell r="F661" t="str">
            <v>01</v>
          </cell>
          <cell r="G661" t="str">
            <v>财政对企业职工基本养老保险基金的补助</v>
          </cell>
          <cell r="H661">
            <v>0</v>
          </cell>
          <cell r="I661" t="str">
            <v/>
          </cell>
          <cell r="J661">
            <v>0</v>
          </cell>
          <cell r="K661" t="str">
            <v/>
          </cell>
        </row>
        <row r="662">
          <cell r="C662">
            <v>2082602</v>
          </cell>
          <cell r="D662" t="str">
            <v/>
          </cell>
          <cell r="E662" t="str">
            <v/>
          </cell>
          <cell r="F662" t="str">
            <v>02</v>
          </cell>
          <cell r="G662" t="str">
            <v>财政对城乡居民基本养老保险基金的补助</v>
          </cell>
          <cell r="H662">
            <v>2125.1</v>
          </cell>
          <cell r="I662" t="str">
            <v/>
          </cell>
          <cell r="J662">
            <v>2125.1</v>
          </cell>
          <cell r="K662" t="str">
            <v/>
          </cell>
          <cell r="L662">
            <v>50.114805</v>
          </cell>
          <cell r="M662">
            <v>0</v>
          </cell>
        </row>
        <row r="663">
          <cell r="C663">
            <v>2082699</v>
          </cell>
          <cell r="D663" t="str">
            <v/>
          </cell>
          <cell r="E663" t="str">
            <v/>
          </cell>
          <cell r="F663" t="str">
            <v>99</v>
          </cell>
          <cell r="G663" t="str">
            <v>财政对其他基本养老保险基金的补助</v>
          </cell>
          <cell r="H663">
            <v>0</v>
          </cell>
          <cell r="I663" t="str">
            <v/>
          </cell>
          <cell r="J663">
            <v>0</v>
          </cell>
          <cell r="K663" t="str">
            <v/>
          </cell>
        </row>
        <row r="664">
          <cell r="C664">
            <v>20827</v>
          </cell>
          <cell r="D664" t="str">
            <v>208</v>
          </cell>
          <cell r="E664" t="str">
            <v>27</v>
          </cell>
          <cell r="F664" t="str">
            <v/>
          </cell>
          <cell r="G664" t="str">
            <v>财政对其他社会保险基金的补助</v>
          </cell>
          <cell r="H664">
            <v>0</v>
          </cell>
          <cell r="I664">
            <v>0</v>
          </cell>
          <cell r="J664">
            <v>0</v>
          </cell>
          <cell r="K664" t="str">
            <v/>
          </cell>
          <cell r="L664">
            <v>-0.3545</v>
          </cell>
          <cell r="M664">
            <v>0</v>
          </cell>
        </row>
        <row r="665">
          <cell r="C665">
            <v>2082701</v>
          </cell>
          <cell r="D665" t="str">
            <v/>
          </cell>
          <cell r="E665" t="str">
            <v/>
          </cell>
          <cell r="F665" t="str">
            <v>01</v>
          </cell>
          <cell r="G665" t="str">
            <v>财政对失业保险基金的补助</v>
          </cell>
          <cell r="H665">
            <v>0</v>
          </cell>
          <cell r="I665" t="str">
            <v/>
          </cell>
          <cell r="J665">
            <v>0</v>
          </cell>
          <cell r="K665" t="str">
            <v/>
          </cell>
          <cell r="L665">
            <v>-0.3545</v>
          </cell>
        </row>
        <row r="666">
          <cell r="C666">
            <v>2082702</v>
          </cell>
          <cell r="D666" t="str">
            <v/>
          </cell>
          <cell r="E666" t="str">
            <v/>
          </cell>
          <cell r="F666" t="str">
            <v>02</v>
          </cell>
          <cell r="G666" t="str">
            <v>财政对工伤保险基金的补助</v>
          </cell>
          <cell r="H666">
            <v>0</v>
          </cell>
          <cell r="I666" t="str">
            <v/>
          </cell>
          <cell r="J666">
            <v>0</v>
          </cell>
          <cell r="K666" t="str">
            <v/>
          </cell>
        </row>
        <row r="666">
          <cell r="M666">
            <v>0</v>
          </cell>
        </row>
        <row r="667">
          <cell r="C667">
            <v>2082799</v>
          </cell>
          <cell r="D667" t="str">
            <v/>
          </cell>
          <cell r="E667" t="str">
            <v/>
          </cell>
          <cell r="F667" t="str">
            <v>99</v>
          </cell>
          <cell r="G667" t="str">
            <v>其他财政对社会保险基金的补助</v>
          </cell>
          <cell r="H667">
            <v>0</v>
          </cell>
          <cell r="I667" t="str">
            <v/>
          </cell>
          <cell r="J667">
            <v>0</v>
          </cell>
          <cell r="K667" t="str">
            <v/>
          </cell>
        </row>
        <row r="668">
          <cell r="C668">
            <v>20828</v>
          </cell>
          <cell r="D668" t="str">
            <v>208</v>
          </cell>
          <cell r="E668" t="str">
            <v>28</v>
          </cell>
          <cell r="F668" t="str">
            <v/>
          </cell>
          <cell r="G668" t="str">
            <v>退役军人管理事务</v>
          </cell>
          <cell r="H668">
            <v>399.97</v>
          </cell>
          <cell r="I668">
            <v>0</v>
          </cell>
          <cell r="J668">
            <v>399.97</v>
          </cell>
          <cell r="K668" t="str">
            <v/>
          </cell>
          <cell r="L668">
            <v>-9.026643</v>
          </cell>
          <cell r="M668">
            <v>0</v>
          </cell>
        </row>
        <row r="669">
          <cell r="C669">
            <v>2082801</v>
          </cell>
          <cell r="D669" t="str">
            <v/>
          </cell>
          <cell r="E669" t="str">
            <v/>
          </cell>
          <cell r="F669" t="str">
            <v>01</v>
          </cell>
          <cell r="G669" t="str">
            <v>行政运行</v>
          </cell>
          <cell r="H669">
            <v>234.72</v>
          </cell>
          <cell r="I669" t="str">
            <v/>
          </cell>
          <cell r="J669">
            <v>234.72</v>
          </cell>
          <cell r="K669" t="str">
            <v/>
          </cell>
          <cell r="L669">
            <v>4.84592</v>
          </cell>
          <cell r="M669">
            <v>0</v>
          </cell>
        </row>
        <row r="670">
          <cell r="C670">
            <v>2082802</v>
          </cell>
          <cell r="D670" t="str">
            <v/>
          </cell>
          <cell r="E670" t="str">
            <v/>
          </cell>
          <cell r="F670" t="str">
            <v>02</v>
          </cell>
          <cell r="G670" t="str">
            <v>一般行政管理事务</v>
          </cell>
          <cell r="H670">
            <v>0</v>
          </cell>
          <cell r="I670" t="str">
            <v/>
          </cell>
          <cell r="J670">
            <v>0</v>
          </cell>
          <cell r="K670" t="str">
            <v/>
          </cell>
        </row>
        <row r="671">
          <cell r="C671">
            <v>2082803</v>
          </cell>
          <cell r="D671" t="str">
            <v/>
          </cell>
          <cell r="E671" t="str">
            <v/>
          </cell>
          <cell r="F671" t="str">
            <v>03</v>
          </cell>
          <cell r="G671" t="str">
            <v>机关服务</v>
          </cell>
          <cell r="H671">
            <v>0</v>
          </cell>
          <cell r="I671" t="str">
            <v/>
          </cell>
          <cell r="J671">
            <v>0</v>
          </cell>
          <cell r="K671" t="str">
            <v/>
          </cell>
        </row>
        <row r="672">
          <cell r="C672">
            <v>2082804</v>
          </cell>
          <cell r="D672" t="str">
            <v/>
          </cell>
          <cell r="E672" t="str">
            <v/>
          </cell>
          <cell r="F672" t="str">
            <v>04</v>
          </cell>
          <cell r="G672" t="str">
            <v>拥军优属</v>
          </cell>
          <cell r="H672">
            <v>38.6</v>
          </cell>
          <cell r="I672" t="str">
            <v/>
          </cell>
          <cell r="J672">
            <v>38.6</v>
          </cell>
          <cell r="K672" t="str">
            <v/>
          </cell>
          <cell r="L672">
            <v>-2</v>
          </cell>
          <cell r="M672">
            <v>0</v>
          </cell>
        </row>
        <row r="673">
          <cell r="C673">
            <v>2082805</v>
          </cell>
          <cell r="D673" t="str">
            <v/>
          </cell>
          <cell r="E673" t="str">
            <v/>
          </cell>
          <cell r="F673" t="str">
            <v>05</v>
          </cell>
          <cell r="G673" t="str">
            <v>军供保障</v>
          </cell>
          <cell r="H673">
            <v>0</v>
          </cell>
          <cell r="I673" t="str">
            <v/>
          </cell>
          <cell r="J673">
            <v>0</v>
          </cell>
          <cell r="K673" t="str">
            <v/>
          </cell>
        </row>
        <row r="674">
          <cell r="C674">
            <v>2082850</v>
          </cell>
          <cell r="D674" t="str">
            <v/>
          </cell>
          <cell r="E674" t="str">
            <v/>
          </cell>
          <cell r="F674" t="str">
            <v>50</v>
          </cell>
          <cell r="G674" t="str">
            <v>事业运行</v>
          </cell>
          <cell r="H674">
            <v>126.65</v>
          </cell>
          <cell r="I674" t="str">
            <v/>
          </cell>
          <cell r="J674">
            <v>126.65</v>
          </cell>
          <cell r="K674" t="str">
            <v/>
          </cell>
          <cell r="L674">
            <v>-11.872563</v>
          </cell>
        </row>
        <row r="675">
          <cell r="C675">
            <v>2082899</v>
          </cell>
          <cell r="D675" t="str">
            <v/>
          </cell>
          <cell r="E675" t="str">
            <v/>
          </cell>
          <cell r="F675" t="str">
            <v>99</v>
          </cell>
          <cell r="G675" t="str">
            <v>其他退役军人事务管理支出</v>
          </cell>
          <cell r="H675">
            <v>0</v>
          </cell>
          <cell r="I675" t="str">
            <v/>
          </cell>
          <cell r="J675">
            <v>0</v>
          </cell>
          <cell r="K675" t="str">
            <v/>
          </cell>
        </row>
        <row r="676">
          <cell r="C676">
            <v>20830</v>
          </cell>
          <cell r="D676" t="str">
            <v>208</v>
          </cell>
          <cell r="E676" t="str">
            <v>30</v>
          </cell>
          <cell r="F676" t="str">
            <v/>
          </cell>
          <cell r="G676" t="str">
            <v>财政代缴社会保险费支出</v>
          </cell>
          <cell r="H676">
            <v>0</v>
          </cell>
          <cell r="I676">
            <v>0</v>
          </cell>
          <cell r="J676">
            <v>0</v>
          </cell>
          <cell r="K676" t="str">
            <v/>
          </cell>
        </row>
        <row r="677">
          <cell r="C677">
            <v>2083001</v>
          </cell>
          <cell r="D677" t="str">
            <v/>
          </cell>
          <cell r="E677" t="str">
            <v/>
          </cell>
          <cell r="F677" t="str">
            <v>01</v>
          </cell>
          <cell r="G677" t="str">
            <v>财政代缴城乡居民基本养老保险费支出</v>
          </cell>
          <cell r="H677">
            <v>0</v>
          </cell>
          <cell r="I677" t="str">
            <v/>
          </cell>
          <cell r="J677">
            <v>0</v>
          </cell>
          <cell r="K677" t="str">
            <v/>
          </cell>
        </row>
        <row r="678">
          <cell r="C678">
            <v>2083099</v>
          </cell>
          <cell r="D678" t="str">
            <v/>
          </cell>
          <cell r="E678" t="str">
            <v/>
          </cell>
          <cell r="F678" t="str">
            <v>99</v>
          </cell>
          <cell r="G678" t="str">
            <v>财政代缴其他社会保险费支出</v>
          </cell>
          <cell r="H678">
            <v>0</v>
          </cell>
          <cell r="I678" t="str">
            <v/>
          </cell>
          <cell r="J678">
            <v>0</v>
          </cell>
          <cell r="K678" t="str">
            <v/>
          </cell>
        </row>
        <row r="679">
          <cell r="C679">
            <v>20899</v>
          </cell>
          <cell r="D679" t="str">
            <v>208</v>
          </cell>
          <cell r="E679" t="str">
            <v>99</v>
          </cell>
          <cell r="F679" t="str">
            <v/>
          </cell>
          <cell r="G679" t="str">
            <v>其他社会保障和就业支出</v>
          </cell>
          <cell r="H679">
            <v>311.71</v>
          </cell>
          <cell r="I679">
            <v>0</v>
          </cell>
          <cell r="J679">
            <v>311.71</v>
          </cell>
          <cell r="K679" t="str">
            <v/>
          </cell>
          <cell r="L679">
            <v>134.113956</v>
          </cell>
          <cell r="M679">
            <v>0</v>
          </cell>
        </row>
        <row r="680">
          <cell r="C680">
            <v>2089999</v>
          </cell>
          <cell r="D680" t="str">
            <v/>
          </cell>
          <cell r="E680" t="str">
            <v/>
          </cell>
          <cell r="F680" t="str">
            <v>99</v>
          </cell>
          <cell r="G680" t="str">
            <v>其他社会保障和就业支出</v>
          </cell>
          <cell r="H680">
            <v>311.71</v>
          </cell>
          <cell r="I680" t="str">
            <v/>
          </cell>
          <cell r="J680">
            <v>311.71</v>
          </cell>
          <cell r="K680" t="str">
            <v/>
          </cell>
          <cell r="L680">
            <v>134.113956</v>
          </cell>
          <cell r="M680">
            <v>0</v>
          </cell>
        </row>
        <row r="681">
          <cell r="C681">
            <v>210</v>
          </cell>
          <cell r="D681" t="str">
            <v>210</v>
          </cell>
          <cell r="E681" t="str">
            <v/>
          </cell>
          <cell r="F681" t="str">
            <v/>
          </cell>
          <cell r="G681" t="str">
            <v>卫生健康支出</v>
          </cell>
          <cell r="H681">
            <v>21953.58</v>
          </cell>
          <cell r="I681">
            <v>0</v>
          </cell>
          <cell r="J681">
            <v>21953.58</v>
          </cell>
          <cell r="K681" t="str">
            <v/>
          </cell>
          <cell r="L681">
            <v>-435.933181</v>
          </cell>
          <cell r="M681">
            <v>-503</v>
          </cell>
        </row>
        <row r="682">
          <cell r="C682">
            <v>21001</v>
          </cell>
          <cell r="D682" t="str">
            <v>210</v>
          </cell>
          <cell r="E682" t="str">
            <v>01</v>
          </cell>
          <cell r="F682" t="str">
            <v/>
          </cell>
          <cell r="G682" t="str">
            <v>卫生健康管理事务</v>
          </cell>
          <cell r="H682">
            <v>1668.1</v>
          </cell>
          <cell r="I682">
            <v>0</v>
          </cell>
          <cell r="J682">
            <v>1668.1</v>
          </cell>
          <cell r="K682" t="str">
            <v/>
          </cell>
          <cell r="L682">
            <v>-82.11096</v>
          </cell>
          <cell r="M682">
            <v>0</v>
          </cell>
        </row>
        <row r="683">
          <cell r="C683">
            <v>2100101</v>
          </cell>
          <cell r="D683" t="str">
            <v/>
          </cell>
          <cell r="E683" t="str">
            <v/>
          </cell>
          <cell r="F683" t="str">
            <v>01</v>
          </cell>
          <cell r="G683" t="str">
            <v>行政运行</v>
          </cell>
          <cell r="H683">
            <v>1484.61</v>
          </cell>
          <cell r="I683" t="str">
            <v/>
          </cell>
          <cell r="J683">
            <v>1484.61</v>
          </cell>
          <cell r="K683" t="str">
            <v/>
          </cell>
          <cell r="L683">
            <v>18.44554</v>
          </cell>
          <cell r="M683">
            <v>0</v>
          </cell>
        </row>
        <row r="684">
          <cell r="C684">
            <v>2100102</v>
          </cell>
          <cell r="D684" t="str">
            <v/>
          </cell>
          <cell r="E684" t="str">
            <v/>
          </cell>
          <cell r="F684" t="str">
            <v>02</v>
          </cell>
          <cell r="G684" t="str">
            <v>一般行政管理事务</v>
          </cell>
          <cell r="H684">
            <v>0</v>
          </cell>
          <cell r="I684" t="str">
            <v/>
          </cell>
          <cell r="J684">
            <v>0</v>
          </cell>
          <cell r="K684" t="str">
            <v/>
          </cell>
        </row>
        <row r="685">
          <cell r="C685">
            <v>2100103</v>
          </cell>
          <cell r="D685" t="str">
            <v/>
          </cell>
          <cell r="E685" t="str">
            <v/>
          </cell>
          <cell r="F685" t="str">
            <v>03</v>
          </cell>
          <cell r="G685" t="str">
            <v>机关服务</v>
          </cell>
          <cell r="H685">
            <v>0</v>
          </cell>
          <cell r="I685" t="str">
            <v/>
          </cell>
          <cell r="J685">
            <v>0</v>
          </cell>
          <cell r="K685" t="str">
            <v/>
          </cell>
        </row>
        <row r="686">
          <cell r="C686">
            <v>2100199</v>
          </cell>
          <cell r="D686" t="str">
            <v/>
          </cell>
          <cell r="E686" t="str">
            <v/>
          </cell>
          <cell r="F686" t="str">
            <v>99</v>
          </cell>
          <cell r="G686" t="str">
            <v>其他卫生健康管理事务支出</v>
          </cell>
          <cell r="H686">
            <v>183.49</v>
          </cell>
          <cell r="I686" t="str">
            <v/>
          </cell>
          <cell r="J686">
            <v>183.49</v>
          </cell>
          <cell r="K686" t="str">
            <v/>
          </cell>
          <cell r="L686">
            <v>-100.5565</v>
          </cell>
          <cell r="M686">
            <v>0</v>
          </cell>
        </row>
        <row r="687">
          <cell r="C687">
            <v>21002</v>
          </cell>
          <cell r="D687" t="str">
            <v>210</v>
          </cell>
          <cell r="E687" t="str">
            <v>02</v>
          </cell>
          <cell r="F687" t="str">
            <v/>
          </cell>
          <cell r="G687" t="str">
            <v>公立医院</v>
          </cell>
          <cell r="H687">
            <v>2211.9</v>
          </cell>
          <cell r="I687">
            <v>0</v>
          </cell>
          <cell r="J687">
            <v>2211.9</v>
          </cell>
          <cell r="K687" t="str">
            <v/>
          </cell>
          <cell r="L687">
            <v>-2.035636</v>
          </cell>
          <cell r="M687">
            <v>0</v>
          </cell>
        </row>
        <row r="688">
          <cell r="C688">
            <v>2100201</v>
          </cell>
          <cell r="D688" t="str">
            <v/>
          </cell>
          <cell r="E688" t="str">
            <v/>
          </cell>
          <cell r="F688" t="str">
            <v>01</v>
          </cell>
          <cell r="G688" t="str">
            <v>综合医院</v>
          </cell>
          <cell r="H688">
            <v>1999.9</v>
          </cell>
          <cell r="I688" t="str">
            <v/>
          </cell>
          <cell r="J688">
            <v>1999.9</v>
          </cell>
          <cell r="K688" t="str">
            <v/>
          </cell>
          <cell r="L688">
            <v>-2.035636</v>
          </cell>
          <cell r="M688">
            <v>0</v>
          </cell>
        </row>
        <row r="689">
          <cell r="C689">
            <v>2100202</v>
          </cell>
          <cell r="D689" t="str">
            <v/>
          </cell>
          <cell r="E689" t="str">
            <v/>
          </cell>
          <cell r="F689" t="str">
            <v>02</v>
          </cell>
          <cell r="G689" t="str">
            <v>中医（民族）医院</v>
          </cell>
          <cell r="H689">
            <v>0</v>
          </cell>
          <cell r="I689" t="str">
            <v/>
          </cell>
          <cell r="J689">
            <v>0</v>
          </cell>
          <cell r="K689" t="str">
            <v/>
          </cell>
        </row>
        <row r="690">
          <cell r="C690">
            <v>2100203</v>
          </cell>
          <cell r="D690" t="str">
            <v/>
          </cell>
          <cell r="E690" t="str">
            <v/>
          </cell>
          <cell r="F690" t="str">
            <v>03</v>
          </cell>
          <cell r="G690" t="str">
            <v>传染病医院</v>
          </cell>
          <cell r="H690">
            <v>0</v>
          </cell>
          <cell r="I690" t="str">
            <v/>
          </cell>
          <cell r="J690">
            <v>0</v>
          </cell>
          <cell r="K690" t="str">
            <v/>
          </cell>
        </row>
        <row r="691">
          <cell r="C691">
            <v>2100204</v>
          </cell>
          <cell r="D691" t="str">
            <v/>
          </cell>
          <cell r="E691" t="str">
            <v/>
          </cell>
          <cell r="F691" t="str">
            <v>04</v>
          </cell>
          <cell r="G691" t="str">
            <v>职业病防治医院</v>
          </cell>
          <cell r="H691">
            <v>0</v>
          </cell>
          <cell r="I691" t="str">
            <v/>
          </cell>
          <cell r="J691">
            <v>0</v>
          </cell>
          <cell r="K691" t="str">
            <v/>
          </cell>
        </row>
        <row r="692">
          <cell r="C692">
            <v>2100205</v>
          </cell>
          <cell r="D692" t="str">
            <v/>
          </cell>
          <cell r="E692" t="str">
            <v/>
          </cell>
          <cell r="F692" t="str">
            <v>05</v>
          </cell>
          <cell r="G692" t="str">
            <v>精神病医院</v>
          </cell>
          <cell r="H692">
            <v>0</v>
          </cell>
          <cell r="I692" t="str">
            <v/>
          </cell>
          <cell r="J692">
            <v>0</v>
          </cell>
          <cell r="K692" t="str">
            <v/>
          </cell>
        </row>
        <row r="693">
          <cell r="C693">
            <v>2100206</v>
          </cell>
          <cell r="D693" t="str">
            <v/>
          </cell>
          <cell r="E693" t="str">
            <v/>
          </cell>
          <cell r="F693" t="str">
            <v>06</v>
          </cell>
          <cell r="G693" t="str">
            <v>妇幼保健医院</v>
          </cell>
          <cell r="H693">
            <v>0</v>
          </cell>
          <cell r="I693" t="str">
            <v/>
          </cell>
          <cell r="J693">
            <v>0</v>
          </cell>
          <cell r="K693" t="str">
            <v/>
          </cell>
        </row>
        <row r="694">
          <cell r="C694">
            <v>2100207</v>
          </cell>
          <cell r="D694" t="str">
            <v/>
          </cell>
          <cell r="E694" t="str">
            <v/>
          </cell>
          <cell r="F694" t="str">
            <v>07</v>
          </cell>
          <cell r="G694" t="str">
            <v>儿童医院</v>
          </cell>
          <cell r="H694">
            <v>0</v>
          </cell>
          <cell r="I694" t="str">
            <v/>
          </cell>
          <cell r="J694">
            <v>0</v>
          </cell>
          <cell r="K694" t="str">
            <v/>
          </cell>
        </row>
        <row r="695">
          <cell r="C695">
            <v>2100208</v>
          </cell>
          <cell r="D695" t="str">
            <v/>
          </cell>
          <cell r="E695" t="str">
            <v/>
          </cell>
          <cell r="F695" t="str">
            <v>08</v>
          </cell>
          <cell r="G695" t="str">
            <v>其他专科医院</v>
          </cell>
          <cell r="H695">
            <v>0</v>
          </cell>
          <cell r="I695" t="str">
            <v/>
          </cell>
          <cell r="J695">
            <v>0</v>
          </cell>
          <cell r="K695" t="str">
            <v/>
          </cell>
        </row>
        <row r="696">
          <cell r="C696">
            <v>2100209</v>
          </cell>
          <cell r="D696" t="str">
            <v/>
          </cell>
          <cell r="E696" t="str">
            <v/>
          </cell>
          <cell r="F696" t="str">
            <v>09</v>
          </cell>
          <cell r="G696" t="str">
            <v>福利医院</v>
          </cell>
          <cell r="H696">
            <v>0</v>
          </cell>
          <cell r="I696" t="str">
            <v/>
          </cell>
          <cell r="J696">
            <v>0</v>
          </cell>
          <cell r="K696" t="str">
            <v/>
          </cell>
        </row>
        <row r="697">
          <cell r="C697">
            <v>2100210</v>
          </cell>
          <cell r="D697" t="str">
            <v/>
          </cell>
          <cell r="E697" t="str">
            <v/>
          </cell>
          <cell r="F697" t="str">
            <v>10</v>
          </cell>
          <cell r="G697" t="str">
            <v>行业医院</v>
          </cell>
          <cell r="H697">
            <v>0</v>
          </cell>
          <cell r="I697" t="str">
            <v/>
          </cell>
          <cell r="J697">
            <v>0</v>
          </cell>
          <cell r="K697" t="str">
            <v/>
          </cell>
        </row>
        <row r="698">
          <cell r="C698">
            <v>2100211</v>
          </cell>
          <cell r="D698" t="str">
            <v/>
          </cell>
          <cell r="E698" t="str">
            <v/>
          </cell>
          <cell r="F698" t="str">
            <v>11</v>
          </cell>
          <cell r="G698" t="str">
            <v>处理医疗欠费</v>
          </cell>
          <cell r="H698">
            <v>0</v>
          </cell>
          <cell r="I698" t="str">
            <v/>
          </cell>
          <cell r="J698">
            <v>0</v>
          </cell>
          <cell r="K698" t="str">
            <v/>
          </cell>
        </row>
        <row r="699">
          <cell r="C699">
            <v>2100212</v>
          </cell>
          <cell r="D699" t="str">
            <v/>
          </cell>
          <cell r="E699" t="str">
            <v/>
          </cell>
          <cell r="F699" t="str">
            <v>12</v>
          </cell>
          <cell r="G699" t="str">
            <v>康复医院</v>
          </cell>
          <cell r="H699">
            <v>0</v>
          </cell>
          <cell r="I699" t="str">
            <v/>
          </cell>
          <cell r="J699">
            <v>0</v>
          </cell>
          <cell r="K699" t="str">
            <v/>
          </cell>
        </row>
        <row r="700">
          <cell r="C700">
            <v>2100213</v>
          </cell>
          <cell r="D700" t="str">
            <v/>
          </cell>
          <cell r="E700" t="str">
            <v/>
          </cell>
          <cell r="F700" t="str">
            <v>13</v>
          </cell>
          <cell r="G700" t="str">
            <v>优抚医院</v>
          </cell>
          <cell r="H700">
            <v>0</v>
          </cell>
          <cell r="I700" t="str">
            <v/>
          </cell>
          <cell r="J700">
            <v>0</v>
          </cell>
          <cell r="K700" t="str">
            <v/>
          </cell>
        </row>
        <row r="701">
          <cell r="C701">
            <v>2100299</v>
          </cell>
          <cell r="D701" t="str">
            <v/>
          </cell>
          <cell r="E701" t="str">
            <v/>
          </cell>
          <cell r="F701" t="str">
            <v>99</v>
          </cell>
          <cell r="G701" t="str">
            <v>其他公立医院支出</v>
          </cell>
          <cell r="H701">
            <v>212</v>
          </cell>
          <cell r="I701" t="str">
            <v/>
          </cell>
          <cell r="J701">
            <v>212</v>
          </cell>
          <cell r="K701" t="str">
            <v/>
          </cell>
        </row>
        <row r="702">
          <cell r="C702">
            <v>21003</v>
          </cell>
          <cell r="D702" t="str">
            <v>210</v>
          </cell>
          <cell r="E702" t="str">
            <v>03</v>
          </cell>
          <cell r="F702" t="str">
            <v/>
          </cell>
          <cell r="G702" t="str">
            <v>基层医疗卫生机构</v>
          </cell>
          <cell r="H702">
            <v>4687.03</v>
          </cell>
          <cell r="I702">
            <v>0</v>
          </cell>
          <cell r="J702">
            <v>4687.03</v>
          </cell>
          <cell r="K702" t="str">
            <v/>
          </cell>
          <cell r="L702">
            <v>141.267388</v>
          </cell>
          <cell r="M702">
            <v>0</v>
          </cell>
        </row>
        <row r="703">
          <cell r="C703">
            <v>2100301</v>
          </cell>
          <cell r="D703" t="str">
            <v/>
          </cell>
          <cell r="E703" t="str">
            <v/>
          </cell>
          <cell r="F703" t="str">
            <v>01</v>
          </cell>
          <cell r="G703" t="str">
            <v>城市社区卫生机构</v>
          </cell>
          <cell r="H703">
            <v>0</v>
          </cell>
          <cell r="I703" t="str">
            <v/>
          </cell>
          <cell r="J703">
            <v>0</v>
          </cell>
          <cell r="K703" t="str">
            <v/>
          </cell>
        </row>
        <row r="704">
          <cell r="C704">
            <v>2100302</v>
          </cell>
          <cell r="D704" t="str">
            <v/>
          </cell>
          <cell r="E704" t="str">
            <v/>
          </cell>
          <cell r="F704" t="str">
            <v>02</v>
          </cell>
          <cell r="G704" t="str">
            <v>乡镇卫生院</v>
          </cell>
          <cell r="H704">
            <v>4120.41</v>
          </cell>
          <cell r="I704" t="str">
            <v/>
          </cell>
          <cell r="J704">
            <v>4120.41</v>
          </cell>
          <cell r="K704" t="str">
            <v/>
          </cell>
          <cell r="L704">
            <v>112.469008</v>
          </cell>
          <cell r="M704">
            <v>0</v>
          </cell>
        </row>
        <row r="705">
          <cell r="C705">
            <v>2100399</v>
          </cell>
          <cell r="D705" t="str">
            <v/>
          </cell>
          <cell r="E705" t="str">
            <v/>
          </cell>
          <cell r="F705" t="str">
            <v>99</v>
          </cell>
          <cell r="G705" t="str">
            <v>其他基层医疗卫生机构支出</v>
          </cell>
          <cell r="H705">
            <v>566.62</v>
          </cell>
          <cell r="I705" t="str">
            <v/>
          </cell>
          <cell r="J705">
            <v>566.62</v>
          </cell>
          <cell r="K705" t="str">
            <v/>
          </cell>
          <cell r="L705">
            <v>28.79838</v>
          </cell>
          <cell r="M705">
            <v>0</v>
          </cell>
        </row>
        <row r="706">
          <cell r="C706">
            <v>21004</v>
          </cell>
          <cell r="D706" t="str">
            <v>210</v>
          </cell>
          <cell r="E706" t="str">
            <v>04</v>
          </cell>
          <cell r="F706" t="str">
            <v/>
          </cell>
          <cell r="G706" t="str">
            <v>公共卫生</v>
          </cell>
          <cell r="H706">
            <v>2871.04</v>
          </cell>
          <cell r="I706">
            <v>0</v>
          </cell>
          <cell r="J706">
            <v>2871.04</v>
          </cell>
          <cell r="K706" t="str">
            <v/>
          </cell>
          <cell r="L706">
            <v>-97.801244</v>
          </cell>
          <cell r="M706">
            <v>-31</v>
          </cell>
        </row>
        <row r="707">
          <cell r="C707">
            <v>2100401</v>
          </cell>
          <cell r="D707" t="str">
            <v/>
          </cell>
          <cell r="E707" t="str">
            <v/>
          </cell>
          <cell r="F707" t="str">
            <v>01</v>
          </cell>
          <cell r="G707" t="str">
            <v>疾病预防控制机构</v>
          </cell>
          <cell r="H707">
            <v>672</v>
          </cell>
          <cell r="I707" t="str">
            <v/>
          </cell>
          <cell r="J707">
            <v>672</v>
          </cell>
          <cell r="K707" t="str">
            <v/>
          </cell>
          <cell r="L707">
            <v>53.688974</v>
          </cell>
          <cell r="M707">
            <v>0</v>
          </cell>
        </row>
        <row r="708">
          <cell r="C708">
            <v>2100402</v>
          </cell>
          <cell r="D708" t="str">
            <v/>
          </cell>
          <cell r="E708" t="str">
            <v/>
          </cell>
          <cell r="F708" t="str">
            <v>02</v>
          </cell>
          <cell r="G708" t="str">
            <v>卫生监督机构</v>
          </cell>
          <cell r="H708">
            <v>282.73</v>
          </cell>
          <cell r="I708" t="str">
            <v/>
          </cell>
          <cell r="J708">
            <v>282.73</v>
          </cell>
          <cell r="K708" t="str">
            <v/>
          </cell>
          <cell r="L708">
            <v>-6.48757</v>
          </cell>
          <cell r="M708">
            <v>0</v>
          </cell>
        </row>
        <row r="709">
          <cell r="C709">
            <v>2100403</v>
          </cell>
          <cell r="D709" t="str">
            <v/>
          </cell>
          <cell r="E709" t="str">
            <v/>
          </cell>
          <cell r="F709" t="str">
            <v>03</v>
          </cell>
          <cell r="G709" t="str">
            <v>妇幼保健机构</v>
          </cell>
          <cell r="H709">
            <v>784.23</v>
          </cell>
          <cell r="I709" t="str">
            <v/>
          </cell>
          <cell r="J709">
            <v>784.23</v>
          </cell>
          <cell r="K709" t="str">
            <v/>
          </cell>
          <cell r="L709">
            <v>-14.245109</v>
          </cell>
          <cell r="M709">
            <v>0</v>
          </cell>
        </row>
        <row r="710">
          <cell r="C710">
            <v>2100404</v>
          </cell>
          <cell r="D710" t="str">
            <v/>
          </cell>
          <cell r="E710" t="str">
            <v/>
          </cell>
          <cell r="F710" t="str">
            <v>04</v>
          </cell>
          <cell r="G710" t="str">
            <v>精神卫生机构</v>
          </cell>
          <cell r="H710">
            <v>0</v>
          </cell>
          <cell r="I710" t="str">
            <v/>
          </cell>
          <cell r="J710">
            <v>0</v>
          </cell>
          <cell r="K710" t="str">
            <v/>
          </cell>
        </row>
        <row r="711">
          <cell r="C711">
            <v>2100405</v>
          </cell>
          <cell r="D711" t="str">
            <v/>
          </cell>
          <cell r="E711" t="str">
            <v/>
          </cell>
          <cell r="F711" t="str">
            <v>05</v>
          </cell>
          <cell r="G711" t="str">
            <v>应急救治机构</v>
          </cell>
          <cell r="H711">
            <v>0</v>
          </cell>
          <cell r="I711" t="str">
            <v/>
          </cell>
          <cell r="J711">
            <v>0</v>
          </cell>
          <cell r="K711" t="str">
            <v/>
          </cell>
        </row>
        <row r="712">
          <cell r="C712">
            <v>2100406</v>
          </cell>
          <cell r="D712" t="str">
            <v/>
          </cell>
          <cell r="E712" t="str">
            <v/>
          </cell>
          <cell r="F712" t="str">
            <v>06</v>
          </cell>
          <cell r="G712" t="str">
            <v>采供血机构</v>
          </cell>
          <cell r="H712">
            <v>0</v>
          </cell>
          <cell r="I712" t="str">
            <v/>
          </cell>
          <cell r="J712">
            <v>0</v>
          </cell>
          <cell r="K712" t="str">
            <v/>
          </cell>
        </row>
        <row r="713">
          <cell r="C713">
            <v>2100407</v>
          </cell>
          <cell r="D713" t="str">
            <v/>
          </cell>
          <cell r="E713" t="str">
            <v/>
          </cell>
          <cell r="F713" t="str">
            <v>07</v>
          </cell>
          <cell r="G713" t="str">
            <v>其他专业公共卫生机构</v>
          </cell>
          <cell r="H713">
            <v>0</v>
          </cell>
          <cell r="I713" t="str">
            <v/>
          </cell>
          <cell r="J713">
            <v>0</v>
          </cell>
          <cell r="K713" t="str">
            <v/>
          </cell>
        </row>
        <row r="714">
          <cell r="C714">
            <v>2100408</v>
          </cell>
          <cell r="D714" t="str">
            <v/>
          </cell>
          <cell r="E714" t="str">
            <v/>
          </cell>
          <cell r="F714" t="str">
            <v>08</v>
          </cell>
          <cell r="G714" t="str">
            <v>基本公共卫生服务</v>
          </cell>
          <cell r="H714">
            <v>495.31</v>
          </cell>
          <cell r="I714" t="str">
            <v/>
          </cell>
          <cell r="J714">
            <v>495.31</v>
          </cell>
          <cell r="K714" t="str">
            <v/>
          </cell>
          <cell r="L714">
            <v>13.8729</v>
          </cell>
          <cell r="M714">
            <v>-30</v>
          </cell>
        </row>
        <row r="715">
          <cell r="C715">
            <v>2100409</v>
          </cell>
          <cell r="D715" t="str">
            <v/>
          </cell>
          <cell r="E715" t="str">
            <v/>
          </cell>
          <cell r="F715" t="str">
            <v>09</v>
          </cell>
          <cell r="G715" t="str">
            <v>重大公共卫生服务</v>
          </cell>
          <cell r="H715">
            <v>247.17</v>
          </cell>
          <cell r="I715" t="str">
            <v/>
          </cell>
          <cell r="J715">
            <v>247.17</v>
          </cell>
          <cell r="K715" t="str">
            <v/>
          </cell>
        </row>
        <row r="715">
          <cell r="M715">
            <v>-1</v>
          </cell>
        </row>
        <row r="716">
          <cell r="C716">
            <v>2100410</v>
          </cell>
          <cell r="D716" t="str">
            <v/>
          </cell>
          <cell r="E716" t="str">
            <v/>
          </cell>
          <cell r="F716" t="str">
            <v>10</v>
          </cell>
          <cell r="G716" t="str">
            <v>突发公共卫生事件应急处理</v>
          </cell>
          <cell r="H716">
            <v>389.6</v>
          </cell>
          <cell r="I716" t="str">
            <v/>
          </cell>
          <cell r="J716">
            <v>389.6</v>
          </cell>
          <cell r="K716" t="str">
            <v/>
          </cell>
          <cell r="L716">
            <v>-144.630439</v>
          </cell>
          <cell r="M716">
            <v>0</v>
          </cell>
        </row>
        <row r="717">
          <cell r="C717">
            <v>2100499</v>
          </cell>
          <cell r="D717" t="str">
            <v/>
          </cell>
          <cell r="E717" t="str">
            <v/>
          </cell>
          <cell r="F717" t="str">
            <v>99</v>
          </cell>
          <cell r="G717" t="str">
            <v>其他公共卫生支出</v>
          </cell>
          <cell r="H717">
            <v>0</v>
          </cell>
          <cell r="I717" t="str">
            <v/>
          </cell>
          <cell r="J717">
            <v>0</v>
          </cell>
          <cell r="K717" t="str">
            <v/>
          </cell>
        </row>
        <row r="718">
          <cell r="C718">
            <v>21006</v>
          </cell>
          <cell r="D718" t="str">
            <v>210</v>
          </cell>
          <cell r="E718" t="str">
            <v>06</v>
          </cell>
          <cell r="F718" t="str">
            <v/>
          </cell>
          <cell r="G718" t="str">
            <v>中医药</v>
          </cell>
          <cell r="H718">
            <v>46.16</v>
          </cell>
          <cell r="I718">
            <v>0</v>
          </cell>
          <cell r="J718">
            <v>46.16</v>
          </cell>
          <cell r="K718" t="str">
            <v/>
          </cell>
        </row>
        <row r="719">
          <cell r="C719">
            <v>2100601</v>
          </cell>
          <cell r="D719" t="str">
            <v/>
          </cell>
          <cell r="E719" t="str">
            <v/>
          </cell>
          <cell r="F719" t="str">
            <v>01</v>
          </cell>
          <cell r="G719" t="str">
            <v>中医（民族医）药专项</v>
          </cell>
          <cell r="H719">
            <v>46.16</v>
          </cell>
          <cell r="I719" t="str">
            <v/>
          </cell>
          <cell r="J719">
            <v>46.16</v>
          </cell>
          <cell r="K719" t="str">
            <v/>
          </cell>
        </row>
        <row r="720">
          <cell r="C720">
            <v>2100699</v>
          </cell>
          <cell r="D720" t="str">
            <v/>
          </cell>
          <cell r="E720" t="str">
            <v/>
          </cell>
          <cell r="F720" t="str">
            <v>99</v>
          </cell>
          <cell r="G720" t="str">
            <v>其他中医药支出</v>
          </cell>
          <cell r="H720">
            <v>0</v>
          </cell>
          <cell r="I720" t="str">
            <v/>
          </cell>
          <cell r="J720">
            <v>0</v>
          </cell>
          <cell r="K720" t="str">
            <v/>
          </cell>
        </row>
        <row r="721">
          <cell r="C721">
            <v>21007</v>
          </cell>
          <cell r="D721" t="str">
            <v>210</v>
          </cell>
          <cell r="E721" t="str">
            <v>07</v>
          </cell>
          <cell r="F721" t="str">
            <v/>
          </cell>
          <cell r="G721" t="str">
            <v>计划生育事务</v>
          </cell>
          <cell r="H721">
            <v>1361.01</v>
          </cell>
          <cell r="I721">
            <v>0</v>
          </cell>
          <cell r="J721">
            <v>1361.01</v>
          </cell>
          <cell r="K721" t="str">
            <v/>
          </cell>
          <cell r="L721">
            <v>-53.02235</v>
          </cell>
          <cell r="M721">
            <v>-400</v>
          </cell>
        </row>
        <row r="722">
          <cell r="C722">
            <v>2100716</v>
          </cell>
          <cell r="D722" t="str">
            <v/>
          </cell>
          <cell r="E722" t="str">
            <v/>
          </cell>
          <cell r="F722" t="str">
            <v>16</v>
          </cell>
          <cell r="G722" t="str">
            <v>计划生育机构</v>
          </cell>
          <cell r="H722">
            <v>0</v>
          </cell>
          <cell r="I722" t="str">
            <v/>
          </cell>
          <cell r="J722">
            <v>0</v>
          </cell>
          <cell r="K722" t="str">
            <v/>
          </cell>
        </row>
        <row r="723">
          <cell r="C723">
            <v>2100717</v>
          </cell>
          <cell r="D723" t="str">
            <v/>
          </cell>
          <cell r="E723" t="str">
            <v/>
          </cell>
          <cell r="F723" t="str">
            <v>17</v>
          </cell>
          <cell r="G723" t="str">
            <v>计划生育服务</v>
          </cell>
          <cell r="H723">
            <v>1313.01</v>
          </cell>
          <cell r="I723" t="str">
            <v/>
          </cell>
          <cell r="J723">
            <v>1313.01</v>
          </cell>
          <cell r="K723" t="str">
            <v/>
          </cell>
          <cell r="L723">
            <v>-53.02235</v>
          </cell>
          <cell r="M723">
            <v>-400</v>
          </cell>
        </row>
        <row r="724">
          <cell r="C724">
            <v>2100799</v>
          </cell>
          <cell r="D724" t="str">
            <v/>
          </cell>
          <cell r="E724" t="str">
            <v/>
          </cell>
          <cell r="F724" t="str">
            <v>99</v>
          </cell>
          <cell r="G724" t="str">
            <v>其他计划生育事务支出</v>
          </cell>
          <cell r="H724">
            <v>48</v>
          </cell>
          <cell r="I724" t="str">
            <v/>
          </cell>
          <cell r="J724">
            <v>48</v>
          </cell>
          <cell r="K724" t="str">
            <v/>
          </cell>
        </row>
        <row r="725">
          <cell r="C725">
            <v>21011</v>
          </cell>
          <cell r="D725" t="str">
            <v>210</v>
          </cell>
          <cell r="E725" t="str">
            <v>11</v>
          </cell>
          <cell r="F725" t="str">
            <v/>
          </cell>
          <cell r="G725" t="str">
            <v>行政事业单位医疗</v>
          </cell>
          <cell r="H725">
            <v>7356.18</v>
          </cell>
          <cell r="I725">
            <v>0</v>
          </cell>
          <cell r="J725">
            <v>7356.18</v>
          </cell>
          <cell r="K725" t="str">
            <v/>
          </cell>
          <cell r="L725">
            <v>-471.003483999999</v>
          </cell>
          <cell r="M725">
            <v>0</v>
          </cell>
        </row>
        <row r="726">
          <cell r="C726">
            <v>2101101</v>
          </cell>
          <cell r="D726" t="str">
            <v/>
          </cell>
          <cell r="E726" t="str">
            <v/>
          </cell>
          <cell r="F726" t="str">
            <v>01</v>
          </cell>
          <cell r="G726" t="str">
            <v>行政单位医疗</v>
          </cell>
          <cell r="H726">
            <v>987.31</v>
          </cell>
          <cell r="I726" t="str">
            <v/>
          </cell>
          <cell r="J726">
            <v>987.31</v>
          </cell>
          <cell r="K726" t="str">
            <v/>
          </cell>
          <cell r="L726">
            <v>34.766081</v>
          </cell>
          <cell r="M726">
            <v>0</v>
          </cell>
        </row>
        <row r="727">
          <cell r="C727">
            <v>2101102</v>
          </cell>
          <cell r="D727" t="str">
            <v/>
          </cell>
          <cell r="E727" t="str">
            <v/>
          </cell>
          <cell r="F727" t="str">
            <v>02</v>
          </cell>
          <cell r="G727" t="str">
            <v>事业单位医疗</v>
          </cell>
          <cell r="H727">
            <v>3222.81</v>
          </cell>
          <cell r="I727" t="str">
            <v/>
          </cell>
          <cell r="J727">
            <v>3222.81</v>
          </cell>
          <cell r="K727" t="str">
            <v/>
          </cell>
          <cell r="L727">
            <v>285.181488</v>
          </cell>
          <cell r="M727">
            <v>0</v>
          </cell>
        </row>
        <row r="728">
          <cell r="C728">
            <v>2101103</v>
          </cell>
          <cell r="D728" t="str">
            <v/>
          </cell>
          <cell r="E728" t="str">
            <v/>
          </cell>
          <cell r="F728" t="str">
            <v>03</v>
          </cell>
          <cell r="G728" t="str">
            <v>公务员医疗补助</v>
          </cell>
          <cell r="H728">
            <v>3145.08</v>
          </cell>
          <cell r="I728" t="str">
            <v/>
          </cell>
          <cell r="J728">
            <v>3145.08</v>
          </cell>
          <cell r="K728" t="str">
            <v/>
          </cell>
          <cell r="L728">
            <v>-791.324582999999</v>
          </cell>
          <cell r="M728">
            <v>0</v>
          </cell>
        </row>
        <row r="729">
          <cell r="C729">
            <v>2101199</v>
          </cell>
          <cell r="D729" t="str">
            <v/>
          </cell>
          <cell r="E729" t="str">
            <v/>
          </cell>
          <cell r="F729" t="str">
            <v>99</v>
          </cell>
          <cell r="G729" t="str">
            <v>其他行政事业单位医疗支出</v>
          </cell>
          <cell r="H729">
            <v>0.98</v>
          </cell>
          <cell r="I729" t="str">
            <v/>
          </cell>
          <cell r="J729">
            <v>0.98</v>
          </cell>
          <cell r="K729" t="str">
            <v/>
          </cell>
          <cell r="L729">
            <v>0.37353</v>
          </cell>
          <cell r="M729">
            <v>0</v>
          </cell>
        </row>
        <row r="730">
          <cell r="C730">
            <v>21012</v>
          </cell>
          <cell r="D730" t="str">
            <v>210</v>
          </cell>
          <cell r="E730" t="str">
            <v>12</v>
          </cell>
          <cell r="F730" t="str">
            <v/>
          </cell>
          <cell r="G730" t="str">
            <v>财政对基本医疗保险基金的补助</v>
          </cell>
          <cell r="H730">
            <v>749.03</v>
          </cell>
          <cell r="I730">
            <v>0</v>
          </cell>
          <cell r="J730">
            <v>749.03</v>
          </cell>
          <cell r="K730" t="str">
            <v/>
          </cell>
          <cell r="L730">
            <v>-57.036504</v>
          </cell>
          <cell r="M730">
            <v>0</v>
          </cell>
        </row>
        <row r="731">
          <cell r="C731">
            <v>2101201</v>
          </cell>
          <cell r="D731" t="str">
            <v/>
          </cell>
          <cell r="E731" t="str">
            <v/>
          </cell>
          <cell r="F731" t="str">
            <v>01</v>
          </cell>
          <cell r="G731" t="str">
            <v>财政对职工基本医疗保险基金的补助</v>
          </cell>
          <cell r="H731">
            <v>0</v>
          </cell>
          <cell r="I731" t="str">
            <v/>
          </cell>
          <cell r="J731">
            <v>0</v>
          </cell>
          <cell r="K731" t="str">
            <v/>
          </cell>
        </row>
        <row r="732">
          <cell r="C732">
            <v>2101202</v>
          </cell>
          <cell r="D732" t="str">
            <v/>
          </cell>
          <cell r="E732" t="str">
            <v/>
          </cell>
          <cell r="F732" t="str">
            <v>02</v>
          </cell>
          <cell r="G732" t="str">
            <v>财政对城乡居民基本医疗保险基金的补助</v>
          </cell>
          <cell r="H732">
            <v>749.03</v>
          </cell>
          <cell r="I732" t="str">
            <v/>
          </cell>
          <cell r="J732">
            <v>749.03</v>
          </cell>
          <cell r="K732" t="str">
            <v/>
          </cell>
          <cell r="L732">
            <v>-57.036504</v>
          </cell>
          <cell r="M732">
            <v>0</v>
          </cell>
        </row>
        <row r="733">
          <cell r="C733">
            <v>2101299</v>
          </cell>
          <cell r="D733" t="str">
            <v/>
          </cell>
          <cell r="E733" t="str">
            <v/>
          </cell>
          <cell r="F733" t="str">
            <v>99</v>
          </cell>
          <cell r="G733" t="str">
            <v>财政对其他基本医疗保险基金的补助</v>
          </cell>
          <cell r="H733">
            <v>0</v>
          </cell>
          <cell r="I733" t="str">
            <v/>
          </cell>
          <cell r="J733">
            <v>0</v>
          </cell>
          <cell r="K733" t="str">
            <v/>
          </cell>
        </row>
        <row r="734">
          <cell r="C734">
            <v>21013</v>
          </cell>
          <cell r="D734" t="str">
            <v>210</v>
          </cell>
          <cell r="E734" t="str">
            <v>13</v>
          </cell>
          <cell r="F734" t="str">
            <v/>
          </cell>
          <cell r="G734" t="str">
            <v>医疗救助</v>
          </cell>
          <cell r="H734">
            <v>527.52</v>
          </cell>
          <cell r="I734">
            <v>0</v>
          </cell>
          <cell r="J734">
            <v>527.52</v>
          </cell>
          <cell r="K734" t="str">
            <v/>
          </cell>
          <cell r="L734">
            <v>214.937288</v>
          </cell>
          <cell r="M734">
            <v>-13</v>
          </cell>
        </row>
        <row r="735">
          <cell r="C735">
            <v>2101301</v>
          </cell>
          <cell r="D735" t="str">
            <v/>
          </cell>
          <cell r="E735" t="str">
            <v/>
          </cell>
          <cell r="F735" t="str">
            <v>01</v>
          </cell>
          <cell r="G735" t="str">
            <v>城乡医疗救助</v>
          </cell>
          <cell r="H735">
            <v>527.52</v>
          </cell>
          <cell r="I735" t="str">
            <v/>
          </cell>
          <cell r="J735">
            <v>527.52</v>
          </cell>
          <cell r="K735" t="str">
            <v/>
          </cell>
          <cell r="L735">
            <v>214.937288</v>
          </cell>
          <cell r="M735">
            <v>-13</v>
          </cell>
        </row>
        <row r="736">
          <cell r="C736">
            <v>2101302</v>
          </cell>
          <cell r="D736" t="str">
            <v/>
          </cell>
          <cell r="E736" t="str">
            <v/>
          </cell>
          <cell r="F736" t="str">
            <v>02</v>
          </cell>
          <cell r="G736" t="str">
            <v>疾病应急救助</v>
          </cell>
          <cell r="H736">
            <v>0</v>
          </cell>
          <cell r="I736" t="str">
            <v/>
          </cell>
          <cell r="J736">
            <v>0</v>
          </cell>
          <cell r="K736" t="str">
            <v/>
          </cell>
        </row>
        <row r="737">
          <cell r="C737">
            <v>2101399</v>
          </cell>
          <cell r="D737" t="str">
            <v/>
          </cell>
          <cell r="E737" t="str">
            <v/>
          </cell>
          <cell r="F737" t="str">
            <v>99</v>
          </cell>
          <cell r="G737" t="str">
            <v>其他医疗救助支出</v>
          </cell>
          <cell r="H737">
            <v>0</v>
          </cell>
          <cell r="I737" t="str">
            <v/>
          </cell>
          <cell r="J737">
            <v>0</v>
          </cell>
          <cell r="K737" t="str">
            <v/>
          </cell>
        </row>
        <row r="738">
          <cell r="C738">
            <v>21014</v>
          </cell>
          <cell r="D738" t="str">
            <v>210</v>
          </cell>
          <cell r="E738" t="str">
            <v>14</v>
          </cell>
          <cell r="F738" t="str">
            <v/>
          </cell>
          <cell r="G738" t="str">
            <v>优抚对象医疗</v>
          </cell>
          <cell r="H738">
            <v>182.74</v>
          </cell>
          <cell r="I738">
            <v>0</v>
          </cell>
          <cell r="J738">
            <v>182.74</v>
          </cell>
          <cell r="K738" t="str">
            <v/>
          </cell>
          <cell r="L738">
            <v>-36.804136</v>
          </cell>
          <cell r="M738">
            <v>-59</v>
          </cell>
        </row>
        <row r="739">
          <cell r="C739">
            <v>2101401</v>
          </cell>
          <cell r="D739" t="str">
            <v/>
          </cell>
          <cell r="E739" t="str">
            <v/>
          </cell>
          <cell r="F739" t="str">
            <v>01</v>
          </cell>
          <cell r="G739" t="str">
            <v>优抚对象医疗补助</v>
          </cell>
          <cell r="H739">
            <v>182.74</v>
          </cell>
          <cell r="I739" t="str">
            <v/>
          </cell>
          <cell r="J739">
            <v>182.74</v>
          </cell>
          <cell r="K739" t="str">
            <v/>
          </cell>
          <cell r="L739">
            <v>-36.804136</v>
          </cell>
          <cell r="M739">
            <v>-59</v>
          </cell>
        </row>
        <row r="740">
          <cell r="C740">
            <v>2101499</v>
          </cell>
          <cell r="D740" t="str">
            <v/>
          </cell>
          <cell r="E740" t="str">
            <v/>
          </cell>
          <cell r="F740" t="str">
            <v>99</v>
          </cell>
          <cell r="G740" t="str">
            <v>其他优抚对象医疗支出</v>
          </cell>
          <cell r="H740">
            <v>0</v>
          </cell>
          <cell r="I740" t="str">
            <v/>
          </cell>
          <cell r="J740">
            <v>0</v>
          </cell>
          <cell r="K740" t="str">
            <v/>
          </cell>
        </row>
        <row r="741">
          <cell r="C741">
            <v>21015</v>
          </cell>
          <cell r="D741" t="str">
            <v>210</v>
          </cell>
          <cell r="E741" t="str">
            <v>15</v>
          </cell>
          <cell r="F741" t="str">
            <v/>
          </cell>
          <cell r="G741" t="str">
            <v>医疗保障管理事务</v>
          </cell>
          <cell r="H741">
            <v>274.54</v>
          </cell>
          <cell r="I741">
            <v>0</v>
          </cell>
          <cell r="J741">
            <v>274.54</v>
          </cell>
          <cell r="K741" t="str">
            <v/>
          </cell>
          <cell r="L741">
            <v>7.676457</v>
          </cell>
          <cell r="M741">
            <v>0</v>
          </cell>
        </row>
        <row r="742">
          <cell r="C742">
            <v>2101501</v>
          </cell>
          <cell r="D742" t="str">
            <v/>
          </cell>
          <cell r="E742" t="str">
            <v/>
          </cell>
          <cell r="F742" t="str">
            <v>01</v>
          </cell>
          <cell r="G742" t="str">
            <v>行政运行</v>
          </cell>
          <cell r="H742">
            <v>268.54</v>
          </cell>
          <cell r="I742" t="str">
            <v/>
          </cell>
          <cell r="J742">
            <v>268.54</v>
          </cell>
          <cell r="K742" t="str">
            <v/>
          </cell>
          <cell r="L742">
            <v>7.676457</v>
          </cell>
          <cell r="M742">
            <v>0</v>
          </cell>
        </row>
        <row r="743">
          <cell r="C743">
            <v>2101502</v>
          </cell>
          <cell r="D743" t="str">
            <v/>
          </cell>
          <cell r="E743" t="str">
            <v/>
          </cell>
          <cell r="F743" t="str">
            <v>02</v>
          </cell>
          <cell r="G743" t="str">
            <v>一般行政管理事务</v>
          </cell>
          <cell r="H743">
            <v>0</v>
          </cell>
          <cell r="I743" t="str">
            <v/>
          </cell>
          <cell r="J743">
            <v>0</v>
          </cell>
          <cell r="K743" t="str">
            <v/>
          </cell>
        </row>
        <row r="744">
          <cell r="C744">
            <v>2101503</v>
          </cell>
          <cell r="D744" t="str">
            <v/>
          </cell>
          <cell r="E744" t="str">
            <v/>
          </cell>
          <cell r="F744" t="str">
            <v>03</v>
          </cell>
          <cell r="G744" t="str">
            <v>机关服务</v>
          </cell>
          <cell r="H744">
            <v>0</v>
          </cell>
          <cell r="I744" t="str">
            <v/>
          </cell>
          <cell r="J744">
            <v>0</v>
          </cell>
          <cell r="K744" t="str">
            <v/>
          </cell>
        </row>
        <row r="745">
          <cell r="C745">
            <v>2101504</v>
          </cell>
          <cell r="D745" t="str">
            <v/>
          </cell>
          <cell r="E745" t="str">
            <v/>
          </cell>
          <cell r="F745" t="str">
            <v>04</v>
          </cell>
          <cell r="G745" t="str">
            <v>信息化建设</v>
          </cell>
          <cell r="H745">
            <v>0</v>
          </cell>
          <cell r="I745" t="str">
            <v/>
          </cell>
          <cell r="J745">
            <v>0</v>
          </cell>
          <cell r="K745" t="str">
            <v/>
          </cell>
        </row>
        <row r="746">
          <cell r="C746">
            <v>2101505</v>
          </cell>
          <cell r="D746" t="str">
            <v/>
          </cell>
          <cell r="E746" t="str">
            <v/>
          </cell>
          <cell r="F746" t="str">
            <v>05</v>
          </cell>
          <cell r="G746" t="str">
            <v>医疗保障政策管理</v>
          </cell>
          <cell r="H746">
            <v>0</v>
          </cell>
          <cell r="I746" t="str">
            <v/>
          </cell>
          <cell r="J746">
            <v>0</v>
          </cell>
          <cell r="K746" t="str">
            <v/>
          </cell>
        </row>
        <row r="747">
          <cell r="C747">
            <v>2101506</v>
          </cell>
          <cell r="D747" t="str">
            <v/>
          </cell>
          <cell r="E747" t="str">
            <v/>
          </cell>
          <cell r="F747" t="str">
            <v>06</v>
          </cell>
          <cell r="G747" t="str">
            <v>医疗保障经办事务</v>
          </cell>
          <cell r="H747">
            <v>0</v>
          </cell>
          <cell r="I747" t="str">
            <v/>
          </cell>
          <cell r="J747">
            <v>0</v>
          </cell>
          <cell r="K747" t="str">
            <v/>
          </cell>
        </row>
        <row r="748">
          <cell r="C748">
            <v>2101550</v>
          </cell>
          <cell r="D748" t="str">
            <v/>
          </cell>
          <cell r="E748" t="str">
            <v/>
          </cell>
          <cell r="F748" t="str">
            <v>50</v>
          </cell>
          <cell r="G748" t="str">
            <v>事业运行</v>
          </cell>
          <cell r="H748">
            <v>0</v>
          </cell>
          <cell r="I748" t="str">
            <v/>
          </cell>
          <cell r="J748">
            <v>0</v>
          </cell>
          <cell r="K748" t="str">
            <v/>
          </cell>
        </row>
        <row r="749">
          <cell r="C749">
            <v>2101599</v>
          </cell>
          <cell r="D749" t="str">
            <v/>
          </cell>
          <cell r="E749" t="str">
            <v/>
          </cell>
          <cell r="F749" t="str">
            <v>99</v>
          </cell>
          <cell r="G749" t="str">
            <v>其他医疗保障管理事务支出</v>
          </cell>
          <cell r="H749">
            <v>6</v>
          </cell>
          <cell r="I749" t="str">
            <v/>
          </cell>
          <cell r="J749">
            <v>6</v>
          </cell>
          <cell r="K749" t="str">
            <v/>
          </cell>
        </row>
        <row r="750">
          <cell r="C750">
            <v>21016</v>
          </cell>
          <cell r="D750" t="str">
            <v>210</v>
          </cell>
          <cell r="E750" t="str">
            <v>16</v>
          </cell>
          <cell r="F750" t="str">
            <v/>
          </cell>
          <cell r="G750" t="str">
            <v>老龄卫生健康事务</v>
          </cell>
          <cell r="H750">
            <v>0</v>
          </cell>
          <cell r="I750">
            <v>0</v>
          </cell>
          <cell r="J750">
            <v>0</v>
          </cell>
          <cell r="K750" t="str">
            <v/>
          </cell>
        </row>
        <row r="751">
          <cell r="C751">
            <v>2101601</v>
          </cell>
          <cell r="D751" t="str">
            <v/>
          </cell>
          <cell r="E751" t="str">
            <v/>
          </cell>
          <cell r="F751" t="str">
            <v>01</v>
          </cell>
          <cell r="G751" t="str">
            <v>老龄卫生健康事务</v>
          </cell>
          <cell r="H751">
            <v>0</v>
          </cell>
          <cell r="I751" t="str">
            <v/>
          </cell>
          <cell r="J751">
            <v>0</v>
          </cell>
          <cell r="K751" t="str">
            <v/>
          </cell>
        </row>
        <row r="752">
          <cell r="C752">
            <v>21099</v>
          </cell>
          <cell r="D752" t="str">
            <v>210</v>
          </cell>
          <cell r="E752" t="str">
            <v>99</v>
          </cell>
          <cell r="F752" t="str">
            <v/>
          </cell>
          <cell r="G752" t="str">
            <v>其他卫生健康支出</v>
          </cell>
          <cell r="H752">
            <v>18.33</v>
          </cell>
          <cell r="I752">
            <v>0</v>
          </cell>
          <cell r="J752">
            <v>18.33</v>
          </cell>
          <cell r="K752" t="str">
            <v/>
          </cell>
        </row>
        <row r="753">
          <cell r="C753">
            <v>2109999</v>
          </cell>
          <cell r="D753" t="str">
            <v/>
          </cell>
          <cell r="E753" t="str">
            <v/>
          </cell>
          <cell r="F753" t="str">
            <v>99</v>
          </cell>
          <cell r="G753" t="str">
            <v>其他卫生健康支出</v>
          </cell>
          <cell r="H753">
            <v>18.33</v>
          </cell>
          <cell r="I753" t="str">
            <v/>
          </cell>
          <cell r="J753">
            <v>18.33</v>
          </cell>
          <cell r="K753" t="str">
            <v/>
          </cell>
        </row>
        <row r="754">
          <cell r="C754">
            <v>211</v>
          </cell>
          <cell r="D754" t="str">
            <v>211</v>
          </cell>
          <cell r="E754" t="str">
            <v/>
          </cell>
          <cell r="F754" t="str">
            <v/>
          </cell>
          <cell r="G754" t="str">
            <v>节能环保支出</v>
          </cell>
          <cell r="H754">
            <v>4755.26</v>
          </cell>
          <cell r="I754">
            <v>0</v>
          </cell>
          <cell r="J754">
            <v>4755.26</v>
          </cell>
          <cell r="K754" t="str">
            <v/>
          </cell>
          <cell r="L754">
            <v>-395.045672</v>
          </cell>
          <cell r="M754">
            <v>-1894</v>
          </cell>
        </row>
        <row r="755">
          <cell r="C755">
            <v>21101</v>
          </cell>
          <cell r="D755" t="str">
            <v>211</v>
          </cell>
          <cell r="E755" t="str">
            <v>01</v>
          </cell>
          <cell r="F755" t="str">
            <v/>
          </cell>
          <cell r="G755" t="str">
            <v>环境保护管理事务</v>
          </cell>
          <cell r="H755">
            <v>298.6</v>
          </cell>
          <cell r="I755">
            <v>0</v>
          </cell>
          <cell r="J755">
            <v>298.6</v>
          </cell>
          <cell r="K755" t="str">
            <v/>
          </cell>
          <cell r="L755">
            <v>20</v>
          </cell>
          <cell r="M755">
            <v>-285</v>
          </cell>
        </row>
        <row r="756">
          <cell r="C756">
            <v>2110101</v>
          </cell>
          <cell r="D756" t="str">
            <v/>
          </cell>
          <cell r="E756" t="str">
            <v/>
          </cell>
          <cell r="F756" t="str">
            <v>01</v>
          </cell>
          <cell r="G756" t="str">
            <v>行政运行</v>
          </cell>
          <cell r="H756">
            <v>3.6</v>
          </cell>
          <cell r="I756" t="str">
            <v/>
          </cell>
          <cell r="J756">
            <v>3.6</v>
          </cell>
          <cell r="K756" t="str">
            <v/>
          </cell>
          <cell r="L756">
            <v>0</v>
          </cell>
          <cell r="M756">
            <v>0</v>
          </cell>
        </row>
        <row r="757">
          <cell r="C757">
            <v>2110102</v>
          </cell>
          <cell r="D757" t="str">
            <v/>
          </cell>
          <cell r="E757" t="str">
            <v/>
          </cell>
          <cell r="F757" t="str">
            <v>02</v>
          </cell>
          <cell r="G757" t="str">
            <v>一般行政管理事务</v>
          </cell>
          <cell r="H757">
            <v>0</v>
          </cell>
          <cell r="I757" t="str">
            <v/>
          </cell>
          <cell r="J757">
            <v>0</v>
          </cell>
          <cell r="K757" t="str">
            <v/>
          </cell>
        </row>
        <row r="758">
          <cell r="C758">
            <v>2110103</v>
          </cell>
          <cell r="D758" t="str">
            <v/>
          </cell>
          <cell r="E758" t="str">
            <v/>
          </cell>
          <cell r="F758" t="str">
            <v>03</v>
          </cell>
          <cell r="G758" t="str">
            <v>机关服务</v>
          </cell>
          <cell r="H758">
            <v>0</v>
          </cell>
          <cell r="I758" t="str">
            <v/>
          </cell>
          <cell r="J758">
            <v>0</v>
          </cell>
          <cell r="K758" t="str">
            <v/>
          </cell>
        </row>
        <row r="759">
          <cell r="C759">
            <v>2110104</v>
          </cell>
          <cell r="D759" t="str">
            <v/>
          </cell>
          <cell r="E759" t="str">
            <v/>
          </cell>
          <cell r="F759" t="str">
            <v>04</v>
          </cell>
          <cell r="G759" t="str">
            <v>生态环境保护宣传</v>
          </cell>
          <cell r="H759">
            <v>0</v>
          </cell>
          <cell r="I759" t="str">
            <v/>
          </cell>
          <cell r="J759">
            <v>0</v>
          </cell>
          <cell r="K759" t="str">
            <v/>
          </cell>
        </row>
        <row r="760">
          <cell r="C760">
            <v>2110105</v>
          </cell>
          <cell r="D760" t="str">
            <v/>
          </cell>
          <cell r="E760" t="str">
            <v/>
          </cell>
          <cell r="F760" t="str">
            <v>05</v>
          </cell>
          <cell r="G760" t="str">
            <v>环境保护法规、规划及标准</v>
          </cell>
          <cell r="H760">
            <v>10</v>
          </cell>
          <cell r="I760" t="str">
            <v/>
          </cell>
          <cell r="J760">
            <v>10</v>
          </cell>
          <cell r="K760" t="str">
            <v/>
          </cell>
          <cell r="L760">
            <v>20</v>
          </cell>
          <cell r="M760">
            <v>0</v>
          </cell>
        </row>
        <row r="761">
          <cell r="C761">
            <v>2110106</v>
          </cell>
          <cell r="D761" t="str">
            <v/>
          </cell>
          <cell r="E761" t="str">
            <v/>
          </cell>
          <cell r="F761" t="str">
            <v>06</v>
          </cell>
          <cell r="G761" t="str">
            <v>生态环境国际合作及履约</v>
          </cell>
          <cell r="H761">
            <v>0</v>
          </cell>
          <cell r="I761" t="str">
            <v/>
          </cell>
          <cell r="J761">
            <v>0</v>
          </cell>
          <cell r="K761" t="str">
            <v/>
          </cell>
        </row>
        <row r="762">
          <cell r="C762">
            <v>2110107</v>
          </cell>
          <cell r="D762" t="str">
            <v/>
          </cell>
          <cell r="E762" t="str">
            <v/>
          </cell>
          <cell r="F762" t="str">
            <v>07</v>
          </cell>
          <cell r="G762" t="str">
            <v>生态环境保护行政许可</v>
          </cell>
          <cell r="H762">
            <v>0</v>
          </cell>
          <cell r="I762" t="str">
            <v/>
          </cell>
          <cell r="J762">
            <v>0</v>
          </cell>
          <cell r="K762" t="str">
            <v/>
          </cell>
        </row>
        <row r="763">
          <cell r="C763">
            <v>2110108</v>
          </cell>
          <cell r="D763" t="str">
            <v/>
          </cell>
          <cell r="E763" t="str">
            <v/>
          </cell>
          <cell r="F763" t="str">
            <v>08</v>
          </cell>
          <cell r="G763" t="str">
            <v>应对气候变化管理事务</v>
          </cell>
          <cell r="H763">
            <v>0</v>
          </cell>
          <cell r="I763" t="str">
            <v/>
          </cell>
          <cell r="J763">
            <v>0</v>
          </cell>
          <cell r="K763" t="str">
            <v/>
          </cell>
        </row>
        <row r="764">
          <cell r="C764">
            <v>2110199</v>
          </cell>
          <cell r="D764" t="str">
            <v/>
          </cell>
          <cell r="E764" t="str">
            <v/>
          </cell>
          <cell r="F764" t="str">
            <v>99</v>
          </cell>
          <cell r="G764" t="str">
            <v>其他环境保护管理事务支出</v>
          </cell>
          <cell r="H764">
            <v>285</v>
          </cell>
          <cell r="I764" t="str">
            <v/>
          </cell>
          <cell r="J764">
            <v>285</v>
          </cell>
          <cell r="K764" t="str">
            <v/>
          </cell>
        </row>
        <row r="764">
          <cell r="M764">
            <v>-285</v>
          </cell>
        </row>
        <row r="765">
          <cell r="C765">
            <v>21102</v>
          </cell>
          <cell r="D765" t="str">
            <v>211</v>
          </cell>
          <cell r="E765" t="str">
            <v>02</v>
          </cell>
          <cell r="F765" t="str">
            <v/>
          </cell>
          <cell r="G765" t="str">
            <v>环境监测与监察</v>
          </cell>
          <cell r="H765">
            <v>9</v>
          </cell>
          <cell r="I765">
            <v>0</v>
          </cell>
          <cell r="J765">
            <v>9</v>
          </cell>
          <cell r="K765" t="str">
            <v/>
          </cell>
        </row>
        <row r="766">
          <cell r="C766">
            <v>2110203</v>
          </cell>
          <cell r="D766" t="str">
            <v/>
          </cell>
          <cell r="E766" t="str">
            <v/>
          </cell>
          <cell r="F766" t="str">
            <v>03</v>
          </cell>
          <cell r="G766" t="str">
            <v>建设项目环评审查与监督</v>
          </cell>
          <cell r="H766">
            <v>0</v>
          </cell>
          <cell r="I766" t="str">
            <v/>
          </cell>
          <cell r="J766">
            <v>0</v>
          </cell>
          <cell r="K766" t="str">
            <v/>
          </cell>
        </row>
        <row r="767">
          <cell r="C767">
            <v>2110204</v>
          </cell>
          <cell r="D767" t="str">
            <v/>
          </cell>
          <cell r="E767" t="str">
            <v/>
          </cell>
          <cell r="F767" t="str">
            <v>04</v>
          </cell>
          <cell r="G767" t="str">
            <v>核与辐射安全监督</v>
          </cell>
          <cell r="H767">
            <v>0</v>
          </cell>
          <cell r="I767" t="str">
            <v/>
          </cell>
          <cell r="J767">
            <v>0</v>
          </cell>
          <cell r="K767" t="str">
            <v/>
          </cell>
        </row>
        <row r="768">
          <cell r="C768">
            <v>2110299</v>
          </cell>
          <cell r="D768" t="str">
            <v/>
          </cell>
          <cell r="E768" t="str">
            <v/>
          </cell>
          <cell r="F768" t="str">
            <v>99</v>
          </cell>
          <cell r="G768" t="str">
            <v>其他环境监测与监察支出</v>
          </cell>
          <cell r="H768">
            <v>9</v>
          </cell>
          <cell r="I768" t="str">
            <v/>
          </cell>
          <cell r="J768">
            <v>9</v>
          </cell>
          <cell r="K768" t="str">
            <v/>
          </cell>
        </row>
        <row r="769">
          <cell r="C769">
            <v>21103</v>
          </cell>
          <cell r="D769" t="str">
            <v>211</v>
          </cell>
          <cell r="E769" t="str">
            <v>03</v>
          </cell>
          <cell r="F769" t="str">
            <v/>
          </cell>
          <cell r="G769" t="str">
            <v>污染防治</v>
          </cell>
          <cell r="H769">
            <v>547.63</v>
          </cell>
          <cell r="I769">
            <v>0</v>
          </cell>
          <cell r="J769">
            <v>547.63</v>
          </cell>
          <cell r="K769" t="str">
            <v/>
          </cell>
          <cell r="L769">
            <v>0</v>
          </cell>
          <cell r="M769">
            <v>-367</v>
          </cell>
        </row>
        <row r="770">
          <cell r="C770">
            <v>2110301</v>
          </cell>
          <cell r="D770" t="str">
            <v/>
          </cell>
          <cell r="E770" t="str">
            <v/>
          </cell>
          <cell r="F770" t="str">
            <v>01</v>
          </cell>
          <cell r="G770" t="str">
            <v>大气</v>
          </cell>
          <cell r="H770">
            <v>0</v>
          </cell>
          <cell r="I770" t="str">
            <v/>
          </cell>
          <cell r="J770">
            <v>0</v>
          </cell>
          <cell r="K770" t="str">
            <v/>
          </cell>
        </row>
        <row r="771">
          <cell r="C771">
            <v>2110302</v>
          </cell>
          <cell r="D771" t="str">
            <v/>
          </cell>
          <cell r="E771" t="str">
            <v/>
          </cell>
          <cell r="F771" t="str">
            <v>02</v>
          </cell>
          <cell r="G771" t="str">
            <v>水体</v>
          </cell>
          <cell r="H771">
            <v>469.69</v>
          </cell>
          <cell r="I771" t="str">
            <v/>
          </cell>
          <cell r="J771">
            <v>469.69</v>
          </cell>
          <cell r="K771" t="str">
            <v/>
          </cell>
        </row>
        <row r="771">
          <cell r="M771">
            <v>-366</v>
          </cell>
        </row>
        <row r="772">
          <cell r="C772">
            <v>2110303</v>
          </cell>
          <cell r="D772" t="str">
            <v/>
          </cell>
          <cell r="E772" t="str">
            <v/>
          </cell>
          <cell r="F772" t="str">
            <v>03</v>
          </cell>
          <cell r="G772" t="str">
            <v>噪声</v>
          </cell>
          <cell r="H772">
            <v>0</v>
          </cell>
          <cell r="I772" t="str">
            <v/>
          </cell>
          <cell r="J772">
            <v>0</v>
          </cell>
          <cell r="K772" t="str">
            <v/>
          </cell>
        </row>
        <row r="773">
          <cell r="C773">
            <v>2110304</v>
          </cell>
          <cell r="D773" t="str">
            <v/>
          </cell>
          <cell r="E773" t="str">
            <v/>
          </cell>
          <cell r="F773" t="str">
            <v>04</v>
          </cell>
          <cell r="G773" t="str">
            <v>固体废弃物与化学品</v>
          </cell>
          <cell r="H773">
            <v>0</v>
          </cell>
          <cell r="I773" t="str">
            <v/>
          </cell>
          <cell r="J773">
            <v>0</v>
          </cell>
          <cell r="K773" t="str">
            <v/>
          </cell>
        </row>
        <row r="774">
          <cell r="C774">
            <v>2110305</v>
          </cell>
          <cell r="D774" t="str">
            <v/>
          </cell>
          <cell r="E774" t="str">
            <v/>
          </cell>
          <cell r="F774" t="str">
            <v>05</v>
          </cell>
          <cell r="G774" t="str">
            <v>放射源和放射性废物监管</v>
          </cell>
          <cell r="H774">
            <v>0</v>
          </cell>
          <cell r="I774" t="str">
            <v/>
          </cell>
          <cell r="J774">
            <v>0</v>
          </cell>
          <cell r="K774" t="str">
            <v/>
          </cell>
        </row>
        <row r="775">
          <cell r="C775">
            <v>2110306</v>
          </cell>
          <cell r="D775" t="str">
            <v/>
          </cell>
          <cell r="E775" t="str">
            <v/>
          </cell>
          <cell r="F775" t="str">
            <v>06</v>
          </cell>
          <cell r="G775" t="str">
            <v>辐射</v>
          </cell>
          <cell r="H775">
            <v>0</v>
          </cell>
          <cell r="I775" t="str">
            <v/>
          </cell>
          <cell r="J775">
            <v>0</v>
          </cell>
          <cell r="K775" t="str">
            <v/>
          </cell>
        </row>
        <row r="776">
          <cell r="C776">
            <v>2110307</v>
          </cell>
          <cell r="D776" t="str">
            <v/>
          </cell>
          <cell r="E776" t="str">
            <v/>
          </cell>
          <cell r="F776" t="str">
            <v>07</v>
          </cell>
          <cell r="G776" t="str">
            <v>土壤</v>
          </cell>
          <cell r="H776">
            <v>0</v>
          </cell>
          <cell r="I776" t="str">
            <v/>
          </cell>
          <cell r="J776">
            <v>0</v>
          </cell>
          <cell r="K776" t="str">
            <v/>
          </cell>
        </row>
        <row r="777">
          <cell r="C777">
            <v>2110399</v>
          </cell>
          <cell r="D777" t="str">
            <v/>
          </cell>
          <cell r="E777" t="str">
            <v/>
          </cell>
          <cell r="F777" t="str">
            <v>99</v>
          </cell>
          <cell r="G777" t="str">
            <v>其他污染防治支出</v>
          </cell>
          <cell r="H777">
            <v>77.94</v>
          </cell>
          <cell r="I777" t="str">
            <v/>
          </cell>
          <cell r="J777">
            <v>77.94</v>
          </cell>
          <cell r="K777" t="str">
            <v/>
          </cell>
          <cell r="L777">
            <v>0</v>
          </cell>
          <cell r="M777">
            <v>-1</v>
          </cell>
        </row>
        <row r="778">
          <cell r="C778">
            <v>21104</v>
          </cell>
          <cell r="D778" t="str">
            <v>211</v>
          </cell>
          <cell r="E778" t="str">
            <v>04</v>
          </cell>
          <cell r="F778" t="str">
            <v/>
          </cell>
          <cell r="G778" t="str">
            <v>自然生态保护</v>
          </cell>
          <cell r="H778">
            <v>1883.91</v>
          </cell>
          <cell r="I778">
            <v>0</v>
          </cell>
          <cell r="J778">
            <v>1883.91</v>
          </cell>
          <cell r="K778" t="str">
            <v/>
          </cell>
        </row>
        <row r="778">
          <cell r="M778">
            <v>-434</v>
          </cell>
        </row>
        <row r="779">
          <cell r="C779">
            <v>2110401</v>
          </cell>
          <cell r="D779" t="str">
            <v/>
          </cell>
          <cell r="E779" t="str">
            <v/>
          </cell>
          <cell r="F779" t="str">
            <v>01</v>
          </cell>
          <cell r="G779" t="str">
            <v>生态保护</v>
          </cell>
          <cell r="H779">
            <v>0</v>
          </cell>
          <cell r="I779" t="str">
            <v/>
          </cell>
          <cell r="J779">
            <v>0</v>
          </cell>
          <cell r="K779" t="str">
            <v/>
          </cell>
        </row>
        <row r="780">
          <cell r="C780">
            <v>2110402</v>
          </cell>
          <cell r="D780" t="str">
            <v/>
          </cell>
          <cell r="E780" t="str">
            <v/>
          </cell>
          <cell r="F780" t="str">
            <v>02</v>
          </cell>
          <cell r="G780" t="str">
            <v>农村环境保护</v>
          </cell>
          <cell r="H780">
            <v>1883.91</v>
          </cell>
          <cell r="I780" t="str">
            <v/>
          </cell>
          <cell r="J780">
            <v>1883.91</v>
          </cell>
          <cell r="K780" t="str">
            <v/>
          </cell>
        </row>
        <row r="780">
          <cell r="M780">
            <v>-434</v>
          </cell>
        </row>
        <row r="781">
          <cell r="C781">
            <v>2110404</v>
          </cell>
          <cell r="D781" t="str">
            <v/>
          </cell>
          <cell r="E781" t="str">
            <v/>
          </cell>
          <cell r="F781" t="str">
            <v>04</v>
          </cell>
          <cell r="G781" t="str">
            <v>生物及物种资源保护</v>
          </cell>
          <cell r="H781">
            <v>0</v>
          </cell>
          <cell r="I781" t="str">
            <v/>
          </cell>
          <cell r="J781">
            <v>0</v>
          </cell>
          <cell r="K781" t="str">
            <v/>
          </cell>
        </row>
        <row r="782">
          <cell r="C782">
            <v>2110405</v>
          </cell>
          <cell r="D782" t="str">
            <v/>
          </cell>
          <cell r="E782" t="str">
            <v/>
          </cell>
          <cell r="F782" t="str">
            <v>05</v>
          </cell>
          <cell r="G782" t="str">
            <v>草原生态修复治理</v>
          </cell>
          <cell r="H782">
            <v>0</v>
          </cell>
          <cell r="I782" t="str">
            <v/>
          </cell>
          <cell r="J782">
            <v>0</v>
          </cell>
          <cell r="K782" t="str">
            <v/>
          </cell>
        </row>
        <row r="783">
          <cell r="C783">
            <v>2110406</v>
          </cell>
          <cell r="D783" t="str">
            <v/>
          </cell>
          <cell r="E783" t="str">
            <v/>
          </cell>
          <cell r="F783" t="str">
            <v>06</v>
          </cell>
          <cell r="G783" t="str">
            <v>自然保护地</v>
          </cell>
          <cell r="H783">
            <v>0</v>
          </cell>
          <cell r="I783" t="str">
            <v/>
          </cell>
          <cell r="J783">
            <v>0</v>
          </cell>
          <cell r="K783" t="str">
            <v/>
          </cell>
        </row>
        <row r="784">
          <cell r="C784">
            <v>2110499</v>
          </cell>
          <cell r="D784" t="str">
            <v/>
          </cell>
          <cell r="E784" t="str">
            <v/>
          </cell>
          <cell r="F784" t="str">
            <v>99</v>
          </cell>
          <cell r="G784" t="str">
            <v>其他自然生态保护支出</v>
          </cell>
          <cell r="H784">
            <v>0</v>
          </cell>
          <cell r="I784" t="str">
            <v/>
          </cell>
          <cell r="J784">
            <v>0</v>
          </cell>
          <cell r="K784" t="str">
            <v/>
          </cell>
        </row>
        <row r="785">
          <cell r="C785">
            <v>21105</v>
          </cell>
          <cell r="D785" t="str">
            <v>211</v>
          </cell>
          <cell r="E785" t="str">
            <v>05</v>
          </cell>
          <cell r="F785" t="str">
            <v/>
          </cell>
          <cell r="G785" t="str">
            <v>天然林保护</v>
          </cell>
          <cell r="H785">
            <v>415.9</v>
          </cell>
          <cell r="I785">
            <v>0</v>
          </cell>
          <cell r="J785">
            <v>415.9</v>
          </cell>
          <cell r="K785" t="str">
            <v/>
          </cell>
          <cell r="L785">
            <v>-415</v>
          </cell>
          <cell r="M785">
            <v>0</v>
          </cell>
        </row>
        <row r="786">
          <cell r="C786">
            <v>2110501</v>
          </cell>
          <cell r="D786" t="str">
            <v/>
          </cell>
          <cell r="E786" t="str">
            <v/>
          </cell>
          <cell r="F786" t="str">
            <v>01</v>
          </cell>
          <cell r="G786" t="str">
            <v>森林管护</v>
          </cell>
          <cell r="H786">
            <v>415</v>
          </cell>
          <cell r="I786" t="str">
            <v/>
          </cell>
          <cell r="J786">
            <v>415</v>
          </cell>
          <cell r="K786" t="str">
            <v/>
          </cell>
          <cell r="L786">
            <v>-415</v>
          </cell>
          <cell r="M786">
            <v>0</v>
          </cell>
        </row>
        <row r="787">
          <cell r="C787">
            <v>2110502</v>
          </cell>
          <cell r="D787" t="str">
            <v/>
          </cell>
          <cell r="E787" t="str">
            <v/>
          </cell>
          <cell r="F787" t="str">
            <v>02</v>
          </cell>
          <cell r="G787" t="str">
            <v>社会保险补助</v>
          </cell>
          <cell r="H787">
            <v>0.9</v>
          </cell>
          <cell r="I787" t="str">
            <v/>
          </cell>
          <cell r="J787">
            <v>0.9</v>
          </cell>
          <cell r="K787" t="str">
            <v/>
          </cell>
        </row>
        <row r="788">
          <cell r="C788">
            <v>2110503</v>
          </cell>
          <cell r="D788" t="str">
            <v/>
          </cell>
          <cell r="E788" t="str">
            <v/>
          </cell>
          <cell r="F788" t="str">
            <v>03</v>
          </cell>
          <cell r="G788" t="str">
            <v>政策性社会性支出补助</v>
          </cell>
          <cell r="H788">
            <v>0</v>
          </cell>
          <cell r="I788" t="str">
            <v/>
          </cell>
          <cell r="J788">
            <v>0</v>
          </cell>
          <cell r="K788" t="str">
            <v/>
          </cell>
        </row>
        <row r="789">
          <cell r="C789">
            <v>2110506</v>
          </cell>
          <cell r="D789" t="str">
            <v/>
          </cell>
          <cell r="E789" t="str">
            <v/>
          </cell>
          <cell r="F789" t="str">
            <v>06</v>
          </cell>
          <cell r="G789" t="str">
            <v>天然林保护工程建设</v>
          </cell>
          <cell r="H789">
            <v>0</v>
          </cell>
          <cell r="I789" t="str">
            <v/>
          </cell>
          <cell r="J789">
            <v>0</v>
          </cell>
          <cell r="K789" t="str">
            <v/>
          </cell>
        </row>
        <row r="790">
          <cell r="C790">
            <v>2110507</v>
          </cell>
          <cell r="D790" t="str">
            <v/>
          </cell>
          <cell r="E790" t="str">
            <v/>
          </cell>
          <cell r="F790" t="str">
            <v>07</v>
          </cell>
          <cell r="G790" t="str">
            <v>停伐补助</v>
          </cell>
          <cell r="H790">
            <v>0</v>
          </cell>
          <cell r="I790" t="str">
            <v/>
          </cell>
          <cell r="J790">
            <v>0</v>
          </cell>
          <cell r="K790" t="str">
            <v/>
          </cell>
        </row>
        <row r="791">
          <cell r="C791">
            <v>2110599</v>
          </cell>
          <cell r="D791" t="str">
            <v/>
          </cell>
          <cell r="E791" t="str">
            <v/>
          </cell>
          <cell r="F791" t="str">
            <v>99</v>
          </cell>
          <cell r="G791" t="str">
            <v>其他天然林保护支出</v>
          </cell>
          <cell r="H791">
            <v>0</v>
          </cell>
          <cell r="I791" t="str">
            <v/>
          </cell>
          <cell r="J791">
            <v>0</v>
          </cell>
          <cell r="K791" t="str">
            <v/>
          </cell>
        </row>
        <row r="792">
          <cell r="C792">
            <v>21106</v>
          </cell>
          <cell r="D792" t="str">
            <v>211</v>
          </cell>
          <cell r="E792" t="str">
            <v>06</v>
          </cell>
          <cell r="F792" t="str">
            <v/>
          </cell>
          <cell r="G792" t="str">
            <v>退耕还林还草</v>
          </cell>
          <cell r="H792">
            <v>411.59</v>
          </cell>
          <cell r="I792">
            <v>0</v>
          </cell>
          <cell r="J792">
            <v>411.59</v>
          </cell>
          <cell r="K792" t="str">
            <v/>
          </cell>
        </row>
        <row r="792">
          <cell r="M792">
            <v>-4</v>
          </cell>
        </row>
        <row r="793">
          <cell r="C793">
            <v>2110602</v>
          </cell>
          <cell r="D793" t="str">
            <v/>
          </cell>
          <cell r="E793" t="str">
            <v/>
          </cell>
          <cell r="F793" t="str">
            <v>02</v>
          </cell>
          <cell r="G793" t="str">
            <v>退耕现金</v>
          </cell>
          <cell r="H793">
            <v>403.16</v>
          </cell>
          <cell r="I793" t="str">
            <v/>
          </cell>
          <cell r="J793">
            <v>403.16</v>
          </cell>
          <cell r="K793" t="str">
            <v/>
          </cell>
        </row>
        <row r="794">
          <cell r="C794">
            <v>2110603</v>
          </cell>
          <cell r="D794" t="str">
            <v/>
          </cell>
          <cell r="E794" t="str">
            <v/>
          </cell>
          <cell r="F794" t="str">
            <v>03</v>
          </cell>
          <cell r="G794" t="str">
            <v>退耕还林粮食折现补贴</v>
          </cell>
          <cell r="H794">
            <v>0</v>
          </cell>
          <cell r="I794" t="str">
            <v/>
          </cell>
          <cell r="J794">
            <v>0</v>
          </cell>
          <cell r="K794" t="str">
            <v/>
          </cell>
        </row>
        <row r="795">
          <cell r="C795">
            <v>2110604</v>
          </cell>
          <cell r="D795" t="str">
            <v/>
          </cell>
          <cell r="E795" t="str">
            <v/>
          </cell>
          <cell r="F795" t="str">
            <v>04</v>
          </cell>
          <cell r="G795" t="str">
            <v>退耕还林粮食费用补贴</v>
          </cell>
          <cell r="H795">
            <v>0</v>
          </cell>
          <cell r="I795" t="str">
            <v/>
          </cell>
          <cell r="J795">
            <v>0</v>
          </cell>
          <cell r="K795" t="str">
            <v/>
          </cell>
        </row>
        <row r="796">
          <cell r="C796">
            <v>2110605</v>
          </cell>
          <cell r="D796" t="str">
            <v/>
          </cell>
          <cell r="E796" t="str">
            <v/>
          </cell>
          <cell r="F796" t="str">
            <v>05</v>
          </cell>
          <cell r="G796" t="str">
            <v>退耕还林工程建设</v>
          </cell>
          <cell r="H796">
            <v>0</v>
          </cell>
          <cell r="I796" t="str">
            <v/>
          </cell>
          <cell r="J796">
            <v>0</v>
          </cell>
          <cell r="K796" t="str">
            <v/>
          </cell>
        </row>
        <row r="797">
          <cell r="C797">
            <v>2110699</v>
          </cell>
          <cell r="D797" t="str">
            <v/>
          </cell>
          <cell r="E797" t="str">
            <v/>
          </cell>
          <cell r="F797" t="str">
            <v>99</v>
          </cell>
          <cell r="G797" t="str">
            <v>其他退耕还林还草支出</v>
          </cell>
          <cell r="H797">
            <v>8.43</v>
          </cell>
          <cell r="I797" t="str">
            <v/>
          </cell>
          <cell r="J797">
            <v>8.43</v>
          </cell>
          <cell r="K797" t="str">
            <v/>
          </cell>
        </row>
        <row r="797">
          <cell r="M797">
            <v>-4</v>
          </cell>
        </row>
        <row r="798">
          <cell r="C798">
            <v>21107</v>
          </cell>
          <cell r="D798" t="str">
            <v>211</v>
          </cell>
          <cell r="E798" t="str">
            <v>07</v>
          </cell>
          <cell r="F798" t="str">
            <v/>
          </cell>
          <cell r="G798" t="str">
            <v>风沙荒漠治理</v>
          </cell>
          <cell r="H798">
            <v>120</v>
          </cell>
          <cell r="I798">
            <v>0</v>
          </cell>
          <cell r="J798">
            <v>120</v>
          </cell>
          <cell r="K798" t="str">
            <v/>
          </cell>
        </row>
        <row r="798">
          <cell r="M798">
            <v>-120</v>
          </cell>
        </row>
        <row r="799">
          <cell r="C799">
            <v>2110704</v>
          </cell>
          <cell r="D799" t="str">
            <v/>
          </cell>
          <cell r="E799" t="str">
            <v/>
          </cell>
          <cell r="F799" t="str">
            <v>04</v>
          </cell>
          <cell r="G799" t="str">
            <v>京津风沙源治理工程建设</v>
          </cell>
          <cell r="H799">
            <v>0</v>
          </cell>
          <cell r="I799" t="str">
            <v/>
          </cell>
          <cell r="J799">
            <v>0</v>
          </cell>
          <cell r="K799" t="str">
            <v/>
          </cell>
        </row>
        <row r="800">
          <cell r="C800">
            <v>2110799</v>
          </cell>
          <cell r="D800" t="str">
            <v/>
          </cell>
          <cell r="E800" t="str">
            <v/>
          </cell>
          <cell r="F800" t="str">
            <v>99</v>
          </cell>
          <cell r="G800" t="str">
            <v>其他风沙荒漠治理支出</v>
          </cell>
          <cell r="H800">
            <v>120</v>
          </cell>
          <cell r="I800" t="str">
            <v/>
          </cell>
          <cell r="J800">
            <v>120</v>
          </cell>
          <cell r="K800" t="str">
            <v/>
          </cell>
        </row>
        <row r="800">
          <cell r="M800">
            <v>-120</v>
          </cell>
        </row>
        <row r="801">
          <cell r="C801">
            <v>21108</v>
          </cell>
          <cell r="D801" t="str">
            <v>211</v>
          </cell>
          <cell r="E801" t="str">
            <v>08</v>
          </cell>
          <cell r="F801" t="str">
            <v/>
          </cell>
          <cell r="G801" t="str">
            <v>退牧还草</v>
          </cell>
          <cell r="H801">
            <v>0</v>
          </cell>
          <cell r="I801">
            <v>0</v>
          </cell>
          <cell r="J801">
            <v>0</v>
          </cell>
          <cell r="K801" t="str">
            <v/>
          </cell>
        </row>
        <row r="802">
          <cell r="C802">
            <v>2110804</v>
          </cell>
          <cell r="D802" t="str">
            <v/>
          </cell>
          <cell r="E802" t="str">
            <v/>
          </cell>
          <cell r="F802" t="str">
            <v>04</v>
          </cell>
          <cell r="G802" t="str">
            <v>退牧还草工程建设</v>
          </cell>
          <cell r="H802">
            <v>0</v>
          </cell>
          <cell r="I802" t="str">
            <v/>
          </cell>
          <cell r="J802">
            <v>0</v>
          </cell>
          <cell r="K802" t="str">
            <v/>
          </cell>
        </row>
        <row r="803">
          <cell r="C803">
            <v>2110899</v>
          </cell>
          <cell r="D803" t="str">
            <v/>
          </cell>
          <cell r="E803" t="str">
            <v/>
          </cell>
          <cell r="F803" t="str">
            <v>99</v>
          </cell>
          <cell r="G803" t="str">
            <v>其他退牧还草支出</v>
          </cell>
          <cell r="H803">
            <v>0</v>
          </cell>
          <cell r="I803" t="str">
            <v/>
          </cell>
          <cell r="J803">
            <v>0</v>
          </cell>
          <cell r="K803" t="str">
            <v/>
          </cell>
        </row>
        <row r="804">
          <cell r="C804">
            <v>21109</v>
          </cell>
          <cell r="D804" t="str">
            <v>211</v>
          </cell>
          <cell r="E804" t="str">
            <v>09</v>
          </cell>
          <cell r="F804" t="str">
            <v/>
          </cell>
          <cell r="G804" t="str">
            <v>已垦草原退耕还草</v>
          </cell>
          <cell r="H804">
            <v>0</v>
          </cell>
          <cell r="I804">
            <v>0</v>
          </cell>
          <cell r="J804">
            <v>0</v>
          </cell>
          <cell r="K804" t="str">
            <v/>
          </cell>
        </row>
        <row r="805">
          <cell r="C805">
            <v>2110901</v>
          </cell>
          <cell r="D805" t="str">
            <v/>
          </cell>
          <cell r="E805" t="str">
            <v/>
          </cell>
          <cell r="F805" t="str">
            <v>01</v>
          </cell>
          <cell r="G805" t="str">
            <v>已垦草原退耕还草</v>
          </cell>
          <cell r="H805">
            <v>0</v>
          </cell>
          <cell r="I805" t="str">
            <v/>
          </cell>
          <cell r="J805">
            <v>0</v>
          </cell>
          <cell r="K805" t="str">
            <v/>
          </cell>
        </row>
        <row r="806">
          <cell r="C806">
            <v>21110</v>
          </cell>
          <cell r="D806" t="str">
            <v>211</v>
          </cell>
          <cell r="E806" t="str">
            <v>10</v>
          </cell>
          <cell r="F806" t="str">
            <v/>
          </cell>
          <cell r="G806" t="str">
            <v>能源节约利用</v>
          </cell>
          <cell r="H806">
            <v>0</v>
          </cell>
          <cell r="I806">
            <v>0</v>
          </cell>
          <cell r="J806">
            <v>0</v>
          </cell>
          <cell r="K806" t="str">
            <v/>
          </cell>
        </row>
        <row r="807">
          <cell r="C807">
            <v>2111001</v>
          </cell>
          <cell r="D807" t="str">
            <v/>
          </cell>
          <cell r="E807" t="str">
            <v/>
          </cell>
          <cell r="F807" t="str">
            <v>01</v>
          </cell>
          <cell r="G807" t="str">
            <v>能源节约利用</v>
          </cell>
          <cell r="H807">
            <v>0</v>
          </cell>
          <cell r="I807" t="str">
            <v/>
          </cell>
          <cell r="J807">
            <v>0</v>
          </cell>
          <cell r="K807" t="str">
            <v/>
          </cell>
        </row>
        <row r="808">
          <cell r="C808">
            <v>21111</v>
          </cell>
          <cell r="D808" t="str">
            <v>211</v>
          </cell>
          <cell r="E808" t="str">
            <v>11</v>
          </cell>
          <cell r="F808" t="str">
            <v/>
          </cell>
          <cell r="G808" t="str">
            <v>污染减排</v>
          </cell>
          <cell r="H808">
            <v>0.05</v>
          </cell>
          <cell r="I808">
            <v>0</v>
          </cell>
          <cell r="J808">
            <v>0.05</v>
          </cell>
          <cell r="K808" t="str">
            <v/>
          </cell>
          <cell r="L808">
            <v>-0.045672</v>
          </cell>
        </row>
        <row r="809">
          <cell r="C809">
            <v>2111101</v>
          </cell>
          <cell r="D809" t="str">
            <v/>
          </cell>
          <cell r="E809" t="str">
            <v/>
          </cell>
          <cell r="F809" t="str">
            <v>01</v>
          </cell>
          <cell r="G809" t="str">
            <v>生态环境监测与信息</v>
          </cell>
          <cell r="H809">
            <v>0</v>
          </cell>
          <cell r="I809" t="str">
            <v/>
          </cell>
          <cell r="J809">
            <v>0</v>
          </cell>
          <cell r="K809" t="str">
            <v/>
          </cell>
        </row>
        <row r="810">
          <cell r="C810">
            <v>2111102</v>
          </cell>
          <cell r="D810" t="str">
            <v/>
          </cell>
          <cell r="E810" t="str">
            <v/>
          </cell>
          <cell r="F810" t="str">
            <v>02</v>
          </cell>
          <cell r="G810" t="str">
            <v>生态环境执法监察</v>
          </cell>
          <cell r="H810">
            <v>0.05</v>
          </cell>
          <cell r="I810" t="str">
            <v/>
          </cell>
          <cell r="J810">
            <v>0.05</v>
          </cell>
          <cell r="K810" t="str">
            <v/>
          </cell>
          <cell r="L810">
            <v>-0.045672</v>
          </cell>
        </row>
        <row r="811">
          <cell r="C811">
            <v>2111103</v>
          </cell>
          <cell r="D811" t="str">
            <v/>
          </cell>
          <cell r="E811" t="str">
            <v/>
          </cell>
          <cell r="F811" t="str">
            <v>03</v>
          </cell>
          <cell r="G811" t="str">
            <v>减排专项支出</v>
          </cell>
          <cell r="H811">
            <v>0</v>
          </cell>
          <cell r="I811" t="str">
            <v/>
          </cell>
          <cell r="J811">
            <v>0</v>
          </cell>
          <cell r="K811" t="str">
            <v/>
          </cell>
        </row>
        <row r="812">
          <cell r="C812">
            <v>2111104</v>
          </cell>
          <cell r="D812" t="str">
            <v/>
          </cell>
          <cell r="E812" t="str">
            <v/>
          </cell>
          <cell r="F812" t="str">
            <v>04</v>
          </cell>
          <cell r="G812" t="str">
            <v>清洁生产专项支出</v>
          </cell>
          <cell r="H812">
            <v>0</v>
          </cell>
          <cell r="I812" t="str">
            <v/>
          </cell>
          <cell r="J812">
            <v>0</v>
          </cell>
          <cell r="K812" t="str">
            <v/>
          </cell>
        </row>
        <row r="813">
          <cell r="C813">
            <v>2111199</v>
          </cell>
          <cell r="D813" t="str">
            <v/>
          </cell>
          <cell r="E813" t="str">
            <v/>
          </cell>
          <cell r="F813" t="str">
            <v>99</v>
          </cell>
          <cell r="G813" t="str">
            <v>其他污染减排支出</v>
          </cell>
          <cell r="H813">
            <v>0</v>
          </cell>
          <cell r="I813" t="str">
            <v/>
          </cell>
          <cell r="J813">
            <v>0</v>
          </cell>
          <cell r="K813" t="str">
            <v/>
          </cell>
        </row>
        <row r="814">
          <cell r="C814">
            <v>21112</v>
          </cell>
          <cell r="D814" t="str">
            <v>211</v>
          </cell>
          <cell r="E814" t="str">
            <v>12</v>
          </cell>
          <cell r="F814" t="str">
            <v/>
          </cell>
          <cell r="G814" t="str">
            <v>可再生能源</v>
          </cell>
          <cell r="H814">
            <v>0</v>
          </cell>
          <cell r="I814">
            <v>0</v>
          </cell>
          <cell r="J814">
            <v>0</v>
          </cell>
          <cell r="K814" t="str">
            <v/>
          </cell>
        </row>
        <row r="815">
          <cell r="C815">
            <v>2111201</v>
          </cell>
          <cell r="D815" t="str">
            <v/>
          </cell>
          <cell r="E815" t="str">
            <v/>
          </cell>
          <cell r="F815" t="str">
            <v>01</v>
          </cell>
          <cell r="G815" t="str">
            <v>可再生能源</v>
          </cell>
          <cell r="H815">
            <v>0</v>
          </cell>
          <cell r="I815" t="str">
            <v/>
          </cell>
          <cell r="J815">
            <v>0</v>
          </cell>
          <cell r="K815" t="str">
            <v/>
          </cell>
        </row>
        <row r="816">
          <cell r="C816">
            <v>21113</v>
          </cell>
          <cell r="D816" t="str">
            <v>211</v>
          </cell>
          <cell r="E816" t="str">
            <v>13</v>
          </cell>
          <cell r="F816" t="str">
            <v/>
          </cell>
          <cell r="G816" t="str">
            <v>循环经济</v>
          </cell>
          <cell r="H816">
            <v>0</v>
          </cell>
          <cell r="I816">
            <v>0</v>
          </cell>
          <cell r="J816">
            <v>0</v>
          </cell>
          <cell r="K816" t="str">
            <v/>
          </cell>
        </row>
        <row r="817">
          <cell r="C817">
            <v>2111301</v>
          </cell>
          <cell r="D817" t="str">
            <v/>
          </cell>
          <cell r="E817" t="str">
            <v/>
          </cell>
          <cell r="F817" t="str">
            <v>01</v>
          </cell>
          <cell r="G817" t="str">
            <v>循环经济</v>
          </cell>
          <cell r="H817">
            <v>0</v>
          </cell>
          <cell r="I817" t="str">
            <v/>
          </cell>
          <cell r="J817">
            <v>0</v>
          </cell>
          <cell r="K817" t="str">
            <v/>
          </cell>
        </row>
        <row r="818">
          <cell r="C818">
            <v>21114</v>
          </cell>
          <cell r="D818" t="str">
            <v>211</v>
          </cell>
          <cell r="E818" t="str">
            <v>14</v>
          </cell>
          <cell r="F818" t="str">
            <v/>
          </cell>
          <cell r="G818" t="str">
            <v>能源管理事务</v>
          </cell>
          <cell r="H818">
            <v>0</v>
          </cell>
          <cell r="I818">
            <v>0</v>
          </cell>
          <cell r="J818">
            <v>0</v>
          </cell>
          <cell r="K818" t="str">
            <v/>
          </cell>
        </row>
        <row r="819">
          <cell r="C819">
            <v>2111401</v>
          </cell>
          <cell r="D819" t="str">
            <v/>
          </cell>
          <cell r="E819" t="str">
            <v/>
          </cell>
          <cell r="F819" t="str">
            <v>01</v>
          </cell>
          <cell r="G819" t="str">
            <v>行政运行</v>
          </cell>
          <cell r="H819">
            <v>0</v>
          </cell>
          <cell r="I819" t="str">
            <v/>
          </cell>
          <cell r="J819">
            <v>0</v>
          </cell>
          <cell r="K819" t="str">
            <v/>
          </cell>
        </row>
        <row r="820">
          <cell r="C820">
            <v>2111402</v>
          </cell>
          <cell r="D820" t="str">
            <v/>
          </cell>
          <cell r="E820" t="str">
            <v/>
          </cell>
          <cell r="F820" t="str">
            <v>02</v>
          </cell>
          <cell r="G820" t="str">
            <v>一般行政管理事务</v>
          </cell>
          <cell r="H820">
            <v>0</v>
          </cell>
          <cell r="I820" t="str">
            <v/>
          </cell>
          <cell r="J820">
            <v>0</v>
          </cell>
          <cell r="K820" t="str">
            <v/>
          </cell>
        </row>
        <row r="821">
          <cell r="C821">
            <v>2111403</v>
          </cell>
          <cell r="D821" t="str">
            <v/>
          </cell>
          <cell r="E821" t="str">
            <v/>
          </cell>
          <cell r="F821" t="str">
            <v>03</v>
          </cell>
          <cell r="G821" t="str">
            <v>机关服务</v>
          </cell>
          <cell r="H821">
            <v>0</v>
          </cell>
          <cell r="I821" t="str">
            <v/>
          </cell>
          <cell r="J821">
            <v>0</v>
          </cell>
          <cell r="K821" t="str">
            <v/>
          </cell>
        </row>
        <row r="822">
          <cell r="C822">
            <v>2111406</v>
          </cell>
          <cell r="D822" t="str">
            <v/>
          </cell>
          <cell r="E822" t="str">
            <v/>
          </cell>
          <cell r="F822" t="str">
            <v>06</v>
          </cell>
          <cell r="G822" t="str">
            <v>能源科技装备</v>
          </cell>
          <cell r="H822">
            <v>0</v>
          </cell>
          <cell r="I822" t="str">
            <v/>
          </cell>
          <cell r="J822">
            <v>0</v>
          </cell>
          <cell r="K822" t="str">
            <v/>
          </cell>
        </row>
        <row r="823">
          <cell r="C823">
            <v>2111407</v>
          </cell>
          <cell r="D823" t="str">
            <v/>
          </cell>
          <cell r="E823" t="str">
            <v/>
          </cell>
          <cell r="F823" t="str">
            <v>07</v>
          </cell>
          <cell r="G823" t="str">
            <v>能源行业管理</v>
          </cell>
          <cell r="H823">
            <v>0</v>
          </cell>
          <cell r="I823" t="str">
            <v/>
          </cell>
          <cell r="J823">
            <v>0</v>
          </cell>
          <cell r="K823" t="str">
            <v/>
          </cell>
        </row>
        <row r="824">
          <cell r="C824">
            <v>2111408</v>
          </cell>
          <cell r="D824" t="str">
            <v/>
          </cell>
          <cell r="E824" t="str">
            <v/>
          </cell>
          <cell r="F824" t="str">
            <v>08</v>
          </cell>
          <cell r="G824" t="str">
            <v>能源管理</v>
          </cell>
          <cell r="H824">
            <v>0</v>
          </cell>
          <cell r="I824" t="str">
            <v/>
          </cell>
          <cell r="J824">
            <v>0</v>
          </cell>
          <cell r="K824" t="str">
            <v/>
          </cell>
        </row>
        <row r="825">
          <cell r="C825">
            <v>2111411</v>
          </cell>
          <cell r="D825" t="str">
            <v/>
          </cell>
          <cell r="E825" t="str">
            <v/>
          </cell>
          <cell r="F825" t="str">
            <v>11</v>
          </cell>
          <cell r="G825" t="str">
            <v>信息化建设</v>
          </cell>
          <cell r="H825">
            <v>0</v>
          </cell>
          <cell r="I825" t="str">
            <v/>
          </cell>
          <cell r="J825">
            <v>0</v>
          </cell>
          <cell r="K825" t="str">
            <v/>
          </cell>
        </row>
        <row r="826">
          <cell r="C826">
            <v>2111413</v>
          </cell>
          <cell r="D826" t="str">
            <v/>
          </cell>
          <cell r="E826" t="str">
            <v/>
          </cell>
          <cell r="F826" t="str">
            <v>13</v>
          </cell>
          <cell r="G826" t="str">
            <v>农村电网建设</v>
          </cell>
          <cell r="H826">
            <v>0</v>
          </cell>
          <cell r="I826" t="str">
            <v/>
          </cell>
          <cell r="J826">
            <v>0</v>
          </cell>
          <cell r="K826" t="str">
            <v/>
          </cell>
        </row>
        <row r="827">
          <cell r="C827">
            <v>2111450</v>
          </cell>
          <cell r="D827" t="str">
            <v/>
          </cell>
          <cell r="E827" t="str">
            <v/>
          </cell>
          <cell r="F827" t="str">
            <v>50</v>
          </cell>
          <cell r="G827" t="str">
            <v>事业运行</v>
          </cell>
          <cell r="H827">
            <v>0</v>
          </cell>
          <cell r="I827" t="str">
            <v/>
          </cell>
          <cell r="J827">
            <v>0</v>
          </cell>
          <cell r="K827" t="str">
            <v/>
          </cell>
        </row>
        <row r="828">
          <cell r="C828">
            <v>2111499</v>
          </cell>
          <cell r="D828" t="str">
            <v/>
          </cell>
          <cell r="E828" t="str">
            <v/>
          </cell>
          <cell r="F828" t="str">
            <v>99</v>
          </cell>
          <cell r="G828" t="str">
            <v>其他能源管理事务支出</v>
          </cell>
          <cell r="H828">
            <v>0</v>
          </cell>
          <cell r="I828" t="str">
            <v/>
          </cell>
          <cell r="J828">
            <v>0</v>
          </cell>
          <cell r="K828" t="str">
            <v/>
          </cell>
        </row>
        <row r="829">
          <cell r="C829">
            <v>21199</v>
          </cell>
          <cell r="D829" t="str">
            <v>211</v>
          </cell>
          <cell r="E829" t="str">
            <v>99</v>
          </cell>
          <cell r="F829" t="str">
            <v/>
          </cell>
          <cell r="G829" t="str">
            <v>其他节能环保支出</v>
          </cell>
          <cell r="H829">
            <v>1068.58</v>
          </cell>
          <cell r="I829">
            <v>0</v>
          </cell>
          <cell r="J829">
            <v>1068.58</v>
          </cell>
          <cell r="K829" t="str">
            <v/>
          </cell>
        </row>
        <row r="829">
          <cell r="M829">
            <v>-684</v>
          </cell>
        </row>
        <row r="830">
          <cell r="C830">
            <v>2119999</v>
          </cell>
          <cell r="D830" t="str">
            <v/>
          </cell>
          <cell r="E830" t="str">
            <v/>
          </cell>
          <cell r="F830" t="str">
            <v>99</v>
          </cell>
          <cell r="G830" t="str">
            <v>其他节能环保支出</v>
          </cell>
          <cell r="H830">
            <v>1068.58</v>
          </cell>
          <cell r="I830" t="str">
            <v/>
          </cell>
          <cell r="J830">
            <v>1068.58</v>
          </cell>
          <cell r="K830" t="str">
            <v/>
          </cell>
        </row>
        <row r="830">
          <cell r="M830">
            <v>-684</v>
          </cell>
        </row>
        <row r="831">
          <cell r="C831">
            <v>212</v>
          </cell>
          <cell r="D831" t="str">
            <v>212</v>
          </cell>
          <cell r="E831" t="str">
            <v/>
          </cell>
          <cell r="F831" t="str">
            <v/>
          </cell>
          <cell r="G831" t="str">
            <v>城乡社区支出</v>
          </cell>
          <cell r="H831">
            <v>7178.09</v>
          </cell>
          <cell r="I831">
            <v>0</v>
          </cell>
          <cell r="J831">
            <v>7178.09</v>
          </cell>
          <cell r="K831" t="str">
            <v/>
          </cell>
          <cell r="L831">
            <v>1674.403534</v>
          </cell>
          <cell r="M831">
            <v>-350</v>
          </cell>
        </row>
        <row r="832">
          <cell r="C832">
            <v>21201</v>
          </cell>
          <cell r="D832" t="str">
            <v>212</v>
          </cell>
          <cell r="E832" t="str">
            <v>01</v>
          </cell>
          <cell r="F832" t="str">
            <v/>
          </cell>
          <cell r="G832" t="str">
            <v>城乡社区管理事务</v>
          </cell>
          <cell r="H832">
            <v>4343.98</v>
          </cell>
          <cell r="I832">
            <v>0</v>
          </cell>
          <cell r="J832">
            <v>4343.98</v>
          </cell>
          <cell r="K832" t="str">
            <v/>
          </cell>
          <cell r="L832">
            <v>18.347534</v>
          </cell>
          <cell r="M832">
            <v>0</v>
          </cell>
        </row>
        <row r="833">
          <cell r="C833">
            <v>2120101</v>
          </cell>
          <cell r="D833" t="str">
            <v/>
          </cell>
          <cell r="E833" t="str">
            <v/>
          </cell>
          <cell r="F833" t="str">
            <v>01</v>
          </cell>
          <cell r="G833" t="str">
            <v>行政运行</v>
          </cell>
          <cell r="H833">
            <v>2687.26</v>
          </cell>
          <cell r="I833" t="str">
            <v/>
          </cell>
          <cell r="J833">
            <v>2687.26</v>
          </cell>
          <cell r="K833" t="str">
            <v/>
          </cell>
          <cell r="L833">
            <v>37.226378</v>
          </cell>
          <cell r="M833">
            <v>0</v>
          </cell>
        </row>
        <row r="834">
          <cell r="C834">
            <v>2120102</v>
          </cell>
          <cell r="D834" t="str">
            <v/>
          </cell>
          <cell r="E834" t="str">
            <v/>
          </cell>
          <cell r="F834" t="str">
            <v>02</v>
          </cell>
          <cell r="G834" t="str">
            <v>一般行政管理事务</v>
          </cell>
          <cell r="H834">
            <v>543.96</v>
          </cell>
          <cell r="I834" t="str">
            <v/>
          </cell>
          <cell r="J834">
            <v>543.96</v>
          </cell>
          <cell r="K834" t="str">
            <v/>
          </cell>
          <cell r="L834">
            <v>22.689965</v>
          </cell>
          <cell r="M834">
            <v>0</v>
          </cell>
        </row>
        <row r="835">
          <cell r="C835">
            <v>2120103</v>
          </cell>
          <cell r="D835" t="str">
            <v/>
          </cell>
          <cell r="E835" t="str">
            <v/>
          </cell>
          <cell r="F835" t="str">
            <v>03</v>
          </cell>
          <cell r="G835" t="str">
            <v>机关服务</v>
          </cell>
          <cell r="H835">
            <v>307.87</v>
          </cell>
          <cell r="I835" t="str">
            <v/>
          </cell>
          <cell r="J835">
            <v>307.87</v>
          </cell>
          <cell r="K835" t="str">
            <v/>
          </cell>
          <cell r="L835">
            <v>-1.346812</v>
          </cell>
        </row>
        <row r="836">
          <cell r="C836">
            <v>2120104</v>
          </cell>
          <cell r="D836" t="str">
            <v/>
          </cell>
          <cell r="E836" t="str">
            <v/>
          </cell>
          <cell r="F836" t="str">
            <v>04</v>
          </cell>
          <cell r="G836" t="str">
            <v>城管执法</v>
          </cell>
          <cell r="H836">
            <v>673.66</v>
          </cell>
          <cell r="I836" t="str">
            <v/>
          </cell>
          <cell r="J836">
            <v>673.66</v>
          </cell>
          <cell r="K836" t="str">
            <v/>
          </cell>
          <cell r="L836">
            <v>-71.532641</v>
          </cell>
          <cell r="M836">
            <v>0</v>
          </cell>
        </row>
        <row r="837">
          <cell r="C837">
            <v>2120105</v>
          </cell>
          <cell r="D837" t="str">
            <v/>
          </cell>
          <cell r="E837" t="str">
            <v/>
          </cell>
          <cell r="F837" t="str">
            <v>05</v>
          </cell>
          <cell r="G837" t="str">
            <v>工程建设标准规范编制与监管</v>
          </cell>
          <cell r="H837">
            <v>0</v>
          </cell>
          <cell r="I837" t="str">
            <v/>
          </cell>
          <cell r="J837">
            <v>0</v>
          </cell>
          <cell r="K837" t="str">
            <v/>
          </cell>
        </row>
        <row r="838">
          <cell r="C838">
            <v>2120106</v>
          </cell>
          <cell r="D838" t="str">
            <v/>
          </cell>
          <cell r="E838" t="str">
            <v/>
          </cell>
          <cell r="F838" t="str">
            <v>06</v>
          </cell>
          <cell r="G838" t="str">
            <v>工程建设管理</v>
          </cell>
          <cell r="H838">
            <v>0</v>
          </cell>
          <cell r="I838" t="str">
            <v/>
          </cell>
          <cell r="J838">
            <v>0</v>
          </cell>
          <cell r="K838" t="str">
            <v/>
          </cell>
        </row>
        <row r="839">
          <cell r="C839">
            <v>2120107</v>
          </cell>
          <cell r="D839" t="str">
            <v/>
          </cell>
          <cell r="E839" t="str">
            <v/>
          </cell>
          <cell r="F839" t="str">
            <v>07</v>
          </cell>
          <cell r="G839" t="str">
            <v>市政公用行业市场监管</v>
          </cell>
          <cell r="H839">
            <v>0</v>
          </cell>
          <cell r="I839" t="str">
            <v/>
          </cell>
          <cell r="J839">
            <v>0</v>
          </cell>
          <cell r="K839" t="str">
            <v/>
          </cell>
        </row>
        <row r="840">
          <cell r="C840">
            <v>2120109</v>
          </cell>
          <cell r="D840" t="str">
            <v/>
          </cell>
          <cell r="E840" t="str">
            <v/>
          </cell>
          <cell r="F840" t="str">
            <v>09</v>
          </cell>
          <cell r="G840" t="str">
            <v>住宅建设与房地产市场监管</v>
          </cell>
          <cell r="H840">
            <v>0</v>
          </cell>
          <cell r="I840" t="str">
            <v/>
          </cell>
          <cell r="J840">
            <v>0</v>
          </cell>
          <cell r="K840" t="str">
            <v/>
          </cell>
        </row>
        <row r="841">
          <cell r="C841">
            <v>2120110</v>
          </cell>
          <cell r="D841" t="str">
            <v/>
          </cell>
          <cell r="E841" t="str">
            <v/>
          </cell>
          <cell r="F841" t="str">
            <v>10</v>
          </cell>
          <cell r="G841" t="str">
            <v>执业资格注册、资质审查</v>
          </cell>
          <cell r="H841">
            <v>0</v>
          </cell>
          <cell r="I841" t="str">
            <v/>
          </cell>
          <cell r="J841">
            <v>0</v>
          </cell>
          <cell r="K841" t="str">
            <v/>
          </cell>
        </row>
        <row r="842">
          <cell r="C842">
            <v>2120199</v>
          </cell>
          <cell r="D842" t="str">
            <v/>
          </cell>
          <cell r="E842" t="str">
            <v/>
          </cell>
          <cell r="F842" t="str">
            <v>99</v>
          </cell>
          <cell r="G842" t="str">
            <v>其他城乡社区管理事务支出</v>
          </cell>
          <cell r="H842">
            <v>131.23</v>
          </cell>
          <cell r="I842" t="str">
            <v/>
          </cell>
          <cell r="J842">
            <v>131.23</v>
          </cell>
          <cell r="K842" t="str">
            <v/>
          </cell>
          <cell r="L842">
            <v>31.310644</v>
          </cell>
          <cell r="M842">
            <v>0</v>
          </cell>
        </row>
        <row r="843">
          <cell r="C843">
            <v>21202</v>
          </cell>
          <cell r="D843" t="str">
            <v>212</v>
          </cell>
          <cell r="E843" t="str">
            <v>02</v>
          </cell>
          <cell r="F843" t="str">
            <v/>
          </cell>
          <cell r="G843" t="str">
            <v>城乡社区规划与管理</v>
          </cell>
          <cell r="H843">
            <v>0</v>
          </cell>
          <cell r="I843">
            <v>0</v>
          </cell>
          <cell r="J843">
            <v>0</v>
          </cell>
          <cell r="K843" t="str">
            <v/>
          </cell>
        </row>
        <row r="844">
          <cell r="C844">
            <v>2120201</v>
          </cell>
          <cell r="D844" t="str">
            <v/>
          </cell>
          <cell r="E844" t="str">
            <v/>
          </cell>
          <cell r="F844" t="str">
            <v>01</v>
          </cell>
          <cell r="G844" t="str">
            <v>城乡社区规划与管理</v>
          </cell>
          <cell r="H844">
            <v>0</v>
          </cell>
          <cell r="I844" t="str">
            <v/>
          </cell>
          <cell r="J844">
            <v>0</v>
          </cell>
          <cell r="K844" t="str">
            <v/>
          </cell>
        </row>
        <row r="845">
          <cell r="C845">
            <v>21203</v>
          </cell>
          <cell r="D845" t="str">
            <v>212</v>
          </cell>
          <cell r="E845" t="str">
            <v>03</v>
          </cell>
          <cell r="F845" t="str">
            <v/>
          </cell>
          <cell r="G845" t="str">
            <v>城乡社区公共设施</v>
          </cell>
          <cell r="H845">
            <v>2353.44</v>
          </cell>
          <cell r="I845">
            <v>0</v>
          </cell>
          <cell r="J845">
            <v>2353.44</v>
          </cell>
          <cell r="K845" t="str">
            <v/>
          </cell>
          <cell r="L845">
            <v>1656.056</v>
          </cell>
          <cell r="M845">
            <v>-350</v>
          </cell>
        </row>
        <row r="846">
          <cell r="C846">
            <v>2120303</v>
          </cell>
          <cell r="D846" t="str">
            <v/>
          </cell>
          <cell r="E846" t="str">
            <v/>
          </cell>
          <cell r="F846" t="str">
            <v>03</v>
          </cell>
          <cell r="G846" t="str">
            <v>小城镇基础设施建设</v>
          </cell>
          <cell r="H846">
            <v>0</v>
          </cell>
          <cell r="I846" t="str">
            <v/>
          </cell>
          <cell r="J846">
            <v>0</v>
          </cell>
          <cell r="K846" t="str">
            <v/>
          </cell>
        </row>
        <row r="847">
          <cell r="C847">
            <v>2120399</v>
          </cell>
          <cell r="D847" t="str">
            <v/>
          </cell>
          <cell r="E847" t="str">
            <v/>
          </cell>
          <cell r="F847" t="str">
            <v>99</v>
          </cell>
          <cell r="G847" t="str">
            <v>其他城乡社区公共设施支出</v>
          </cell>
          <cell r="H847">
            <v>2353.44</v>
          </cell>
          <cell r="I847" t="str">
            <v/>
          </cell>
          <cell r="J847">
            <v>2353.44</v>
          </cell>
          <cell r="K847" t="str">
            <v/>
          </cell>
          <cell r="L847">
            <v>1656.056</v>
          </cell>
          <cell r="M847">
            <v>-350</v>
          </cell>
        </row>
        <row r="848">
          <cell r="C848">
            <v>21205</v>
          </cell>
          <cell r="D848" t="str">
            <v>212</v>
          </cell>
          <cell r="E848" t="str">
            <v>05</v>
          </cell>
          <cell r="F848" t="str">
            <v/>
          </cell>
          <cell r="G848" t="str">
            <v>城乡社区环境卫生</v>
          </cell>
          <cell r="H848">
            <v>34.67</v>
          </cell>
          <cell r="I848">
            <v>0</v>
          </cell>
          <cell r="J848">
            <v>34.67</v>
          </cell>
          <cell r="K848" t="str">
            <v/>
          </cell>
          <cell r="L848">
            <v>0</v>
          </cell>
        </row>
        <row r="849">
          <cell r="C849">
            <v>2120501</v>
          </cell>
          <cell r="D849" t="str">
            <v/>
          </cell>
          <cell r="E849" t="str">
            <v/>
          </cell>
          <cell r="F849" t="str">
            <v>01</v>
          </cell>
          <cell r="G849" t="str">
            <v>城乡社区环境卫生</v>
          </cell>
          <cell r="H849">
            <v>34.67</v>
          </cell>
          <cell r="I849" t="str">
            <v/>
          </cell>
          <cell r="J849">
            <v>34.67</v>
          </cell>
          <cell r="K849" t="str">
            <v/>
          </cell>
          <cell r="L849">
            <v>0</v>
          </cell>
        </row>
        <row r="850">
          <cell r="C850">
            <v>21206</v>
          </cell>
          <cell r="D850" t="str">
            <v>212</v>
          </cell>
          <cell r="E850" t="str">
            <v>06</v>
          </cell>
          <cell r="F850" t="str">
            <v/>
          </cell>
          <cell r="G850" t="str">
            <v>建设市场管理与监督</v>
          </cell>
          <cell r="H850">
            <v>0</v>
          </cell>
          <cell r="I850">
            <v>0</v>
          </cell>
          <cell r="J850">
            <v>0</v>
          </cell>
          <cell r="K850" t="str">
            <v/>
          </cell>
        </row>
        <row r="851">
          <cell r="C851">
            <v>2120601</v>
          </cell>
          <cell r="D851" t="str">
            <v/>
          </cell>
          <cell r="E851" t="str">
            <v/>
          </cell>
          <cell r="F851" t="str">
            <v>01</v>
          </cell>
          <cell r="G851" t="str">
            <v>建设市场管理与监督</v>
          </cell>
          <cell r="H851">
            <v>0</v>
          </cell>
          <cell r="I851" t="str">
            <v/>
          </cell>
          <cell r="J851">
            <v>0</v>
          </cell>
          <cell r="K851" t="str">
            <v/>
          </cell>
        </row>
        <row r="852">
          <cell r="C852">
            <v>21299</v>
          </cell>
          <cell r="D852" t="str">
            <v>212</v>
          </cell>
          <cell r="E852" t="str">
            <v>99</v>
          </cell>
          <cell r="F852" t="str">
            <v/>
          </cell>
          <cell r="G852" t="str">
            <v>其他城乡社区支出</v>
          </cell>
          <cell r="H852">
            <v>446</v>
          </cell>
          <cell r="I852">
            <v>0</v>
          </cell>
          <cell r="J852">
            <v>446</v>
          </cell>
          <cell r="K852" t="str">
            <v/>
          </cell>
        </row>
        <row r="853">
          <cell r="C853">
            <v>2129999</v>
          </cell>
          <cell r="D853" t="str">
            <v/>
          </cell>
          <cell r="E853" t="str">
            <v/>
          </cell>
          <cell r="F853" t="str">
            <v>99</v>
          </cell>
          <cell r="G853" t="str">
            <v>其他城乡社区支出</v>
          </cell>
          <cell r="H853">
            <v>446</v>
          </cell>
          <cell r="I853" t="str">
            <v/>
          </cell>
          <cell r="J853">
            <v>446</v>
          </cell>
          <cell r="K853" t="str">
            <v/>
          </cell>
        </row>
        <row r="854">
          <cell r="C854">
            <v>213</v>
          </cell>
          <cell r="D854" t="str">
            <v>213</v>
          </cell>
          <cell r="E854" t="str">
            <v/>
          </cell>
          <cell r="F854" t="str">
            <v/>
          </cell>
          <cell r="G854" t="str">
            <v>农林水支出</v>
          </cell>
          <cell r="H854">
            <v>57103.55</v>
          </cell>
          <cell r="I854">
            <v>0</v>
          </cell>
          <cell r="J854">
            <v>57103.55</v>
          </cell>
          <cell r="K854" t="str">
            <v/>
          </cell>
          <cell r="L854">
            <v>-85.288789</v>
          </cell>
          <cell r="M854">
            <v>-12683</v>
          </cell>
        </row>
        <row r="855">
          <cell r="C855">
            <v>21301</v>
          </cell>
          <cell r="D855" t="str">
            <v>213</v>
          </cell>
          <cell r="E855" t="str">
            <v>01</v>
          </cell>
          <cell r="F855" t="str">
            <v/>
          </cell>
          <cell r="G855" t="str">
            <v>农业农村</v>
          </cell>
          <cell r="H855">
            <v>38438.77</v>
          </cell>
          <cell r="I855">
            <v>0</v>
          </cell>
          <cell r="J855">
            <v>38438.77</v>
          </cell>
          <cell r="K855" t="str">
            <v/>
          </cell>
          <cell r="L855">
            <v>-169.399615</v>
          </cell>
          <cell r="M855">
            <v>-9134</v>
          </cell>
        </row>
        <row r="856">
          <cell r="C856">
            <v>2130101</v>
          </cell>
          <cell r="D856" t="str">
            <v/>
          </cell>
          <cell r="E856" t="str">
            <v/>
          </cell>
          <cell r="F856" t="str">
            <v>01</v>
          </cell>
          <cell r="G856" t="str">
            <v>行政运行</v>
          </cell>
          <cell r="H856">
            <v>0</v>
          </cell>
          <cell r="I856" t="str">
            <v/>
          </cell>
          <cell r="J856">
            <v>0</v>
          </cell>
          <cell r="K856" t="str">
            <v/>
          </cell>
        </row>
        <row r="857">
          <cell r="C857">
            <v>2130102</v>
          </cell>
          <cell r="D857" t="str">
            <v/>
          </cell>
          <cell r="E857" t="str">
            <v/>
          </cell>
          <cell r="F857" t="str">
            <v>02</v>
          </cell>
          <cell r="G857" t="str">
            <v>一般行政管理事务</v>
          </cell>
          <cell r="H857">
            <v>0</v>
          </cell>
          <cell r="I857" t="str">
            <v/>
          </cell>
          <cell r="J857">
            <v>0</v>
          </cell>
          <cell r="K857" t="str">
            <v/>
          </cell>
        </row>
        <row r="858">
          <cell r="C858">
            <v>2130103</v>
          </cell>
          <cell r="D858" t="str">
            <v/>
          </cell>
          <cell r="E858" t="str">
            <v/>
          </cell>
          <cell r="F858" t="str">
            <v>03</v>
          </cell>
          <cell r="G858" t="str">
            <v>机关服务</v>
          </cell>
          <cell r="H858">
            <v>121.32</v>
          </cell>
          <cell r="I858" t="str">
            <v/>
          </cell>
          <cell r="J858">
            <v>121.32</v>
          </cell>
          <cell r="K858" t="str">
            <v/>
          </cell>
          <cell r="L858">
            <v>4.85985</v>
          </cell>
        </row>
        <row r="859">
          <cell r="C859">
            <v>2130104</v>
          </cell>
          <cell r="D859" t="str">
            <v/>
          </cell>
          <cell r="E859" t="str">
            <v/>
          </cell>
          <cell r="F859" t="str">
            <v>04</v>
          </cell>
          <cell r="G859" t="str">
            <v>事业运行</v>
          </cell>
          <cell r="H859">
            <v>3899.78</v>
          </cell>
          <cell r="I859" t="str">
            <v/>
          </cell>
          <cell r="J859">
            <v>3899.78</v>
          </cell>
          <cell r="K859" t="str">
            <v/>
          </cell>
          <cell r="L859">
            <v>-94.08801</v>
          </cell>
          <cell r="M859">
            <v>0</v>
          </cell>
        </row>
        <row r="860">
          <cell r="C860">
            <v>2130105</v>
          </cell>
          <cell r="D860" t="str">
            <v/>
          </cell>
          <cell r="E860" t="str">
            <v/>
          </cell>
          <cell r="F860" t="str">
            <v>05</v>
          </cell>
          <cell r="G860" t="str">
            <v>农垦运行</v>
          </cell>
          <cell r="H860">
            <v>0</v>
          </cell>
          <cell r="I860" t="str">
            <v/>
          </cell>
          <cell r="J860">
            <v>0</v>
          </cell>
          <cell r="K860" t="str">
            <v/>
          </cell>
        </row>
        <row r="861">
          <cell r="C861">
            <v>2130106</v>
          </cell>
          <cell r="D861" t="str">
            <v/>
          </cell>
          <cell r="E861" t="str">
            <v/>
          </cell>
          <cell r="F861" t="str">
            <v>06</v>
          </cell>
          <cell r="G861" t="str">
            <v>科技转化与推广服务</v>
          </cell>
          <cell r="H861">
            <v>1696.74</v>
          </cell>
          <cell r="I861" t="str">
            <v/>
          </cell>
          <cell r="J861">
            <v>1696.74</v>
          </cell>
          <cell r="K861" t="str">
            <v/>
          </cell>
        </row>
        <row r="861">
          <cell r="M861">
            <v>-1023</v>
          </cell>
        </row>
        <row r="862">
          <cell r="C862">
            <v>2130108</v>
          </cell>
          <cell r="D862" t="str">
            <v/>
          </cell>
          <cell r="E862" t="str">
            <v/>
          </cell>
          <cell r="F862" t="str">
            <v>08</v>
          </cell>
          <cell r="G862" t="str">
            <v>病虫害控制</v>
          </cell>
          <cell r="H862">
            <v>293.82</v>
          </cell>
          <cell r="I862" t="str">
            <v/>
          </cell>
          <cell r="J862">
            <v>293.82</v>
          </cell>
          <cell r="K862" t="str">
            <v/>
          </cell>
          <cell r="L862">
            <v>0</v>
          </cell>
          <cell r="M862">
            <v>-7</v>
          </cell>
        </row>
        <row r="863">
          <cell r="C863">
            <v>2130109</v>
          </cell>
          <cell r="D863" t="str">
            <v/>
          </cell>
          <cell r="E863" t="str">
            <v/>
          </cell>
          <cell r="F863" t="str">
            <v>09</v>
          </cell>
          <cell r="G863" t="str">
            <v>农产品质量安全</v>
          </cell>
          <cell r="H863">
            <v>52.82</v>
          </cell>
          <cell r="I863" t="str">
            <v/>
          </cell>
          <cell r="J863">
            <v>52.82</v>
          </cell>
          <cell r="K863" t="str">
            <v/>
          </cell>
        </row>
        <row r="864">
          <cell r="C864">
            <v>2130110</v>
          </cell>
          <cell r="D864" t="str">
            <v/>
          </cell>
          <cell r="E864" t="str">
            <v/>
          </cell>
          <cell r="F864" t="str">
            <v>10</v>
          </cell>
          <cell r="G864" t="str">
            <v>执法监管</v>
          </cell>
          <cell r="H864">
            <v>5</v>
          </cell>
          <cell r="I864" t="str">
            <v/>
          </cell>
          <cell r="J864">
            <v>5</v>
          </cell>
          <cell r="K864" t="str">
            <v/>
          </cell>
          <cell r="L864">
            <v>0</v>
          </cell>
          <cell r="M864">
            <v>0</v>
          </cell>
        </row>
        <row r="865">
          <cell r="C865">
            <v>2130111</v>
          </cell>
          <cell r="D865" t="str">
            <v/>
          </cell>
          <cell r="E865" t="str">
            <v/>
          </cell>
          <cell r="F865" t="str">
            <v>11</v>
          </cell>
          <cell r="G865" t="str">
            <v>统计监测与信息服务</v>
          </cell>
          <cell r="H865">
            <v>0</v>
          </cell>
          <cell r="I865" t="str">
            <v/>
          </cell>
          <cell r="J865">
            <v>0</v>
          </cell>
          <cell r="K865" t="str">
            <v/>
          </cell>
        </row>
        <row r="866">
          <cell r="C866">
            <v>2130112</v>
          </cell>
          <cell r="D866" t="str">
            <v/>
          </cell>
          <cell r="E866" t="str">
            <v/>
          </cell>
          <cell r="F866" t="str">
            <v>12</v>
          </cell>
          <cell r="G866" t="str">
            <v>行业业务管理</v>
          </cell>
          <cell r="H866">
            <v>93.28</v>
          </cell>
          <cell r="I866" t="str">
            <v/>
          </cell>
          <cell r="J866">
            <v>93.28</v>
          </cell>
          <cell r="K866" t="str">
            <v/>
          </cell>
          <cell r="L866">
            <v>-9.1208</v>
          </cell>
          <cell r="M866">
            <v>0</v>
          </cell>
        </row>
        <row r="867">
          <cell r="C867">
            <v>2130114</v>
          </cell>
          <cell r="D867" t="str">
            <v/>
          </cell>
          <cell r="E867" t="str">
            <v/>
          </cell>
          <cell r="F867" t="str">
            <v>14</v>
          </cell>
          <cell r="G867" t="str">
            <v>对外交流与合作</v>
          </cell>
          <cell r="H867">
            <v>0</v>
          </cell>
          <cell r="I867" t="str">
            <v/>
          </cell>
          <cell r="J867">
            <v>0</v>
          </cell>
          <cell r="K867" t="str">
            <v/>
          </cell>
        </row>
        <row r="868">
          <cell r="C868">
            <v>2130119</v>
          </cell>
          <cell r="D868" t="str">
            <v/>
          </cell>
          <cell r="E868" t="str">
            <v/>
          </cell>
          <cell r="F868" t="str">
            <v>19</v>
          </cell>
          <cell r="G868" t="str">
            <v>防灾救灾</v>
          </cell>
          <cell r="H868">
            <v>656.85</v>
          </cell>
          <cell r="I868" t="str">
            <v/>
          </cell>
          <cell r="J868">
            <v>656.85</v>
          </cell>
          <cell r="K868" t="str">
            <v/>
          </cell>
        </row>
        <row r="868">
          <cell r="M868">
            <v>-82</v>
          </cell>
        </row>
        <row r="869">
          <cell r="C869">
            <v>2130120</v>
          </cell>
          <cell r="D869" t="str">
            <v/>
          </cell>
          <cell r="E869" t="str">
            <v/>
          </cell>
          <cell r="F869" t="str">
            <v>20</v>
          </cell>
          <cell r="G869" t="str">
            <v>稳定农民收入补贴</v>
          </cell>
          <cell r="H869">
            <v>0</v>
          </cell>
          <cell r="I869" t="str">
            <v/>
          </cell>
          <cell r="J869">
            <v>0</v>
          </cell>
          <cell r="K869" t="str">
            <v/>
          </cell>
        </row>
        <row r="870">
          <cell r="C870">
            <v>2130121</v>
          </cell>
          <cell r="D870" t="str">
            <v/>
          </cell>
          <cell r="E870" t="str">
            <v/>
          </cell>
          <cell r="F870" t="str">
            <v>21</v>
          </cell>
          <cell r="G870" t="str">
            <v>农业结构调整补贴</v>
          </cell>
          <cell r="H870">
            <v>0</v>
          </cell>
          <cell r="I870" t="str">
            <v/>
          </cell>
          <cell r="J870">
            <v>0</v>
          </cell>
          <cell r="K870" t="str">
            <v/>
          </cell>
        </row>
        <row r="871">
          <cell r="C871">
            <v>2130122</v>
          </cell>
          <cell r="D871" t="str">
            <v/>
          </cell>
          <cell r="E871" t="str">
            <v/>
          </cell>
          <cell r="F871" t="str">
            <v>22</v>
          </cell>
          <cell r="G871" t="str">
            <v>农业生产发展</v>
          </cell>
          <cell r="H871">
            <v>7351.21</v>
          </cell>
          <cell r="I871" t="str">
            <v/>
          </cell>
          <cell r="J871">
            <v>7351.21</v>
          </cell>
          <cell r="K871" t="str">
            <v/>
          </cell>
        </row>
        <row r="871">
          <cell r="M871">
            <v>-3127</v>
          </cell>
        </row>
        <row r="872">
          <cell r="C872">
            <v>2130124</v>
          </cell>
          <cell r="D872" t="str">
            <v/>
          </cell>
          <cell r="E872" t="str">
            <v/>
          </cell>
          <cell r="F872" t="str">
            <v>24</v>
          </cell>
          <cell r="G872" t="str">
            <v>农村合作经济</v>
          </cell>
          <cell r="H872">
            <v>65.25</v>
          </cell>
          <cell r="I872" t="str">
            <v/>
          </cell>
          <cell r="J872">
            <v>65.25</v>
          </cell>
          <cell r="K872" t="str">
            <v/>
          </cell>
        </row>
        <row r="873">
          <cell r="C873">
            <v>2130125</v>
          </cell>
          <cell r="D873" t="str">
            <v/>
          </cell>
          <cell r="E873" t="str">
            <v/>
          </cell>
          <cell r="F873" t="str">
            <v>25</v>
          </cell>
          <cell r="G873" t="str">
            <v>农产品加工与促销</v>
          </cell>
          <cell r="H873">
            <v>0.25</v>
          </cell>
          <cell r="I873" t="str">
            <v/>
          </cell>
          <cell r="J873">
            <v>0.25</v>
          </cell>
          <cell r="K873" t="str">
            <v/>
          </cell>
        </row>
        <row r="874">
          <cell r="C874">
            <v>2130126</v>
          </cell>
          <cell r="D874" t="str">
            <v/>
          </cell>
          <cell r="E874" t="str">
            <v/>
          </cell>
          <cell r="F874" t="str">
            <v>26</v>
          </cell>
          <cell r="G874" t="str">
            <v>农村社会事业</v>
          </cell>
          <cell r="H874">
            <v>5244.53</v>
          </cell>
          <cell r="I874" t="str">
            <v/>
          </cell>
          <cell r="J874">
            <v>5244.53</v>
          </cell>
          <cell r="K874" t="str">
            <v/>
          </cell>
        </row>
        <row r="874">
          <cell r="M874">
            <v>-55</v>
          </cell>
        </row>
        <row r="875">
          <cell r="C875">
            <v>2130135</v>
          </cell>
          <cell r="D875" t="str">
            <v/>
          </cell>
          <cell r="E875" t="str">
            <v/>
          </cell>
          <cell r="F875" t="str">
            <v>35</v>
          </cell>
          <cell r="G875" t="str">
            <v>农业资源保护修复与利用</v>
          </cell>
          <cell r="H875">
            <v>1192.58</v>
          </cell>
          <cell r="I875" t="str">
            <v/>
          </cell>
          <cell r="J875">
            <v>1192.58</v>
          </cell>
          <cell r="K875" t="str">
            <v/>
          </cell>
        </row>
        <row r="875">
          <cell r="M875">
            <v>-55</v>
          </cell>
        </row>
        <row r="876">
          <cell r="C876">
            <v>2130142</v>
          </cell>
          <cell r="D876" t="str">
            <v/>
          </cell>
          <cell r="E876" t="str">
            <v/>
          </cell>
          <cell r="F876" t="str">
            <v>42</v>
          </cell>
          <cell r="G876" t="str">
            <v>农村道路建设</v>
          </cell>
          <cell r="H876">
            <v>660.98</v>
          </cell>
          <cell r="I876" t="str">
            <v/>
          </cell>
          <cell r="J876">
            <v>660.98</v>
          </cell>
          <cell r="K876" t="str">
            <v/>
          </cell>
        </row>
        <row r="876">
          <cell r="M876">
            <v>-444</v>
          </cell>
        </row>
        <row r="877">
          <cell r="C877">
            <v>2130148</v>
          </cell>
          <cell r="D877" t="str">
            <v/>
          </cell>
          <cell r="E877" t="str">
            <v/>
          </cell>
          <cell r="F877" t="str">
            <v>48</v>
          </cell>
          <cell r="G877" t="str">
            <v>渔业发展</v>
          </cell>
          <cell r="H877">
            <v>0</v>
          </cell>
          <cell r="I877" t="str">
            <v/>
          </cell>
          <cell r="J877">
            <v>0</v>
          </cell>
          <cell r="K877" t="str">
            <v/>
          </cell>
        </row>
        <row r="878">
          <cell r="C878">
            <v>2130152</v>
          </cell>
          <cell r="D878" t="str">
            <v/>
          </cell>
          <cell r="E878" t="str">
            <v/>
          </cell>
          <cell r="F878" t="str">
            <v>52</v>
          </cell>
          <cell r="G878" t="str">
            <v>对高校毕业生到基层任职补助</v>
          </cell>
          <cell r="H878">
            <v>27.62</v>
          </cell>
          <cell r="I878" t="str">
            <v/>
          </cell>
          <cell r="J878">
            <v>27.62</v>
          </cell>
          <cell r="K878" t="str">
            <v/>
          </cell>
          <cell r="L878">
            <v>12.392177</v>
          </cell>
          <cell r="M878">
            <v>0</v>
          </cell>
        </row>
        <row r="879">
          <cell r="C879">
            <v>2130153</v>
          </cell>
          <cell r="D879" t="str">
            <v/>
          </cell>
          <cell r="E879" t="str">
            <v/>
          </cell>
          <cell r="F879" t="str">
            <v>53</v>
          </cell>
          <cell r="G879" t="str">
            <v>农田建设</v>
          </cell>
          <cell r="H879">
            <v>6636.74</v>
          </cell>
          <cell r="I879" t="str">
            <v/>
          </cell>
          <cell r="J879">
            <v>6636.74</v>
          </cell>
          <cell r="K879" t="str">
            <v/>
          </cell>
          <cell r="L879">
            <v>-83.442832</v>
          </cell>
          <cell r="M879">
            <v>-1314</v>
          </cell>
        </row>
        <row r="880">
          <cell r="C880">
            <v>2130199</v>
          </cell>
          <cell r="D880" t="str">
            <v/>
          </cell>
          <cell r="E880" t="str">
            <v/>
          </cell>
          <cell r="F880" t="str">
            <v>99</v>
          </cell>
          <cell r="G880" t="str">
            <v>其他农业农村支出</v>
          </cell>
          <cell r="H880">
            <v>10440</v>
          </cell>
          <cell r="I880" t="str">
            <v/>
          </cell>
          <cell r="J880">
            <v>10440</v>
          </cell>
          <cell r="K880" t="str">
            <v/>
          </cell>
          <cell r="L880">
            <v>0</v>
          </cell>
          <cell r="M880">
            <v>-3027</v>
          </cell>
        </row>
        <row r="881">
          <cell r="C881">
            <v>21302</v>
          </cell>
          <cell r="D881" t="str">
            <v>213</v>
          </cell>
          <cell r="E881" t="str">
            <v>02</v>
          </cell>
          <cell r="F881" t="str">
            <v/>
          </cell>
          <cell r="G881" t="str">
            <v>林业和草原</v>
          </cell>
          <cell r="H881">
            <v>4459.19</v>
          </cell>
          <cell r="I881">
            <v>0</v>
          </cell>
          <cell r="J881">
            <v>4459.19</v>
          </cell>
          <cell r="K881" t="str">
            <v/>
          </cell>
          <cell r="L881">
            <v>39.525841</v>
          </cell>
          <cell r="M881">
            <v>-1689</v>
          </cell>
        </row>
        <row r="882">
          <cell r="C882">
            <v>2130201</v>
          </cell>
          <cell r="D882" t="str">
            <v/>
          </cell>
          <cell r="E882" t="str">
            <v/>
          </cell>
          <cell r="F882" t="str">
            <v>01</v>
          </cell>
          <cell r="G882" t="str">
            <v>行政运行</v>
          </cell>
          <cell r="H882">
            <v>0</v>
          </cell>
          <cell r="I882" t="str">
            <v/>
          </cell>
          <cell r="J882">
            <v>0</v>
          </cell>
          <cell r="K882" t="str">
            <v/>
          </cell>
        </row>
        <row r="883">
          <cell r="C883">
            <v>2130202</v>
          </cell>
          <cell r="D883" t="str">
            <v/>
          </cell>
          <cell r="E883" t="str">
            <v/>
          </cell>
          <cell r="F883" t="str">
            <v>02</v>
          </cell>
          <cell r="G883" t="str">
            <v>一般行政管理事务</v>
          </cell>
          <cell r="H883">
            <v>0</v>
          </cell>
          <cell r="I883" t="str">
            <v/>
          </cell>
          <cell r="J883">
            <v>0</v>
          </cell>
          <cell r="K883" t="str">
            <v/>
          </cell>
        </row>
        <row r="884">
          <cell r="C884">
            <v>2130203</v>
          </cell>
          <cell r="D884" t="str">
            <v/>
          </cell>
          <cell r="E884" t="str">
            <v/>
          </cell>
          <cell r="F884" t="str">
            <v>03</v>
          </cell>
          <cell r="G884" t="str">
            <v>机关服务</v>
          </cell>
          <cell r="H884">
            <v>0</v>
          </cell>
          <cell r="I884" t="str">
            <v/>
          </cell>
          <cell r="J884">
            <v>0</v>
          </cell>
          <cell r="K884" t="str">
            <v/>
          </cell>
        </row>
        <row r="885">
          <cell r="C885">
            <v>2130204</v>
          </cell>
          <cell r="D885" t="str">
            <v/>
          </cell>
          <cell r="E885" t="str">
            <v/>
          </cell>
          <cell r="F885" t="str">
            <v>04</v>
          </cell>
          <cell r="G885" t="str">
            <v>事业机构</v>
          </cell>
          <cell r="H885">
            <v>319.04</v>
          </cell>
          <cell r="I885" t="str">
            <v/>
          </cell>
          <cell r="J885">
            <v>319.04</v>
          </cell>
          <cell r="K885" t="str">
            <v/>
          </cell>
          <cell r="L885">
            <v>-22.774159</v>
          </cell>
        </row>
        <row r="886">
          <cell r="C886">
            <v>2130205</v>
          </cell>
          <cell r="D886" t="str">
            <v/>
          </cell>
          <cell r="E886" t="str">
            <v/>
          </cell>
          <cell r="F886" t="str">
            <v>05</v>
          </cell>
          <cell r="G886" t="str">
            <v>森林资源培育</v>
          </cell>
          <cell r="H886">
            <v>2708.9</v>
          </cell>
          <cell r="I886" t="str">
            <v/>
          </cell>
          <cell r="J886">
            <v>2708.9</v>
          </cell>
          <cell r="K886" t="str">
            <v/>
          </cell>
          <cell r="L886">
            <v>0</v>
          </cell>
          <cell r="M886">
            <v>-1657</v>
          </cell>
        </row>
        <row r="887">
          <cell r="C887">
            <v>2130206</v>
          </cell>
          <cell r="D887" t="str">
            <v/>
          </cell>
          <cell r="E887" t="str">
            <v/>
          </cell>
          <cell r="F887" t="str">
            <v>06</v>
          </cell>
          <cell r="G887" t="str">
            <v>技术推广与转化</v>
          </cell>
          <cell r="H887">
            <v>0</v>
          </cell>
          <cell r="I887" t="str">
            <v/>
          </cell>
          <cell r="J887">
            <v>0</v>
          </cell>
          <cell r="K887" t="str">
            <v/>
          </cell>
        </row>
        <row r="888">
          <cell r="C888">
            <v>2130207</v>
          </cell>
          <cell r="D888" t="str">
            <v/>
          </cell>
          <cell r="E888" t="str">
            <v/>
          </cell>
          <cell r="F888" t="str">
            <v>07</v>
          </cell>
          <cell r="G888" t="str">
            <v>森林资源管理</v>
          </cell>
          <cell r="H888">
            <v>399.96</v>
          </cell>
          <cell r="I888" t="str">
            <v/>
          </cell>
          <cell r="J888">
            <v>399.96</v>
          </cell>
          <cell r="K888" t="str">
            <v/>
          </cell>
          <cell r="L888">
            <v>0</v>
          </cell>
          <cell r="M888">
            <v>-13</v>
          </cell>
        </row>
        <row r="889">
          <cell r="C889">
            <v>2130209</v>
          </cell>
          <cell r="D889" t="str">
            <v/>
          </cell>
          <cell r="E889" t="str">
            <v/>
          </cell>
          <cell r="F889" t="str">
            <v>09</v>
          </cell>
          <cell r="G889" t="str">
            <v>森林生态效益补偿</v>
          </cell>
          <cell r="H889">
            <v>113.29</v>
          </cell>
          <cell r="I889" t="str">
            <v/>
          </cell>
          <cell r="J889">
            <v>113.29</v>
          </cell>
          <cell r="K889" t="str">
            <v/>
          </cell>
          <cell r="L889">
            <v>0</v>
          </cell>
          <cell r="M889">
            <v>-1</v>
          </cell>
        </row>
        <row r="890">
          <cell r="C890">
            <v>2130211</v>
          </cell>
          <cell r="D890" t="str">
            <v/>
          </cell>
          <cell r="E890" t="str">
            <v/>
          </cell>
          <cell r="F890" t="str">
            <v>11</v>
          </cell>
          <cell r="G890" t="str">
            <v>动植物保护</v>
          </cell>
          <cell r="H890">
            <v>0</v>
          </cell>
          <cell r="I890" t="str">
            <v/>
          </cell>
          <cell r="J890">
            <v>0</v>
          </cell>
          <cell r="K890" t="str">
            <v/>
          </cell>
        </row>
        <row r="891">
          <cell r="C891">
            <v>2130212</v>
          </cell>
          <cell r="D891" t="str">
            <v/>
          </cell>
          <cell r="E891" t="str">
            <v/>
          </cell>
          <cell r="F891" t="str">
            <v>12</v>
          </cell>
          <cell r="G891" t="str">
            <v>湿地保护</v>
          </cell>
          <cell r="H891">
            <v>0</v>
          </cell>
          <cell r="I891" t="str">
            <v/>
          </cell>
          <cell r="J891">
            <v>0</v>
          </cell>
          <cell r="K891" t="str">
            <v/>
          </cell>
        </row>
        <row r="892">
          <cell r="C892">
            <v>2130213</v>
          </cell>
          <cell r="D892" t="str">
            <v/>
          </cell>
          <cell r="E892" t="str">
            <v/>
          </cell>
          <cell r="F892" t="str">
            <v>13</v>
          </cell>
          <cell r="G892" t="str">
            <v>执法与监督</v>
          </cell>
          <cell r="H892">
            <v>0</v>
          </cell>
          <cell r="I892" t="str">
            <v/>
          </cell>
          <cell r="J892">
            <v>0</v>
          </cell>
          <cell r="K892" t="str">
            <v/>
          </cell>
        </row>
        <row r="893">
          <cell r="C893">
            <v>2130217</v>
          </cell>
          <cell r="D893" t="str">
            <v/>
          </cell>
          <cell r="E893" t="str">
            <v/>
          </cell>
          <cell r="F893" t="str">
            <v>17</v>
          </cell>
          <cell r="G893" t="str">
            <v>防沙治沙</v>
          </cell>
          <cell r="H893">
            <v>0</v>
          </cell>
          <cell r="I893" t="str">
            <v/>
          </cell>
          <cell r="J893">
            <v>0</v>
          </cell>
          <cell r="K893" t="str">
            <v/>
          </cell>
        </row>
        <row r="894">
          <cell r="C894">
            <v>2130220</v>
          </cell>
          <cell r="D894" t="str">
            <v/>
          </cell>
          <cell r="E894" t="str">
            <v/>
          </cell>
          <cell r="F894" t="str">
            <v>20</v>
          </cell>
          <cell r="G894" t="str">
            <v>对外合作与交流</v>
          </cell>
          <cell r="H894">
            <v>0</v>
          </cell>
          <cell r="I894" t="str">
            <v/>
          </cell>
          <cell r="J894">
            <v>0</v>
          </cell>
          <cell r="K894" t="str">
            <v/>
          </cell>
        </row>
        <row r="895">
          <cell r="C895">
            <v>2130221</v>
          </cell>
          <cell r="D895" t="str">
            <v/>
          </cell>
          <cell r="E895" t="str">
            <v/>
          </cell>
          <cell r="F895" t="str">
            <v>21</v>
          </cell>
          <cell r="G895" t="str">
            <v>产业化管理</v>
          </cell>
          <cell r="H895">
            <v>710</v>
          </cell>
          <cell r="I895" t="str">
            <v/>
          </cell>
          <cell r="J895">
            <v>710</v>
          </cell>
          <cell r="K895" t="str">
            <v/>
          </cell>
        </row>
        <row r="896">
          <cell r="C896">
            <v>2130223</v>
          </cell>
          <cell r="D896" t="str">
            <v/>
          </cell>
          <cell r="E896" t="str">
            <v/>
          </cell>
          <cell r="F896" t="str">
            <v>23</v>
          </cell>
          <cell r="G896" t="str">
            <v>信息管理</v>
          </cell>
          <cell r="H896">
            <v>0</v>
          </cell>
          <cell r="I896" t="str">
            <v/>
          </cell>
          <cell r="J896">
            <v>0</v>
          </cell>
          <cell r="K896" t="str">
            <v/>
          </cell>
        </row>
        <row r="897">
          <cell r="C897">
            <v>2130226</v>
          </cell>
          <cell r="D897" t="str">
            <v/>
          </cell>
          <cell r="E897" t="str">
            <v/>
          </cell>
          <cell r="F897" t="str">
            <v>26</v>
          </cell>
          <cell r="G897" t="str">
            <v>林区公共支出</v>
          </cell>
          <cell r="H897">
            <v>0</v>
          </cell>
          <cell r="I897" t="str">
            <v/>
          </cell>
          <cell r="J897">
            <v>0</v>
          </cell>
          <cell r="K897" t="str">
            <v/>
          </cell>
        </row>
        <row r="898">
          <cell r="C898">
            <v>2130227</v>
          </cell>
          <cell r="D898" t="str">
            <v/>
          </cell>
          <cell r="E898" t="str">
            <v/>
          </cell>
          <cell r="F898" t="str">
            <v>27</v>
          </cell>
          <cell r="G898" t="str">
            <v>贷款贴息</v>
          </cell>
          <cell r="H898">
            <v>0</v>
          </cell>
          <cell r="I898" t="str">
            <v/>
          </cell>
          <cell r="J898">
            <v>0</v>
          </cell>
          <cell r="K898" t="str">
            <v/>
          </cell>
        </row>
        <row r="899">
          <cell r="C899">
            <v>2130234</v>
          </cell>
          <cell r="D899" t="str">
            <v/>
          </cell>
          <cell r="E899" t="str">
            <v/>
          </cell>
          <cell r="F899" t="str">
            <v>34</v>
          </cell>
          <cell r="G899" t="str">
            <v>林业草原防灾减灾</v>
          </cell>
          <cell r="H899">
            <v>189.21</v>
          </cell>
          <cell r="I899" t="str">
            <v/>
          </cell>
          <cell r="J899">
            <v>189.21</v>
          </cell>
          <cell r="K899" t="str">
            <v/>
          </cell>
          <cell r="L899">
            <v>62.3</v>
          </cell>
          <cell r="M899">
            <v>-16</v>
          </cell>
        </row>
        <row r="900">
          <cell r="C900">
            <v>2130236</v>
          </cell>
          <cell r="D900" t="str">
            <v/>
          </cell>
          <cell r="E900" t="str">
            <v/>
          </cell>
          <cell r="F900" t="str">
            <v>36</v>
          </cell>
          <cell r="G900" t="str">
            <v>草原管理</v>
          </cell>
          <cell r="H900">
            <v>5.82</v>
          </cell>
          <cell r="I900" t="str">
            <v/>
          </cell>
          <cell r="J900">
            <v>5.82</v>
          </cell>
          <cell r="K900" t="str">
            <v/>
          </cell>
        </row>
        <row r="901">
          <cell r="C901">
            <v>2130237</v>
          </cell>
          <cell r="D901" t="str">
            <v/>
          </cell>
          <cell r="E901" t="str">
            <v/>
          </cell>
          <cell r="F901" t="str">
            <v>37</v>
          </cell>
          <cell r="G901" t="str">
            <v>行业业务管理</v>
          </cell>
          <cell r="H901">
            <v>0</v>
          </cell>
          <cell r="I901" t="str">
            <v/>
          </cell>
          <cell r="J901">
            <v>0</v>
          </cell>
          <cell r="K901" t="str">
            <v/>
          </cell>
        </row>
        <row r="902">
          <cell r="C902">
            <v>2130299</v>
          </cell>
          <cell r="D902" t="str">
            <v/>
          </cell>
          <cell r="E902" t="str">
            <v/>
          </cell>
          <cell r="F902" t="str">
            <v>99</v>
          </cell>
          <cell r="G902" t="str">
            <v>其他林业和草原支出</v>
          </cell>
          <cell r="H902">
            <v>12.97</v>
          </cell>
          <cell r="I902" t="str">
            <v/>
          </cell>
          <cell r="J902">
            <v>12.97</v>
          </cell>
          <cell r="K902" t="str">
            <v/>
          </cell>
          <cell r="L902">
            <v>0</v>
          </cell>
          <cell r="M902">
            <v>-3</v>
          </cell>
        </row>
        <row r="903">
          <cell r="C903">
            <v>21303</v>
          </cell>
          <cell r="D903" t="str">
            <v>213</v>
          </cell>
          <cell r="E903" t="str">
            <v>03</v>
          </cell>
          <cell r="F903" t="str">
            <v/>
          </cell>
          <cell r="G903" t="str">
            <v>水利</v>
          </cell>
          <cell r="H903">
            <v>4464.01</v>
          </cell>
          <cell r="I903">
            <v>0</v>
          </cell>
          <cell r="J903">
            <v>4464.01</v>
          </cell>
          <cell r="K903" t="str">
            <v/>
          </cell>
          <cell r="L903">
            <v>44.02935</v>
          </cell>
          <cell r="M903">
            <v>-1087</v>
          </cell>
        </row>
        <row r="904">
          <cell r="C904">
            <v>2130301</v>
          </cell>
          <cell r="D904" t="str">
            <v/>
          </cell>
          <cell r="E904" t="str">
            <v/>
          </cell>
          <cell r="F904" t="str">
            <v>01</v>
          </cell>
          <cell r="G904" t="str">
            <v>行政运行</v>
          </cell>
          <cell r="H904">
            <v>1302.74</v>
          </cell>
          <cell r="I904" t="str">
            <v/>
          </cell>
          <cell r="J904">
            <v>1302.74</v>
          </cell>
          <cell r="K904" t="str">
            <v/>
          </cell>
          <cell r="L904">
            <v>14.51473</v>
          </cell>
          <cell r="M904">
            <v>0</v>
          </cell>
        </row>
        <row r="905">
          <cell r="C905">
            <v>2130302</v>
          </cell>
          <cell r="D905" t="str">
            <v/>
          </cell>
          <cell r="E905" t="str">
            <v/>
          </cell>
          <cell r="F905" t="str">
            <v>02</v>
          </cell>
          <cell r="G905" t="str">
            <v>一般行政管理事务</v>
          </cell>
          <cell r="H905">
            <v>34.5</v>
          </cell>
          <cell r="I905" t="str">
            <v/>
          </cell>
          <cell r="J905">
            <v>34.5</v>
          </cell>
          <cell r="K905" t="str">
            <v/>
          </cell>
          <cell r="L905">
            <v>-4.856278</v>
          </cell>
          <cell r="M905">
            <v>0</v>
          </cell>
        </row>
        <row r="906">
          <cell r="C906">
            <v>2130303</v>
          </cell>
          <cell r="D906" t="str">
            <v/>
          </cell>
          <cell r="E906" t="str">
            <v/>
          </cell>
          <cell r="F906" t="str">
            <v>03</v>
          </cell>
          <cell r="G906" t="str">
            <v>机关服务</v>
          </cell>
          <cell r="H906">
            <v>249.9</v>
          </cell>
          <cell r="I906" t="str">
            <v/>
          </cell>
          <cell r="J906">
            <v>249.9</v>
          </cell>
          <cell r="K906" t="str">
            <v/>
          </cell>
          <cell r="L906">
            <v>-9.573102</v>
          </cell>
        </row>
        <row r="907">
          <cell r="C907">
            <v>2130304</v>
          </cell>
          <cell r="D907" t="str">
            <v/>
          </cell>
          <cell r="E907" t="str">
            <v/>
          </cell>
          <cell r="F907" t="str">
            <v>04</v>
          </cell>
          <cell r="G907" t="str">
            <v>水利行业业务管理</v>
          </cell>
          <cell r="H907">
            <v>101.6</v>
          </cell>
          <cell r="I907" t="str">
            <v/>
          </cell>
          <cell r="J907">
            <v>101.6</v>
          </cell>
          <cell r="K907" t="str">
            <v/>
          </cell>
          <cell r="L907">
            <v>0</v>
          </cell>
          <cell r="M907">
            <v>0</v>
          </cell>
        </row>
        <row r="908">
          <cell r="C908">
            <v>2130305</v>
          </cell>
          <cell r="D908" t="str">
            <v/>
          </cell>
          <cell r="E908" t="str">
            <v/>
          </cell>
          <cell r="F908" t="str">
            <v>05</v>
          </cell>
          <cell r="G908" t="str">
            <v>水利工程建设</v>
          </cell>
          <cell r="H908">
            <v>1208.34</v>
          </cell>
          <cell r="I908" t="str">
            <v/>
          </cell>
          <cell r="J908">
            <v>1208.34</v>
          </cell>
          <cell r="K908" t="str">
            <v/>
          </cell>
          <cell r="L908">
            <v>43.944</v>
          </cell>
          <cell r="M908">
            <v>-603</v>
          </cell>
        </row>
        <row r="909">
          <cell r="C909">
            <v>2130306</v>
          </cell>
          <cell r="D909" t="str">
            <v/>
          </cell>
          <cell r="E909" t="str">
            <v/>
          </cell>
          <cell r="F909" t="str">
            <v>06</v>
          </cell>
          <cell r="G909" t="str">
            <v>水利工程运行与维护</v>
          </cell>
          <cell r="H909">
            <v>480.31</v>
          </cell>
          <cell r="I909" t="str">
            <v/>
          </cell>
          <cell r="J909">
            <v>480.31</v>
          </cell>
          <cell r="K909" t="str">
            <v/>
          </cell>
        </row>
        <row r="909">
          <cell r="M909">
            <v>-100</v>
          </cell>
        </row>
        <row r="910">
          <cell r="C910">
            <v>2130307</v>
          </cell>
          <cell r="D910" t="str">
            <v/>
          </cell>
          <cell r="E910" t="str">
            <v/>
          </cell>
          <cell r="F910" t="str">
            <v>07</v>
          </cell>
          <cell r="G910" t="str">
            <v>长江黄河等流域管理</v>
          </cell>
          <cell r="H910">
            <v>0</v>
          </cell>
          <cell r="I910" t="str">
            <v/>
          </cell>
          <cell r="J910">
            <v>0</v>
          </cell>
          <cell r="K910" t="str">
            <v/>
          </cell>
        </row>
        <row r="911">
          <cell r="C911">
            <v>2130308</v>
          </cell>
          <cell r="D911" t="str">
            <v/>
          </cell>
          <cell r="E911" t="str">
            <v/>
          </cell>
          <cell r="F911" t="str">
            <v>08</v>
          </cell>
          <cell r="G911" t="str">
            <v>水利前期工作</v>
          </cell>
          <cell r="H911">
            <v>60</v>
          </cell>
          <cell r="I911" t="str">
            <v/>
          </cell>
          <cell r="J911">
            <v>60</v>
          </cell>
          <cell r="K911" t="str">
            <v/>
          </cell>
          <cell r="L911">
            <v>0</v>
          </cell>
          <cell r="M911">
            <v>0</v>
          </cell>
        </row>
        <row r="912">
          <cell r="C912">
            <v>2130309</v>
          </cell>
          <cell r="D912" t="str">
            <v/>
          </cell>
          <cell r="E912" t="str">
            <v/>
          </cell>
          <cell r="F912" t="str">
            <v>09</v>
          </cell>
          <cell r="G912" t="str">
            <v>水利执法监督</v>
          </cell>
          <cell r="H912">
            <v>0</v>
          </cell>
          <cell r="I912" t="str">
            <v/>
          </cell>
          <cell r="J912">
            <v>0</v>
          </cell>
          <cell r="K912" t="str">
            <v/>
          </cell>
        </row>
        <row r="913">
          <cell r="C913">
            <v>2130310</v>
          </cell>
          <cell r="D913" t="str">
            <v/>
          </cell>
          <cell r="E913" t="str">
            <v/>
          </cell>
          <cell r="F913" t="str">
            <v>10</v>
          </cell>
          <cell r="G913" t="str">
            <v>水土保持</v>
          </cell>
          <cell r="H913">
            <v>0</v>
          </cell>
          <cell r="I913" t="str">
            <v/>
          </cell>
          <cell r="J913">
            <v>0</v>
          </cell>
          <cell r="K913" t="str">
            <v/>
          </cell>
        </row>
        <row r="914">
          <cell r="C914">
            <v>2130311</v>
          </cell>
          <cell r="D914" t="str">
            <v/>
          </cell>
          <cell r="E914" t="str">
            <v/>
          </cell>
          <cell r="F914" t="str">
            <v>11</v>
          </cell>
          <cell r="G914" t="str">
            <v>水资源节约管理与保护</v>
          </cell>
          <cell r="H914">
            <v>160.13</v>
          </cell>
          <cell r="I914" t="str">
            <v/>
          </cell>
          <cell r="J914">
            <v>160.13</v>
          </cell>
          <cell r="K914" t="str">
            <v/>
          </cell>
        </row>
        <row r="914">
          <cell r="M914">
            <v>-76</v>
          </cell>
        </row>
        <row r="915">
          <cell r="C915">
            <v>2130312</v>
          </cell>
          <cell r="D915" t="str">
            <v/>
          </cell>
          <cell r="E915" t="str">
            <v/>
          </cell>
          <cell r="F915" t="str">
            <v>12</v>
          </cell>
          <cell r="G915" t="str">
            <v>水质监测</v>
          </cell>
          <cell r="H915">
            <v>0</v>
          </cell>
          <cell r="I915" t="str">
            <v/>
          </cell>
          <cell r="J915">
            <v>0</v>
          </cell>
          <cell r="K915" t="str">
            <v/>
          </cell>
        </row>
        <row r="916">
          <cell r="C916">
            <v>2130313</v>
          </cell>
          <cell r="D916" t="str">
            <v/>
          </cell>
          <cell r="E916" t="str">
            <v/>
          </cell>
          <cell r="F916" t="str">
            <v>13</v>
          </cell>
          <cell r="G916" t="str">
            <v>水文测报</v>
          </cell>
          <cell r="H916">
            <v>0</v>
          </cell>
          <cell r="I916" t="str">
            <v/>
          </cell>
          <cell r="J916">
            <v>0</v>
          </cell>
          <cell r="K916" t="str">
            <v/>
          </cell>
        </row>
        <row r="917">
          <cell r="C917">
            <v>2130314</v>
          </cell>
          <cell r="D917" t="str">
            <v/>
          </cell>
          <cell r="E917" t="str">
            <v/>
          </cell>
          <cell r="F917" t="str">
            <v>14</v>
          </cell>
          <cell r="G917" t="str">
            <v>防汛</v>
          </cell>
          <cell r="H917">
            <v>75.84</v>
          </cell>
          <cell r="I917" t="str">
            <v/>
          </cell>
          <cell r="J917">
            <v>75.84</v>
          </cell>
          <cell r="K917" t="str">
            <v/>
          </cell>
          <cell r="L917">
            <v>0</v>
          </cell>
          <cell r="M917">
            <v>-36</v>
          </cell>
        </row>
        <row r="918">
          <cell r="C918">
            <v>2130315</v>
          </cell>
          <cell r="D918" t="str">
            <v/>
          </cell>
          <cell r="E918" t="str">
            <v/>
          </cell>
          <cell r="F918" t="str">
            <v>15</v>
          </cell>
          <cell r="G918" t="str">
            <v>抗旱</v>
          </cell>
          <cell r="H918">
            <v>329.01</v>
          </cell>
          <cell r="I918" t="str">
            <v/>
          </cell>
          <cell r="J918">
            <v>329.01</v>
          </cell>
          <cell r="K918" t="str">
            <v/>
          </cell>
        </row>
        <row r="919">
          <cell r="C919">
            <v>2130316</v>
          </cell>
          <cell r="D919" t="str">
            <v/>
          </cell>
          <cell r="E919" t="str">
            <v/>
          </cell>
          <cell r="F919" t="str">
            <v>16</v>
          </cell>
          <cell r="G919" t="str">
            <v>农村水利</v>
          </cell>
          <cell r="H919">
            <v>181.64</v>
          </cell>
          <cell r="I919" t="str">
            <v/>
          </cell>
          <cell r="J919">
            <v>181.64</v>
          </cell>
          <cell r="K919" t="str">
            <v/>
          </cell>
        </row>
        <row r="919">
          <cell r="M919">
            <v>-2</v>
          </cell>
        </row>
        <row r="920">
          <cell r="C920">
            <v>2130317</v>
          </cell>
          <cell r="D920" t="str">
            <v/>
          </cell>
          <cell r="E920" t="str">
            <v/>
          </cell>
          <cell r="F920" t="str">
            <v>17</v>
          </cell>
          <cell r="G920" t="str">
            <v>水利技术推广</v>
          </cell>
          <cell r="H920">
            <v>0</v>
          </cell>
          <cell r="I920" t="str">
            <v/>
          </cell>
          <cell r="J920">
            <v>0</v>
          </cell>
          <cell r="K920" t="str">
            <v/>
          </cell>
        </row>
        <row r="921">
          <cell r="C921">
            <v>2130318</v>
          </cell>
          <cell r="D921" t="str">
            <v/>
          </cell>
          <cell r="E921" t="str">
            <v/>
          </cell>
          <cell r="F921" t="str">
            <v>18</v>
          </cell>
          <cell r="G921" t="str">
            <v>国际河流治理与管理</v>
          </cell>
          <cell r="H921">
            <v>0</v>
          </cell>
          <cell r="I921" t="str">
            <v/>
          </cell>
          <cell r="J921">
            <v>0</v>
          </cell>
          <cell r="K921" t="str">
            <v/>
          </cell>
        </row>
        <row r="922">
          <cell r="C922">
            <v>2130319</v>
          </cell>
          <cell r="D922" t="str">
            <v/>
          </cell>
          <cell r="E922" t="str">
            <v/>
          </cell>
          <cell r="F922" t="str">
            <v>19</v>
          </cell>
          <cell r="G922" t="str">
            <v>江河湖库水系综合整治</v>
          </cell>
          <cell r="H922">
            <v>280</v>
          </cell>
          <cell r="I922" t="str">
            <v/>
          </cell>
          <cell r="J922">
            <v>280</v>
          </cell>
          <cell r="K922" t="str">
            <v/>
          </cell>
        </row>
        <row r="922">
          <cell r="M922">
            <v>-270</v>
          </cell>
        </row>
        <row r="923">
          <cell r="C923">
            <v>2130321</v>
          </cell>
          <cell r="D923" t="str">
            <v/>
          </cell>
          <cell r="E923" t="str">
            <v/>
          </cell>
          <cell r="F923" t="str">
            <v>21</v>
          </cell>
          <cell r="G923" t="str">
            <v>大中型水库移民后期扶持专项支出</v>
          </cell>
          <cell r="H923">
            <v>0</v>
          </cell>
          <cell r="I923" t="str">
            <v/>
          </cell>
          <cell r="J923">
            <v>0</v>
          </cell>
          <cell r="K923" t="str">
            <v/>
          </cell>
        </row>
        <row r="924">
          <cell r="C924">
            <v>2130322</v>
          </cell>
          <cell r="D924" t="str">
            <v/>
          </cell>
          <cell r="E924" t="str">
            <v/>
          </cell>
          <cell r="F924" t="str">
            <v>22</v>
          </cell>
          <cell r="G924" t="str">
            <v>水利安全监督</v>
          </cell>
          <cell r="H924">
            <v>0</v>
          </cell>
          <cell r="I924" t="str">
            <v/>
          </cell>
          <cell r="J924">
            <v>0</v>
          </cell>
          <cell r="K924" t="str">
            <v/>
          </cell>
        </row>
        <row r="925">
          <cell r="C925">
            <v>2130333</v>
          </cell>
          <cell r="D925" t="str">
            <v/>
          </cell>
          <cell r="E925" t="str">
            <v/>
          </cell>
          <cell r="F925" t="str">
            <v>33</v>
          </cell>
          <cell r="G925" t="str">
            <v>信息管理</v>
          </cell>
          <cell r="H925">
            <v>0</v>
          </cell>
          <cell r="I925" t="str">
            <v/>
          </cell>
          <cell r="J925">
            <v>0</v>
          </cell>
          <cell r="K925" t="str">
            <v/>
          </cell>
        </row>
        <row r="926">
          <cell r="C926">
            <v>2130334</v>
          </cell>
          <cell r="D926" t="str">
            <v/>
          </cell>
          <cell r="E926" t="str">
            <v/>
          </cell>
          <cell r="F926" t="str">
            <v>34</v>
          </cell>
          <cell r="G926" t="str">
            <v>水利建设征地及移民支出</v>
          </cell>
          <cell r="H926">
            <v>0</v>
          </cell>
          <cell r="I926" t="str">
            <v/>
          </cell>
          <cell r="J926">
            <v>0</v>
          </cell>
          <cell r="K926" t="str">
            <v/>
          </cell>
        </row>
        <row r="927">
          <cell r="C927">
            <v>2130335</v>
          </cell>
          <cell r="D927" t="str">
            <v/>
          </cell>
          <cell r="E927" t="str">
            <v/>
          </cell>
          <cell r="F927" t="str">
            <v>35</v>
          </cell>
          <cell r="G927" t="str">
            <v>农村人畜饮水</v>
          </cell>
          <cell r="H927">
            <v>0</v>
          </cell>
          <cell r="I927" t="str">
            <v/>
          </cell>
          <cell r="J927">
            <v>0</v>
          </cell>
          <cell r="K927" t="str">
            <v/>
          </cell>
        </row>
        <row r="928">
          <cell r="C928">
            <v>2130336</v>
          </cell>
          <cell r="D928" t="str">
            <v/>
          </cell>
          <cell r="E928" t="str">
            <v/>
          </cell>
          <cell r="F928" t="str">
            <v>36</v>
          </cell>
          <cell r="G928" t="str">
            <v>南水北调工程建设</v>
          </cell>
          <cell r="H928">
            <v>0</v>
          </cell>
          <cell r="I928" t="str">
            <v/>
          </cell>
          <cell r="J928">
            <v>0</v>
          </cell>
          <cell r="K928" t="str">
            <v/>
          </cell>
        </row>
        <row r="929">
          <cell r="C929">
            <v>2130337</v>
          </cell>
          <cell r="D929" t="str">
            <v/>
          </cell>
          <cell r="E929" t="str">
            <v/>
          </cell>
          <cell r="F929" t="str">
            <v>37</v>
          </cell>
          <cell r="G929" t="str">
            <v>南水北调工程管理</v>
          </cell>
          <cell r="H929">
            <v>0</v>
          </cell>
          <cell r="I929" t="str">
            <v/>
          </cell>
          <cell r="J929">
            <v>0</v>
          </cell>
          <cell r="K929" t="str">
            <v/>
          </cell>
        </row>
        <row r="930">
          <cell r="C930">
            <v>2130399</v>
          </cell>
          <cell r="D930" t="str">
            <v/>
          </cell>
          <cell r="E930" t="str">
            <v/>
          </cell>
          <cell r="F930" t="str">
            <v>99</v>
          </cell>
          <cell r="G930" t="str">
            <v>其他水利支出</v>
          </cell>
          <cell r="H930">
            <v>0</v>
          </cell>
          <cell r="I930" t="str">
            <v/>
          </cell>
          <cell r="J930">
            <v>0</v>
          </cell>
          <cell r="K930" t="str">
            <v/>
          </cell>
        </row>
        <row r="931">
          <cell r="C931">
            <v>21305</v>
          </cell>
          <cell r="D931" t="str">
            <v>213</v>
          </cell>
          <cell r="E931" t="str">
            <v>05</v>
          </cell>
          <cell r="F931" t="str">
            <v/>
          </cell>
          <cell r="G931" t="str">
            <v>巩固脱贫衔接乡村振兴</v>
          </cell>
          <cell r="H931">
            <v>523.4</v>
          </cell>
          <cell r="I931">
            <v>0</v>
          </cell>
          <cell r="J931">
            <v>523.4</v>
          </cell>
          <cell r="K931" t="str">
            <v/>
          </cell>
          <cell r="L931">
            <v>0</v>
          </cell>
          <cell r="M931">
            <v>-181</v>
          </cell>
        </row>
        <row r="932">
          <cell r="C932">
            <v>2130501</v>
          </cell>
          <cell r="D932" t="str">
            <v/>
          </cell>
          <cell r="E932" t="str">
            <v/>
          </cell>
          <cell r="F932" t="str">
            <v>01</v>
          </cell>
          <cell r="G932" t="str">
            <v>行政运行</v>
          </cell>
          <cell r="H932">
            <v>0</v>
          </cell>
          <cell r="I932" t="str">
            <v/>
          </cell>
          <cell r="J932">
            <v>0</v>
          </cell>
          <cell r="K932" t="str">
            <v/>
          </cell>
        </row>
        <row r="933">
          <cell r="C933">
            <v>2130502</v>
          </cell>
          <cell r="D933" t="str">
            <v/>
          </cell>
          <cell r="E933" t="str">
            <v/>
          </cell>
          <cell r="F933" t="str">
            <v>02</v>
          </cell>
          <cell r="G933" t="str">
            <v>一般行政管理事务</v>
          </cell>
          <cell r="H933">
            <v>0</v>
          </cell>
          <cell r="I933" t="str">
            <v/>
          </cell>
          <cell r="J933">
            <v>0</v>
          </cell>
          <cell r="K933" t="str">
            <v/>
          </cell>
        </row>
        <row r="934">
          <cell r="C934">
            <v>2130503</v>
          </cell>
          <cell r="D934" t="str">
            <v/>
          </cell>
          <cell r="E934" t="str">
            <v/>
          </cell>
          <cell r="F934" t="str">
            <v>03</v>
          </cell>
          <cell r="G934" t="str">
            <v>机关服务</v>
          </cell>
          <cell r="H934">
            <v>0</v>
          </cell>
          <cell r="I934" t="str">
            <v/>
          </cell>
          <cell r="J934">
            <v>0</v>
          </cell>
          <cell r="K934" t="str">
            <v/>
          </cell>
        </row>
        <row r="935">
          <cell r="C935">
            <v>2130504</v>
          </cell>
          <cell r="D935" t="str">
            <v/>
          </cell>
          <cell r="E935" t="str">
            <v/>
          </cell>
          <cell r="F935" t="str">
            <v>04</v>
          </cell>
          <cell r="G935" t="str">
            <v>农村基础设施建设</v>
          </cell>
          <cell r="H935">
            <v>298.4</v>
          </cell>
          <cell r="I935" t="str">
            <v/>
          </cell>
          <cell r="J935">
            <v>298.4</v>
          </cell>
          <cell r="K935" t="str">
            <v/>
          </cell>
        </row>
        <row r="935">
          <cell r="M935">
            <v>-181</v>
          </cell>
        </row>
        <row r="936">
          <cell r="C936">
            <v>2130505</v>
          </cell>
          <cell r="D936" t="str">
            <v/>
          </cell>
          <cell r="E936" t="str">
            <v/>
          </cell>
          <cell r="F936" t="str">
            <v>05</v>
          </cell>
          <cell r="G936" t="str">
            <v>生产发展</v>
          </cell>
          <cell r="H936">
            <v>225</v>
          </cell>
          <cell r="I936" t="str">
            <v/>
          </cell>
          <cell r="J936">
            <v>225</v>
          </cell>
          <cell r="K936" t="str">
            <v/>
          </cell>
          <cell r="L936">
            <v>0</v>
          </cell>
          <cell r="M936">
            <v>0</v>
          </cell>
        </row>
        <row r="937">
          <cell r="C937">
            <v>2130506</v>
          </cell>
          <cell r="D937" t="str">
            <v/>
          </cell>
          <cell r="E937" t="str">
            <v/>
          </cell>
          <cell r="F937" t="str">
            <v>06</v>
          </cell>
          <cell r="G937" t="str">
            <v>社会发展</v>
          </cell>
          <cell r="H937">
            <v>0</v>
          </cell>
          <cell r="I937" t="str">
            <v/>
          </cell>
          <cell r="J937">
            <v>0</v>
          </cell>
          <cell r="K937" t="str">
            <v/>
          </cell>
        </row>
        <row r="938">
          <cell r="C938">
            <v>2130507</v>
          </cell>
          <cell r="D938" t="str">
            <v/>
          </cell>
          <cell r="E938" t="str">
            <v/>
          </cell>
          <cell r="F938" t="str">
            <v>07</v>
          </cell>
          <cell r="G938" t="str">
            <v>贷款奖补和贴息</v>
          </cell>
          <cell r="H938">
            <v>0</v>
          </cell>
          <cell r="I938" t="str">
            <v/>
          </cell>
          <cell r="J938">
            <v>0</v>
          </cell>
          <cell r="K938" t="str">
            <v/>
          </cell>
        </row>
        <row r="939">
          <cell r="C939">
            <v>2130508</v>
          </cell>
          <cell r="D939" t="str">
            <v/>
          </cell>
          <cell r="E939" t="str">
            <v/>
          </cell>
          <cell r="F939" t="str">
            <v>08</v>
          </cell>
          <cell r="G939" t="str">
            <v>“三西”农业建设专项补助</v>
          </cell>
          <cell r="H939">
            <v>0</v>
          </cell>
          <cell r="I939" t="str">
            <v/>
          </cell>
          <cell r="J939">
            <v>0</v>
          </cell>
          <cell r="K939" t="str">
            <v/>
          </cell>
        </row>
        <row r="940">
          <cell r="C940">
            <v>2130550</v>
          </cell>
          <cell r="D940" t="str">
            <v/>
          </cell>
          <cell r="E940" t="str">
            <v/>
          </cell>
          <cell r="F940" t="str">
            <v>50</v>
          </cell>
          <cell r="G940" t="str">
            <v>事业运行</v>
          </cell>
          <cell r="H940">
            <v>0</v>
          </cell>
          <cell r="I940" t="str">
            <v/>
          </cell>
          <cell r="J940">
            <v>0</v>
          </cell>
          <cell r="K940" t="str">
            <v/>
          </cell>
        </row>
        <row r="941">
          <cell r="C941">
            <v>2130599</v>
          </cell>
          <cell r="D941" t="str">
            <v/>
          </cell>
          <cell r="E941" t="str">
            <v/>
          </cell>
          <cell r="F941" t="str">
            <v>99</v>
          </cell>
          <cell r="G941" t="str">
            <v>其他巩固脱贫衔接乡村振兴支出</v>
          </cell>
          <cell r="H941">
            <v>0</v>
          </cell>
          <cell r="I941" t="str">
            <v/>
          </cell>
          <cell r="J941">
            <v>0</v>
          </cell>
          <cell r="K941" t="str">
            <v/>
          </cell>
        </row>
        <row r="942">
          <cell r="C942">
            <v>21307</v>
          </cell>
          <cell r="D942" t="str">
            <v>213</v>
          </cell>
          <cell r="E942" t="str">
            <v>07</v>
          </cell>
          <cell r="F942" t="str">
            <v/>
          </cell>
          <cell r="G942" t="str">
            <v>农村综合改革</v>
          </cell>
          <cell r="H942">
            <v>6846.31</v>
          </cell>
          <cell r="I942">
            <v>0</v>
          </cell>
          <cell r="J942">
            <v>6846.31</v>
          </cell>
          <cell r="K942" t="str">
            <v/>
          </cell>
          <cell r="L942">
            <v>0</v>
          </cell>
          <cell r="M942">
            <v>-11</v>
          </cell>
        </row>
        <row r="943">
          <cell r="C943">
            <v>2130701</v>
          </cell>
          <cell r="D943" t="str">
            <v/>
          </cell>
          <cell r="E943" t="str">
            <v/>
          </cell>
          <cell r="F943" t="str">
            <v>01</v>
          </cell>
          <cell r="G943" t="str">
            <v>对村级公益事业建设的补助</v>
          </cell>
          <cell r="H943">
            <v>1779.25</v>
          </cell>
          <cell r="I943" t="str">
            <v/>
          </cell>
          <cell r="J943">
            <v>1779.25</v>
          </cell>
          <cell r="K943" t="str">
            <v/>
          </cell>
        </row>
        <row r="943">
          <cell r="M943">
            <v>-1</v>
          </cell>
        </row>
        <row r="944">
          <cell r="C944">
            <v>2130704</v>
          </cell>
          <cell r="D944" t="str">
            <v/>
          </cell>
          <cell r="E944" t="str">
            <v/>
          </cell>
          <cell r="F944" t="str">
            <v>04</v>
          </cell>
          <cell r="G944" t="str">
            <v>国有农场办社会职能改革补助</v>
          </cell>
          <cell r="H944">
            <v>0</v>
          </cell>
          <cell r="I944" t="str">
            <v/>
          </cell>
          <cell r="J944">
            <v>0</v>
          </cell>
          <cell r="K944" t="str">
            <v/>
          </cell>
        </row>
        <row r="945">
          <cell r="C945">
            <v>2130705</v>
          </cell>
          <cell r="D945" t="str">
            <v/>
          </cell>
          <cell r="E945" t="str">
            <v/>
          </cell>
          <cell r="F945" t="str">
            <v>05</v>
          </cell>
          <cell r="G945" t="str">
            <v>对村民委员会和村党支部的补助</v>
          </cell>
          <cell r="H945">
            <v>4126.11</v>
          </cell>
          <cell r="I945" t="str">
            <v/>
          </cell>
          <cell r="J945">
            <v>4126.11</v>
          </cell>
          <cell r="K945" t="str">
            <v/>
          </cell>
          <cell r="L945">
            <v>0</v>
          </cell>
          <cell r="M945">
            <v>-5</v>
          </cell>
        </row>
        <row r="946">
          <cell r="C946">
            <v>2130706</v>
          </cell>
          <cell r="D946" t="str">
            <v/>
          </cell>
          <cell r="E946" t="str">
            <v/>
          </cell>
          <cell r="F946" t="str">
            <v>06</v>
          </cell>
          <cell r="G946" t="str">
            <v>对村集体经济组织的补助</v>
          </cell>
          <cell r="H946">
            <v>842.86</v>
          </cell>
          <cell r="I946" t="str">
            <v/>
          </cell>
          <cell r="J946">
            <v>842.86</v>
          </cell>
          <cell r="K946" t="str">
            <v/>
          </cell>
        </row>
        <row r="946">
          <cell r="M946">
            <v>-5</v>
          </cell>
        </row>
        <row r="947">
          <cell r="C947">
            <v>2130707</v>
          </cell>
          <cell r="D947" t="str">
            <v/>
          </cell>
          <cell r="E947" t="str">
            <v/>
          </cell>
          <cell r="F947" t="str">
            <v>07</v>
          </cell>
          <cell r="G947" t="str">
            <v>农村综合改革示范试点补助</v>
          </cell>
          <cell r="H947">
            <v>0</v>
          </cell>
          <cell r="I947" t="str">
            <v/>
          </cell>
          <cell r="J947">
            <v>0</v>
          </cell>
          <cell r="K947" t="str">
            <v/>
          </cell>
        </row>
        <row r="948">
          <cell r="C948">
            <v>2130799</v>
          </cell>
          <cell r="D948" t="str">
            <v/>
          </cell>
          <cell r="E948" t="str">
            <v/>
          </cell>
          <cell r="F948" t="str">
            <v>99</v>
          </cell>
          <cell r="G948" t="str">
            <v>其他农村综合改革支出</v>
          </cell>
          <cell r="H948">
            <v>98.09</v>
          </cell>
          <cell r="I948" t="str">
            <v/>
          </cell>
          <cell r="J948">
            <v>98.09</v>
          </cell>
          <cell r="K948" t="str">
            <v/>
          </cell>
        </row>
        <row r="948">
          <cell r="M948">
            <v>0</v>
          </cell>
        </row>
        <row r="949">
          <cell r="C949">
            <v>21308</v>
          </cell>
          <cell r="D949" t="str">
            <v>213</v>
          </cell>
          <cell r="E949" t="str">
            <v>08</v>
          </cell>
          <cell r="F949" t="str">
            <v/>
          </cell>
          <cell r="G949" t="str">
            <v>普惠金融发展支出</v>
          </cell>
          <cell r="H949">
            <v>837.88</v>
          </cell>
          <cell r="I949">
            <v>0</v>
          </cell>
          <cell r="J949">
            <v>837.88</v>
          </cell>
          <cell r="K949" t="str">
            <v/>
          </cell>
          <cell r="L949">
            <v>0</v>
          </cell>
          <cell r="M949">
            <v>-561</v>
          </cell>
        </row>
        <row r="950">
          <cell r="C950">
            <v>2130801</v>
          </cell>
          <cell r="D950" t="str">
            <v/>
          </cell>
          <cell r="E950" t="str">
            <v/>
          </cell>
          <cell r="F950" t="str">
            <v>01</v>
          </cell>
          <cell r="G950" t="str">
            <v>支持农村金融机构</v>
          </cell>
          <cell r="H950">
            <v>0</v>
          </cell>
          <cell r="I950" t="str">
            <v/>
          </cell>
          <cell r="J950">
            <v>0</v>
          </cell>
          <cell r="K950" t="str">
            <v/>
          </cell>
        </row>
        <row r="951">
          <cell r="C951">
            <v>2130803</v>
          </cell>
          <cell r="D951" t="str">
            <v/>
          </cell>
          <cell r="E951" t="str">
            <v/>
          </cell>
          <cell r="F951" t="str">
            <v>03</v>
          </cell>
          <cell r="G951" t="str">
            <v>农业保险保费补贴</v>
          </cell>
          <cell r="H951">
            <v>817.95</v>
          </cell>
          <cell r="I951" t="str">
            <v/>
          </cell>
          <cell r="J951">
            <v>817.95</v>
          </cell>
          <cell r="K951" t="str">
            <v/>
          </cell>
          <cell r="L951">
            <v>0</v>
          </cell>
          <cell r="M951">
            <v>-561</v>
          </cell>
        </row>
        <row r="952">
          <cell r="C952">
            <v>2130804</v>
          </cell>
          <cell r="D952" t="str">
            <v/>
          </cell>
          <cell r="E952" t="str">
            <v/>
          </cell>
          <cell r="F952" t="str">
            <v>04</v>
          </cell>
          <cell r="G952" t="str">
            <v>创业担保贷款贴息及奖补</v>
          </cell>
          <cell r="H952">
            <v>19.93</v>
          </cell>
          <cell r="I952" t="str">
            <v/>
          </cell>
          <cell r="J952">
            <v>19.93</v>
          </cell>
          <cell r="K952" t="str">
            <v/>
          </cell>
          <cell r="L952">
            <v>0</v>
          </cell>
          <cell r="M952">
            <v>0</v>
          </cell>
        </row>
        <row r="953">
          <cell r="C953">
            <v>2130805</v>
          </cell>
          <cell r="D953" t="str">
            <v/>
          </cell>
          <cell r="E953" t="str">
            <v/>
          </cell>
          <cell r="F953" t="str">
            <v>05</v>
          </cell>
          <cell r="G953" t="str">
            <v>补充创业担保贷款基金</v>
          </cell>
          <cell r="H953">
            <v>0</v>
          </cell>
          <cell r="I953" t="str">
            <v/>
          </cell>
          <cell r="J953">
            <v>0</v>
          </cell>
          <cell r="K953" t="str">
            <v/>
          </cell>
          <cell r="L953">
            <v>0</v>
          </cell>
        </row>
        <row r="954">
          <cell r="C954">
            <v>2130899</v>
          </cell>
          <cell r="D954" t="str">
            <v/>
          </cell>
          <cell r="E954" t="str">
            <v/>
          </cell>
          <cell r="F954" t="str">
            <v>99</v>
          </cell>
          <cell r="G954" t="str">
            <v>其他普惠金融发展支出</v>
          </cell>
          <cell r="H954">
            <v>0</v>
          </cell>
          <cell r="I954" t="str">
            <v/>
          </cell>
          <cell r="J954">
            <v>0</v>
          </cell>
          <cell r="K954" t="str">
            <v/>
          </cell>
        </row>
        <row r="955">
          <cell r="C955">
            <v>21309</v>
          </cell>
          <cell r="D955" t="str">
            <v>213</v>
          </cell>
          <cell r="E955" t="str">
            <v>09</v>
          </cell>
          <cell r="F955" t="str">
            <v/>
          </cell>
          <cell r="G955" t="str">
            <v>目标价格补贴</v>
          </cell>
          <cell r="H955">
            <v>0</v>
          </cell>
          <cell r="I955">
            <v>0</v>
          </cell>
          <cell r="J955">
            <v>0</v>
          </cell>
          <cell r="K955" t="str">
            <v/>
          </cell>
        </row>
        <row r="956">
          <cell r="C956">
            <v>2130901</v>
          </cell>
          <cell r="D956" t="str">
            <v/>
          </cell>
          <cell r="E956" t="str">
            <v/>
          </cell>
          <cell r="F956" t="str">
            <v>01</v>
          </cell>
          <cell r="G956" t="str">
            <v>棉花目标价格补贴</v>
          </cell>
          <cell r="H956">
            <v>0</v>
          </cell>
          <cell r="I956" t="str">
            <v/>
          </cell>
          <cell r="J956">
            <v>0</v>
          </cell>
          <cell r="K956" t="str">
            <v/>
          </cell>
        </row>
        <row r="957">
          <cell r="C957">
            <v>2130999</v>
          </cell>
          <cell r="D957" t="str">
            <v/>
          </cell>
          <cell r="E957" t="str">
            <v/>
          </cell>
          <cell r="F957" t="str">
            <v>99</v>
          </cell>
          <cell r="G957" t="str">
            <v>其他目标价格补贴</v>
          </cell>
          <cell r="H957">
            <v>0</v>
          </cell>
          <cell r="I957" t="str">
            <v/>
          </cell>
          <cell r="J957">
            <v>0</v>
          </cell>
          <cell r="K957" t="str">
            <v/>
          </cell>
        </row>
        <row r="958">
          <cell r="C958">
            <v>21311</v>
          </cell>
          <cell r="D958">
            <v>213</v>
          </cell>
          <cell r="E958">
            <v>11</v>
          </cell>
        </row>
        <row r="959">
          <cell r="C959">
            <v>2131102</v>
          </cell>
          <cell r="D959" t="str">
            <v>213</v>
          </cell>
          <cell r="E959" t="str">
            <v>11</v>
          </cell>
          <cell r="F959" t="str">
            <v>02</v>
          </cell>
        </row>
        <row r="960">
          <cell r="C960">
            <v>21399</v>
          </cell>
          <cell r="D960" t="str">
            <v>213</v>
          </cell>
          <cell r="E960" t="str">
            <v>99</v>
          </cell>
          <cell r="F960" t="str">
            <v/>
          </cell>
          <cell r="G960" t="str">
            <v>其他农林水支出</v>
          </cell>
          <cell r="H960">
            <v>1533.99</v>
          </cell>
          <cell r="I960">
            <v>0</v>
          </cell>
          <cell r="J960">
            <v>1533.99</v>
          </cell>
          <cell r="K960" t="str">
            <v/>
          </cell>
        </row>
        <row r="960">
          <cell r="M960">
            <v>-21</v>
          </cell>
        </row>
        <row r="961">
          <cell r="C961">
            <v>2139901</v>
          </cell>
          <cell r="D961" t="str">
            <v/>
          </cell>
          <cell r="E961" t="str">
            <v/>
          </cell>
          <cell r="F961" t="str">
            <v>01</v>
          </cell>
          <cell r="G961" t="str">
            <v>化解其他公益性乡村债务支出</v>
          </cell>
          <cell r="H961">
            <v>0</v>
          </cell>
          <cell r="I961" t="str">
            <v/>
          </cell>
          <cell r="J961">
            <v>0</v>
          </cell>
          <cell r="K961" t="str">
            <v/>
          </cell>
        </row>
        <row r="962">
          <cell r="C962">
            <v>2139999</v>
          </cell>
          <cell r="D962" t="str">
            <v/>
          </cell>
          <cell r="E962" t="str">
            <v/>
          </cell>
          <cell r="F962" t="str">
            <v>99</v>
          </cell>
          <cell r="G962" t="str">
            <v>其他农林水支出</v>
          </cell>
          <cell r="H962">
            <v>1533.99</v>
          </cell>
          <cell r="I962" t="str">
            <v/>
          </cell>
          <cell r="J962">
            <v>1533.99</v>
          </cell>
          <cell r="K962" t="str">
            <v/>
          </cell>
        </row>
        <row r="962">
          <cell r="M962">
            <v>-21</v>
          </cell>
        </row>
        <row r="963">
          <cell r="C963">
            <v>214</v>
          </cell>
          <cell r="D963" t="str">
            <v>214</v>
          </cell>
          <cell r="E963" t="str">
            <v/>
          </cell>
          <cell r="F963" t="str">
            <v/>
          </cell>
          <cell r="G963" t="str">
            <v>交通运输支出</v>
          </cell>
          <cell r="H963">
            <v>7288.6</v>
          </cell>
          <cell r="I963">
            <v>0</v>
          </cell>
          <cell r="J963">
            <v>7288.6</v>
          </cell>
          <cell r="K963" t="str">
            <v/>
          </cell>
          <cell r="L963">
            <v>-2677.942991</v>
          </cell>
          <cell r="M963">
            <v>-2755</v>
          </cell>
        </row>
        <row r="964">
          <cell r="C964">
            <v>21401</v>
          </cell>
          <cell r="D964" t="str">
            <v>214</v>
          </cell>
          <cell r="E964" t="str">
            <v>01</v>
          </cell>
          <cell r="F964" t="str">
            <v/>
          </cell>
          <cell r="G964" t="str">
            <v>公路水路运输</v>
          </cell>
          <cell r="H964">
            <v>6457.16</v>
          </cell>
          <cell r="I964">
            <v>0</v>
          </cell>
          <cell r="J964">
            <v>6457.16</v>
          </cell>
          <cell r="K964" t="str">
            <v/>
          </cell>
          <cell r="L964">
            <v>-2677.942991</v>
          </cell>
          <cell r="M964">
            <v>-2134</v>
          </cell>
        </row>
        <row r="965">
          <cell r="C965">
            <v>2140101</v>
          </cell>
          <cell r="D965" t="str">
            <v/>
          </cell>
          <cell r="E965" t="str">
            <v/>
          </cell>
          <cell r="F965" t="str">
            <v>01</v>
          </cell>
          <cell r="G965" t="str">
            <v>行政运行</v>
          </cell>
          <cell r="H965">
            <v>582.71</v>
          </cell>
          <cell r="I965" t="str">
            <v/>
          </cell>
          <cell r="J965">
            <v>582.71</v>
          </cell>
          <cell r="K965" t="str">
            <v/>
          </cell>
          <cell r="L965">
            <v>-16.0331</v>
          </cell>
          <cell r="M965">
            <v>0</v>
          </cell>
        </row>
        <row r="966">
          <cell r="C966">
            <v>2140102</v>
          </cell>
          <cell r="D966" t="str">
            <v/>
          </cell>
          <cell r="E966" t="str">
            <v/>
          </cell>
          <cell r="F966" t="str">
            <v>02</v>
          </cell>
          <cell r="G966" t="str">
            <v>一般行政管理事务</v>
          </cell>
          <cell r="H966">
            <v>0</v>
          </cell>
          <cell r="I966" t="str">
            <v/>
          </cell>
          <cell r="J966">
            <v>0</v>
          </cell>
          <cell r="K966" t="str">
            <v/>
          </cell>
        </row>
        <row r="967">
          <cell r="C967">
            <v>2140103</v>
          </cell>
          <cell r="D967" t="str">
            <v/>
          </cell>
          <cell r="E967" t="str">
            <v/>
          </cell>
          <cell r="F967" t="str">
            <v>03</v>
          </cell>
          <cell r="G967" t="str">
            <v>机关服务</v>
          </cell>
          <cell r="H967">
            <v>0</v>
          </cell>
          <cell r="I967" t="str">
            <v/>
          </cell>
          <cell r="J967">
            <v>0</v>
          </cell>
          <cell r="K967" t="str">
            <v/>
          </cell>
        </row>
        <row r="968">
          <cell r="C968">
            <v>2140104</v>
          </cell>
          <cell r="D968" t="str">
            <v/>
          </cell>
          <cell r="E968" t="str">
            <v/>
          </cell>
          <cell r="F968" t="str">
            <v>04</v>
          </cell>
          <cell r="G968" t="str">
            <v>公路建设</v>
          </cell>
          <cell r="H968">
            <v>2658</v>
          </cell>
          <cell r="I968" t="str">
            <v/>
          </cell>
          <cell r="J968">
            <v>2658</v>
          </cell>
          <cell r="K968" t="str">
            <v/>
          </cell>
          <cell r="L968">
            <v>-2658</v>
          </cell>
          <cell r="M968">
            <v>0</v>
          </cell>
        </row>
        <row r="969">
          <cell r="C969">
            <v>2140106</v>
          </cell>
          <cell r="D969" t="str">
            <v/>
          </cell>
          <cell r="E969" t="str">
            <v/>
          </cell>
          <cell r="F969" t="str">
            <v>06</v>
          </cell>
          <cell r="G969" t="str">
            <v>公路养护</v>
          </cell>
          <cell r="H969">
            <v>540.92</v>
          </cell>
          <cell r="I969" t="str">
            <v/>
          </cell>
          <cell r="J969">
            <v>540.92</v>
          </cell>
          <cell r="K969" t="str">
            <v/>
          </cell>
          <cell r="L969">
            <v>0</v>
          </cell>
          <cell r="M969">
            <v>-411</v>
          </cell>
        </row>
        <row r="970">
          <cell r="C970">
            <v>2140109</v>
          </cell>
          <cell r="D970" t="str">
            <v/>
          </cell>
          <cell r="E970" t="str">
            <v/>
          </cell>
          <cell r="F970" t="str">
            <v>09</v>
          </cell>
          <cell r="G970" t="str">
            <v>交通运输信息化建设</v>
          </cell>
          <cell r="H970">
            <v>0</v>
          </cell>
          <cell r="I970" t="str">
            <v/>
          </cell>
          <cell r="J970">
            <v>0</v>
          </cell>
          <cell r="K970" t="str">
            <v/>
          </cell>
        </row>
        <row r="971">
          <cell r="C971">
            <v>2140110</v>
          </cell>
          <cell r="D971" t="str">
            <v/>
          </cell>
          <cell r="E971" t="str">
            <v/>
          </cell>
          <cell r="F971" t="str">
            <v>10</v>
          </cell>
          <cell r="G971" t="str">
            <v>公路和运输安全</v>
          </cell>
          <cell r="H971">
            <v>0</v>
          </cell>
          <cell r="I971" t="str">
            <v/>
          </cell>
          <cell r="J971">
            <v>0</v>
          </cell>
          <cell r="K971" t="str">
            <v/>
          </cell>
        </row>
        <row r="972">
          <cell r="C972">
            <v>2140111</v>
          </cell>
          <cell r="D972" t="str">
            <v/>
          </cell>
          <cell r="E972" t="str">
            <v/>
          </cell>
          <cell r="F972" t="str">
            <v>11</v>
          </cell>
          <cell r="G972" t="str">
            <v>公路还贷专项</v>
          </cell>
          <cell r="H972">
            <v>0</v>
          </cell>
          <cell r="I972" t="str">
            <v/>
          </cell>
          <cell r="J972">
            <v>0</v>
          </cell>
          <cell r="K972" t="str">
            <v/>
          </cell>
        </row>
        <row r="973">
          <cell r="C973">
            <v>2140112</v>
          </cell>
          <cell r="D973" t="str">
            <v/>
          </cell>
          <cell r="E973" t="str">
            <v/>
          </cell>
          <cell r="F973" t="str">
            <v>12</v>
          </cell>
          <cell r="G973" t="str">
            <v>公路运输管理</v>
          </cell>
          <cell r="H973">
            <v>528.43</v>
          </cell>
          <cell r="I973" t="str">
            <v/>
          </cell>
          <cell r="J973">
            <v>528.43</v>
          </cell>
          <cell r="K973" t="str">
            <v/>
          </cell>
          <cell r="L973">
            <v>-3.909891</v>
          </cell>
          <cell r="M973">
            <v>0</v>
          </cell>
        </row>
        <row r="974">
          <cell r="C974">
            <v>2140114</v>
          </cell>
          <cell r="D974" t="str">
            <v/>
          </cell>
          <cell r="E974" t="str">
            <v/>
          </cell>
          <cell r="F974" t="str">
            <v>14</v>
          </cell>
          <cell r="G974" t="str">
            <v>公路和运输技术标准化建设</v>
          </cell>
          <cell r="H974">
            <v>0</v>
          </cell>
          <cell r="I974" t="str">
            <v/>
          </cell>
          <cell r="J974">
            <v>0</v>
          </cell>
          <cell r="K974" t="str">
            <v/>
          </cell>
        </row>
        <row r="975">
          <cell r="C975">
            <v>2140122</v>
          </cell>
          <cell r="D975" t="str">
            <v/>
          </cell>
          <cell r="E975" t="str">
            <v/>
          </cell>
          <cell r="F975" t="str">
            <v>22</v>
          </cell>
          <cell r="G975" t="str">
            <v>港口设施</v>
          </cell>
          <cell r="H975">
            <v>0</v>
          </cell>
          <cell r="I975" t="str">
            <v/>
          </cell>
          <cell r="J975">
            <v>0</v>
          </cell>
          <cell r="K975" t="str">
            <v/>
          </cell>
        </row>
        <row r="976">
          <cell r="C976">
            <v>2140123</v>
          </cell>
          <cell r="D976" t="str">
            <v/>
          </cell>
          <cell r="E976" t="str">
            <v/>
          </cell>
          <cell r="F976" t="str">
            <v>23</v>
          </cell>
          <cell r="G976" t="str">
            <v>航道维护</v>
          </cell>
          <cell r="H976">
            <v>0</v>
          </cell>
          <cell r="I976" t="str">
            <v/>
          </cell>
          <cell r="J976">
            <v>0</v>
          </cell>
          <cell r="K976" t="str">
            <v/>
          </cell>
        </row>
        <row r="977">
          <cell r="C977">
            <v>2140127</v>
          </cell>
          <cell r="D977" t="str">
            <v/>
          </cell>
          <cell r="E977" t="str">
            <v/>
          </cell>
          <cell r="F977" t="str">
            <v>27</v>
          </cell>
          <cell r="G977" t="str">
            <v>船舶检验</v>
          </cell>
          <cell r="H977">
            <v>0</v>
          </cell>
          <cell r="I977" t="str">
            <v/>
          </cell>
          <cell r="J977">
            <v>0</v>
          </cell>
          <cell r="K977" t="str">
            <v/>
          </cell>
        </row>
        <row r="978">
          <cell r="C978">
            <v>2140128</v>
          </cell>
          <cell r="D978" t="str">
            <v/>
          </cell>
          <cell r="E978" t="str">
            <v/>
          </cell>
          <cell r="F978" t="str">
            <v>28</v>
          </cell>
          <cell r="G978" t="str">
            <v>救助打捞</v>
          </cell>
          <cell r="H978">
            <v>0</v>
          </cell>
          <cell r="I978" t="str">
            <v/>
          </cell>
          <cell r="J978">
            <v>0</v>
          </cell>
          <cell r="K978" t="str">
            <v/>
          </cell>
        </row>
        <row r="979">
          <cell r="C979">
            <v>2140129</v>
          </cell>
          <cell r="D979" t="str">
            <v/>
          </cell>
          <cell r="E979" t="str">
            <v/>
          </cell>
          <cell r="F979" t="str">
            <v>29</v>
          </cell>
          <cell r="G979" t="str">
            <v>内河运输</v>
          </cell>
          <cell r="H979">
            <v>0</v>
          </cell>
          <cell r="I979" t="str">
            <v/>
          </cell>
          <cell r="J979">
            <v>0</v>
          </cell>
          <cell r="K979" t="str">
            <v/>
          </cell>
        </row>
        <row r="980">
          <cell r="C980">
            <v>2140130</v>
          </cell>
          <cell r="D980" t="str">
            <v/>
          </cell>
          <cell r="E980" t="str">
            <v/>
          </cell>
          <cell r="F980" t="str">
            <v>30</v>
          </cell>
          <cell r="G980" t="str">
            <v>远洋运输</v>
          </cell>
          <cell r="H980">
            <v>0</v>
          </cell>
          <cell r="I980" t="str">
            <v/>
          </cell>
          <cell r="J980">
            <v>0</v>
          </cell>
          <cell r="K980" t="str">
            <v/>
          </cell>
        </row>
        <row r="981">
          <cell r="C981">
            <v>2140131</v>
          </cell>
          <cell r="D981" t="str">
            <v/>
          </cell>
          <cell r="E981" t="str">
            <v/>
          </cell>
          <cell r="F981" t="str">
            <v>31</v>
          </cell>
          <cell r="G981" t="str">
            <v>海事管理</v>
          </cell>
          <cell r="H981">
            <v>0</v>
          </cell>
          <cell r="I981" t="str">
            <v/>
          </cell>
          <cell r="J981">
            <v>0</v>
          </cell>
          <cell r="K981" t="str">
            <v/>
          </cell>
        </row>
        <row r="982">
          <cell r="C982">
            <v>2140133</v>
          </cell>
          <cell r="D982" t="str">
            <v/>
          </cell>
          <cell r="E982" t="str">
            <v/>
          </cell>
          <cell r="F982" t="str">
            <v>33</v>
          </cell>
          <cell r="G982" t="str">
            <v>航标事业发展支出</v>
          </cell>
          <cell r="H982">
            <v>0</v>
          </cell>
          <cell r="I982" t="str">
            <v/>
          </cell>
          <cell r="J982">
            <v>0</v>
          </cell>
          <cell r="K982" t="str">
            <v/>
          </cell>
        </row>
        <row r="983">
          <cell r="C983">
            <v>2140136</v>
          </cell>
          <cell r="D983" t="str">
            <v/>
          </cell>
          <cell r="E983" t="str">
            <v/>
          </cell>
          <cell r="F983" t="str">
            <v>36</v>
          </cell>
          <cell r="G983" t="str">
            <v>水路运输管理支出</v>
          </cell>
          <cell r="H983">
            <v>0</v>
          </cell>
          <cell r="I983" t="str">
            <v/>
          </cell>
          <cell r="J983">
            <v>0</v>
          </cell>
          <cell r="K983" t="str">
            <v/>
          </cell>
        </row>
        <row r="984">
          <cell r="C984">
            <v>2140138</v>
          </cell>
          <cell r="D984" t="str">
            <v/>
          </cell>
          <cell r="E984" t="str">
            <v/>
          </cell>
          <cell r="F984" t="str">
            <v>38</v>
          </cell>
          <cell r="G984" t="str">
            <v>口岸建设</v>
          </cell>
          <cell r="H984">
            <v>0</v>
          </cell>
          <cell r="I984" t="str">
            <v/>
          </cell>
          <cell r="J984">
            <v>0</v>
          </cell>
          <cell r="K984" t="str">
            <v/>
          </cell>
        </row>
        <row r="985">
          <cell r="C985">
            <v>2140199</v>
          </cell>
          <cell r="D985" t="str">
            <v/>
          </cell>
          <cell r="E985" t="str">
            <v/>
          </cell>
          <cell r="F985" t="str">
            <v>99</v>
          </cell>
          <cell r="G985" t="str">
            <v>其他公路水路运输支出</v>
          </cell>
          <cell r="H985">
            <v>2147.1</v>
          </cell>
          <cell r="I985" t="str">
            <v/>
          </cell>
          <cell r="J985">
            <v>2147.1</v>
          </cell>
          <cell r="K985" t="str">
            <v/>
          </cell>
        </row>
        <row r="985">
          <cell r="M985">
            <v>-1723</v>
          </cell>
        </row>
        <row r="986">
          <cell r="C986">
            <v>21402</v>
          </cell>
          <cell r="D986" t="str">
            <v>214</v>
          </cell>
          <cell r="E986" t="str">
            <v>02</v>
          </cell>
          <cell r="F986" t="str">
            <v/>
          </cell>
          <cell r="G986" t="str">
            <v>铁路运输</v>
          </cell>
          <cell r="H986">
            <v>0</v>
          </cell>
          <cell r="I986">
            <v>0</v>
          </cell>
          <cell r="J986">
            <v>0</v>
          </cell>
          <cell r="K986" t="str">
            <v/>
          </cell>
        </row>
        <row r="987">
          <cell r="C987">
            <v>2140201</v>
          </cell>
          <cell r="D987" t="str">
            <v/>
          </cell>
          <cell r="E987" t="str">
            <v/>
          </cell>
          <cell r="F987" t="str">
            <v>01</v>
          </cell>
          <cell r="G987" t="str">
            <v>行政运行</v>
          </cell>
          <cell r="H987">
            <v>0</v>
          </cell>
          <cell r="I987" t="str">
            <v/>
          </cell>
          <cell r="J987">
            <v>0</v>
          </cell>
          <cell r="K987" t="str">
            <v/>
          </cell>
        </row>
        <row r="988">
          <cell r="C988">
            <v>2140202</v>
          </cell>
          <cell r="D988" t="str">
            <v/>
          </cell>
          <cell r="E988" t="str">
            <v/>
          </cell>
          <cell r="F988" t="str">
            <v>02</v>
          </cell>
          <cell r="G988" t="str">
            <v>一般行政管理事务</v>
          </cell>
          <cell r="H988">
            <v>0</v>
          </cell>
          <cell r="I988" t="str">
            <v/>
          </cell>
          <cell r="J988">
            <v>0</v>
          </cell>
          <cell r="K988" t="str">
            <v/>
          </cell>
        </row>
        <row r="989">
          <cell r="C989">
            <v>2140203</v>
          </cell>
          <cell r="D989" t="str">
            <v/>
          </cell>
          <cell r="E989" t="str">
            <v/>
          </cell>
          <cell r="F989" t="str">
            <v>03</v>
          </cell>
          <cell r="G989" t="str">
            <v>机关服务</v>
          </cell>
          <cell r="H989">
            <v>0</v>
          </cell>
          <cell r="I989" t="str">
            <v/>
          </cell>
          <cell r="J989">
            <v>0</v>
          </cell>
          <cell r="K989" t="str">
            <v/>
          </cell>
        </row>
        <row r="990">
          <cell r="C990">
            <v>2140204</v>
          </cell>
          <cell r="D990" t="str">
            <v/>
          </cell>
          <cell r="E990" t="str">
            <v/>
          </cell>
          <cell r="F990" t="str">
            <v>04</v>
          </cell>
          <cell r="G990" t="str">
            <v>铁路路网建设</v>
          </cell>
          <cell r="H990">
            <v>0</v>
          </cell>
          <cell r="I990" t="str">
            <v/>
          </cell>
          <cell r="J990">
            <v>0</v>
          </cell>
          <cell r="K990" t="str">
            <v/>
          </cell>
        </row>
        <row r="991">
          <cell r="C991">
            <v>2140205</v>
          </cell>
          <cell r="D991" t="str">
            <v/>
          </cell>
          <cell r="E991" t="str">
            <v/>
          </cell>
          <cell r="F991" t="str">
            <v>05</v>
          </cell>
          <cell r="G991" t="str">
            <v>铁路还贷专项</v>
          </cell>
          <cell r="H991">
            <v>0</v>
          </cell>
          <cell r="I991" t="str">
            <v/>
          </cell>
          <cell r="J991">
            <v>0</v>
          </cell>
          <cell r="K991" t="str">
            <v/>
          </cell>
        </row>
        <row r="992">
          <cell r="C992">
            <v>2140206</v>
          </cell>
          <cell r="D992" t="str">
            <v/>
          </cell>
          <cell r="E992" t="str">
            <v/>
          </cell>
          <cell r="F992" t="str">
            <v>06</v>
          </cell>
          <cell r="G992" t="str">
            <v>铁路安全</v>
          </cell>
          <cell r="H992">
            <v>0</v>
          </cell>
          <cell r="I992" t="str">
            <v/>
          </cell>
          <cell r="J992">
            <v>0</v>
          </cell>
          <cell r="K992" t="str">
            <v/>
          </cell>
        </row>
        <row r="993">
          <cell r="C993">
            <v>2140207</v>
          </cell>
          <cell r="D993" t="str">
            <v/>
          </cell>
          <cell r="E993" t="str">
            <v/>
          </cell>
          <cell r="F993" t="str">
            <v>07</v>
          </cell>
          <cell r="G993" t="str">
            <v>铁路专项运输</v>
          </cell>
          <cell r="H993">
            <v>0</v>
          </cell>
          <cell r="I993" t="str">
            <v/>
          </cell>
          <cell r="J993">
            <v>0</v>
          </cell>
          <cell r="K993" t="str">
            <v/>
          </cell>
        </row>
        <row r="994">
          <cell r="C994">
            <v>2140208</v>
          </cell>
          <cell r="D994" t="str">
            <v/>
          </cell>
          <cell r="E994" t="str">
            <v/>
          </cell>
          <cell r="F994" t="str">
            <v>08</v>
          </cell>
          <cell r="G994" t="str">
            <v>行业监管</v>
          </cell>
          <cell r="H994">
            <v>0</v>
          </cell>
          <cell r="I994" t="str">
            <v/>
          </cell>
          <cell r="J994">
            <v>0</v>
          </cell>
          <cell r="K994" t="str">
            <v/>
          </cell>
        </row>
        <row r="995">
          <cell r="C995">
            <v>2140299</v>
          </cell>
          <cell r="D995" t="str">
            <v/>
          </cell>
          <cell r="E995" t="str">
            <v/>
          </cell>
          <cell r="F995" t="str">
            <v>99</v>
          </cell>
          <cell r="G995" t="str">
            <v>其他铁路运输支出</v>
          </cell>
          <cell r="H995">
            <v>0</v>
          </cell>
          <cell r="I995" t="str">
            <v/>
          </cell>
          <cell r="J995">
            <v>0</v>
          </cell>
          <cell r="K995" t="str">
            <v/>
          </cell>
        </row>
        <row r="996">
          <cell r="C996">
            <v>21403</v>
          </cell>
          <cell r="D996" t="str">
            <v>214</v>
          </cell>
          <cell r="E996" t="str">
            <v>03</v>
          </cell>
          <cell r="F996" t="str">
            <v/>
          </cell>
          <cell r="G996" t="str">
            <v>民用航空运输</v>
          </cell>
          <cell r="H996">
            <v>0</v>
          </cell>
          <cell r="I996">
            <v>0</v>
          </cell>
          <cell r="J996">
            <v>0</v>
          </cell>
          <cell r="K996" t="str">
            <v/>
          </cell>
        </row>
        <row r="997">
          <cell r="C997">
            <v>2140301</v>
          </cell>
          <cell r="D997" t="str">
            <v/>
          </cell>
          <cell r="E997" t="str">
            <v/>
          </cell>
          <cell r="F997" t="str">
            <v>01</v>
          </cell>
          <cell r="G997" t="str">
            <v>行政运行</v>
          </cell>
          <cell r="H997">
            <v>0</v>
          </cell>
          <cell r="I997" t="str">
            <v/>
          </cell>
          <cell r="J997">
            <v>0</v>
          </cell>
          <cell r="K997" t="str">
            <v/>
          </cell>
        </row>
        <row r="998">
          <cell r="C998">
            <v>2140302</v>
          </cell>
          <cell r="D998" t="str">
            <v/>
          </cell>
          <cell r="E998" t="str">
            <v/>
          </cell>
          <cell r="F998" t="str">
            <v>02</v>
          </cell>
          <cell r="G998" t="str">
            <v>一般行政管理事务</v>
          </cell>
          <cell r="H998">
            <v>0</v>
          </cell>
          <cell r="I998" t="str">
            <v/>
          </cell>
          <cell r="J998">
            <v>0</v>
          </cell>
          <cell r="K998" t="str">
            <v/>
          </cell>
        </row>
        <row r="999">
          <cell r="C999">
            <v>2140303</v>
          </cell>
          <cell r="D999" t="str">
            <v/>
          </cell>
          <cell r="E999" t="str">
            <v/>
          </cell>
          <cell r="F999" t="str">
            <v>03</v>
          </cell>
          <cell r="G999" t="str">
            <v>机关服务</v>
          </cell>
          <cell r="H999">
            <v>0</v>
          </cell>
          <cell r="I999" t="str">
            <v/>
          </cell>
          <cell r="J999">
            <v>0</v>
          </cell>
          <cell r="K999" t="str">
            <v/>
          </cell>
        </row>
        <row r="1000">
          <cell r="C1000">
            <v>2140304</v>
          </cell>
          <cell r="D1000" t="str">
            <v/>
          </cell>
          <cell r="E1000" t="str">
            <v/>
          </cell>
          <cell r="F1000" t="str">
            <v>04</v>
          </cell>
          <cell r="G1000" t="str">
            <v>机场建设</v>
          </cell>
          <cell r="H1000">
            <v>0</v>
          </cell>
          <cell r="I1000" t="str">
            <v/>
          </cell>
          <cell r="J1000">
            <v>0</v>
          </cell>
          <cell r="K1000" t="str">
            <v/>
          </cell>
        </row>
        <row r="1001">
          <cell r="C1001">
            <v>2140305</v>
          </cell>
          <cell r="D1001" t="str">
            <v/>
          </cell>
          <cell r="E1001" t="str">
            <v/>
          </cell>
          <cell r="F1001" t="str">
            <v>05</v>
          </cell>
          <cell r="G1001" t="str">
            <v>空管系统建设</v>
          </cell>
          <cell r="H1001">
            <v>0</v>
          </cell>
          <cell r="I1001" t="str">
            <v/>
          </cell>
          <cell r="J1001">
            <v>0</v>
          </cell>
          <cell r="K1001" t="str">
            <v/>
          </cell>
        </row>
        <row r="1002">
          <cell r="C1002">
            <v>2140306</v>
          </cell>
          <cell r="D1002" t="str">
            <v/>
          </cell>
          <cell r="E1002" t="str">
            <v/>
          </cell>
          <cell r="F1002" t="str">
            <v>06</v>
          </cell>
          <cell r="G1002" t="str">
            <v>民航还贷专项支出</v>
          </cell>
          <cell r="H1002">
            <v>0</v>
          </cell>
          <cell r="I1002" t="str">
            <v/>
          </cell>
          <cell r="J1002">
            <v>0</v>
          </cell>
          <cell r="K1002" t="str">
            <v/>
          </cell>
        </row>
        <row r="1003">
          <cell r="C1003">
            <v>2140307</v>
          </cell>
          <cell r="D1003" t="str">
            <v/>
          </cell>
          <cell r="E1003" t="str">
            <v/>
          </cell>
          <cell r="F1003" t="str">
            <v>07</v>
          </cell>
          <cell r="G1003" t="str">
            <v>民用航空安全</v>
          </cell>
          <cell r="H1003">
            <v>0</v>
          </cell>
          <cell r="I1003" t="str">
            <v/>
          </cell>
          <cell r="J1003">
            <v>0</v>
          </cell>
          <cell r="K1003" t="str">
            <v/>
          </cell>
        </row>
        <row r="1004">
          <cell r="C1004">
            <v>2140308</v>
          </cell>
          <cell r="D1004" t="str">
            <v/>
          </cell>
          <cell r="E1004" t="str">
            <v/>
          </cell>
          <cell r="F1004" t="str">
            <v>08</v>
          </cell>
          <cell r="G1004" t="str">
            <v>民航专项运输</v>
          </cell>
          <cell r="H1004">
            <v>0</v>
          </cell>
          <cell r="I1004" t="str">
            <v/>
          </cell>
          <cell r="J1004">
            <v>0</v>
          </cell>
          <cell r="K1004" t="str">
            <v/>
          </cell>
        </row>
        <row r="1005">
          <cell r="C1005">
            <v>2140399</v>
          </cell>
          <cell r="D1005" t="str">
            <v/>
          </cell>
          <cell r="E1005" t="str">
            <v/>
          </cell>
          <cell r="F1005" t="str">
            <v>99</v>
          </cell>
          <cell r="G1005" t="str">
            <v>其他民用航空运输支出</v>
          </cell>
          <cell r="H1005">
            <v>0</v>
          </cell>
          <cell r="I1005" t="str">
            <v/>
          </cell>
          <cell r="J1005">
            <v>0</v>
          </cell>
          <cell r="K1005" t="str">
            <v/>
          </cell>
        </row>
        <row r="1006">
          <cell r="C1006">
            <v>21404</v>
          </cell>
          <cell r="D1006">
            <v>214</v>
          </cell>
        </row>
        <row r="1007">
          <cell r="C1007">
            <v>2140402</v>
          </cell>
          <cell r="D1007" t="str">
            <v>214</v>
          </cell>
          <cell r="E1007" t="str">
            <v>04</v>
          </cell>
          <cell r="F1007" t="str">
            <v>02</v>
          </cell>
        </row>
        <row r="1008">
          <cell r="C1008">
            <v>21405</v>
          </cell>
          <cell r="D1008" t="str">
            <v>214</v>
          </cell>
          <cell r="E1008" t="str">
            <v>05</v>
          </cell>
          <cell r="F1008" t="str">
            <v/>
          </cell>
          <cell r="G1008" t="str">
            <v>邮政业支出</v>
          </cell>
          <cell r="H1008">
            <v>0</v>
          </cell>
          <cell r="I1008">
            <v>0</v>
          </cell>
          <cell r="J1008">
            <v>0</v>
          </cell>
          <cell r="K1008" t="str">
            <v/>
          </cell>
        </row>
        <row r="1009">
          <cell r="C1009">
            <v>2140501</v>
          </cell>
          <cell r="D1009" t="str">
            <v/>
          </cell>
          <cell r="E1009" t="str">
            <v/>
          </cell>
          <cell r="F1009" t="str">
            <v>01</v>
          </cell>
          <cell r="G1009" t="str">
            <v>行政运行</v>
          </cell>
          <cell r="H1009">
            <v>0</v>
          </cell>
          <cell r="I1009" t="str">
            <v/>
          </cell>
          <cell r="J1009">
            <v>0</v>
          </cell>
          <cell r="K1009" t="str">
            <v/>
          </cell>
        </row>
        <row r="1010">
          <cell r="C1010">
            <v>2140502</v>
          </cell>
          <cell r="D1010" t="str">
            <v/>
          </cell>
          <cell r="E1010" t="str">
            <v/>
          </cell>
          <cell r="F1010" t="str">
            <v>02</v>
          </cell>
          <cell r="G1010" t="str">
            <v>一般行政管理事务</v>
          </cell>
          <cell r="H1010">
            <v>0</v>
          </cell>
          <cell r="I1010" t="str">
            <v/>
          </cell>
          <cell r="J1010">
            <v>0</v>
          </cell>
          <cell r="K1010" t="str">
            <v/>
          </cell>
        </row>
        <row r="1011">
          <cell r="C1011">
            <v>2140503</v>
          </cell>
          <cell r="D1011" t="str">
            <v/>
          </cell>
          <cell r="E1011" t="str">
            <v/>
          </cell>
          <cell r="F1011" t="str">
            <v>03</v>
          </cell>
          <cell r="G1011" t="str">
            <v>机关服务</v>
          </cell>
          <cell r="H1011">
            <v>0</v>
          </cell>
          <cell r="I1011" t="str">
            <v/>
          </cell>
          <cell r="J1011">
            <v>0</v>
          </cell>
          <cell r="K1011" t="str">
            <v/>
          </cell>
        </row>
        <row r="1012">
          <cell r="C1012">
            <v>2140504</v>
          </cell>
          <cell r="D1012" t="str">
            <v/>
          </cell>
          <cell r="E1012" t="str">
            <v/>
          </cell>
          <cell r="F1012" t="str">
            <v>04</v>
          </cell>
          <cell r="G1012" t="str">
            <v>行业监管</v>
          </cell>
          <cell r="H1012">
            <v>0</v>
          </cell>
          <cell r="I1012" t="str">
            <v/>
          </cell>
          <cell r="J1012">
            <v>0</v>
          </cell>
          <cell r="K1012" t="str">
            <v/>
          </cell>
        </row>
        <row r="1013">
          <cell r="C1013">
            <v>2140505</v>
          </cell>
          <cell r="D1013" t="str">
            <v/>
          </cell>
          <cell r="E1013" t="str">
            <v/>
          </cell>
          <cell r="F1013" t="str">
            <v>05</v>
          </cell>
          <cell r="G1013" t="str">
            <v>邮政普遍服务与特殊服务</v>
          </cell>
          <cell r="H1013">
            <v>0</v>
          </cell>
          <cell r="I1013" t="str">
            <v/>
          </cell>
          <cell r="J1013">
            <v>0</v>
          </cell>
          <cell r="K1013" t="str">
            <v/>
          </cell>
        </row>
        <row r="1014">
          <cell r="C1014">
            <v>2140599</v>
          </cell>
          <cell r="D1014" t="str">
            <v/>
          </cell>
          <cell r="E1014" t="str">
            <v/>
          </cell>
          <cell r="F1014" t="str">
            <v>99</v>
          </cell>
          <cell r="G1014" t="str">
            <v>其他邮政业支出</v>
          </cell>
          <cell r="H1014">
            <v>0</v>
          </cell>
          <cell r="I1014" t="str">
            <v/>
          </cell>
          <cell r="J1014">
            <v>0</v>
          </cell>
          <cell r="K1014" t="str">
            <v/>
          </cell>
        </row>
        <row r="1015">
          <cell r="C1015">
            <v>21406</v>
          </cell>
          <cell r="D1015" t="str">
            <v>214</v>
          </cell>
          <cell r="E1015" t="str">
            <v>06</v>
          </cell>
          <cell r="F1015" t="str">
            <v/>
          </cell>
          <cell r="G1015" t="str">
            <v>车辆购置税支出</v>
          </cell>
          <cell r="H1015">
            <v>579.7</v>
          </cell>
          <cell r="I1015">
            <v>0</v>
          </cell>
          <cell r="J1015">
            <v>579.7</v>
          </cell>
          <cell r="K1015" t="str">
            <v/>
          </cell>
        </row>
        <row r="1015">
          <cell r="M1015">
            <v>-370</v>
          </cell>
        </row>
        <row r="1016">
          <cell r="C1016">
            <v>2140601</v>
          </cell>
          <cell r="D1016" t="str">
            <v/>
          </cell>
          <cell r="E1016" t="str">
            <v/>
          </cell>
          <cell r="F1016" t="str">
            <v>01</v>
          </cell>
          <cell r="G1016" t="str">
            <v>车辆购置税用于公路等基础设施建设支出</v>
          </cell>
          <cell r="H1016">
            <v>579.7</v>
          </cell>
          <cell r="I1016" t="str">
            <v/>
          </cell>
          <cell r="J1016">
            <v>579.7</v>
          </cell>
          <cell r="K1016" t="str">
            <v/>
          </cell>
        </row>
        <row r="1016">
          <cell r="M1016">
            <v>-370</v>
          </cell>
        </row>
        <row r="1017">
          <cell r="C1017">
            <v>2140602</v>
          </cell>
          <cell r="D1017" t="str">
            <v/>
          </cell>
          <cell r="E1017" t="str">
            <v/>
          </cell>
          <cell r="F1017" t="str">
            <v>02</v>
          </cell>
          <cell r="G1017" t="str">
            <v>车辆购置税用于农村公路建设支出</v>
          </cell>
          <cell r="H1017">
            <v>0</v>
          </cell>
          <cell r="I1017" t="str">
            <v/>
          </cell>
          <cell r="J1017">
            <v>0</v>
          </cell>
          <cell r="K1017" t="str">
            <v/>
          </cell>
        </row>
        <row r="1018">
          <cell r="C1018">
            <v>2140603</v>
          </cell>
          <cell r="D1018" t="str">
            <v/>
          </cell>
          <cell r="E1018" t="str">
            <v/>
          </cell>
          <cell r="F1018" t="str">
            <v>03</v>
          </cell>
          <cell r="G1018" t="str">
            <v>车辆购置税用于老旧汽车报废更新补贴</v>
          </cell>
          <cell r="H1018">
            <v>0</v>
          </cell>
          <cell r="I1018" t="str">
            <v/>
          </cell>
          <cell r="J1018">
            <v>0</v>
          </cell>
          <cell r="K1018" t="str">
            <v/>
          </cell>
        </row>
        <row r="1019">
          <cell r="C1019">
            <v>2140699</v>
          </cell>
          <cell r="D1019" t="str">
            <v/>
          </cell>
          <cell r="E1019" t="str">
            <v/>
          </cell>
          <cell r="F1019" t="str">
            <v>99</v>
          </cell>
          <cell r="G1019" t="str">
            <v>车辆购置税其他支出</v>
          </cell>
          <cell r="H1019">
            <v>0</v>
          </cell>
          <cell r="I1019" t="str">
            <v/>
          </cell>
          <cell r="J1019">
            <v>0</v>
          </cell>
          <cell r="K1019" t="str">
            <v/>
          </cell>
        </row>
        <row r="1020">
          <cell r="C1020">
            <v>21499</v>
          </cell>
          <cell r="D1020" t="str">
            <v>214</v>
          </cell>
          <cell r="E1020" t="str">
            <v>99</v>
          </cell>
          <cell r="F1020" t="str">
            <v/>
          </cell>
          <cell r="G1020" t="str">
            <v>其他交通运输支出</v>
          </cell>
          <cell r="H1020">
            <v>251.74</v>
          </cell>
          <cell r="I1020">
            <v>0</v>
          </cell>
          <cell r="J1020">
            <v>251.74</v>
          </cell>
          <cell r="K1020" t="str">
            <v/>
          </cell>
        </row>
        <row r="1021">
          <cell r="C1021">
            <v>2149901</v>
          </cell>
          <cell r="D1021" t="str">
            <v/>
          </cell>
          <cell r="E1021" t="str">
            <v/>
          </cell>
          <cell r="F1021" t="str">
            <v>01</v>
          </cell>
          <cell r="G1021" t="str">
            <v>公共交通运营补助</v>
          </cell>
          <cell r="H1021">
            <v>251.74</v>
          </cell>
          <cell r="I1021" t="str">
            <v/>
          </cell>
          <cell r="J1021">
            <v>251.74</v>
          </cell>
          <cell r="K1021" t="str">
            <v/>
          </cell>
        </row>
        <row r="1022">
          <cell r="C1022">
            <v>2149999</v>
          </cell>
          <cell r="D1022" t="str">
            <v/>
          </cell>
          <cell r="E1022" t="str">
            <v/>
          </cell>
          <cell r="F1022" t="str">
            <v>99</v>
          </cell>
          <cell r="G1022" t="str">
            <v>其他交通运输支出</v>
          </cell>
          <cell r="H1022">
            <v>0</v>
          </cell>
          <cell r="I1022" t="str">
            <v/>
          </cell>
          <cell r="J1022">
            <v>0</v>
          </cell>
          <cell r="K1022" t="str">
            <v/>
          </cell>
        </row>
        <row r="1023">
          <cell r="C1023">
            <v>215</v>
          </cell>
          <cell r="D1023" t="str">
            <v>215</v>
          </cell>
          <cell r="E1023" t="str">
            <v/>
          </cell>
          <cell r="F1023" t="str">
            <v/>
          </cell>
          <cell r="G1023" t="str">
            <v>资源勘探工业信息等支出</v>
          </cell>
          <cell r="H1023">
            <v>7522.4</v>
          </cell>
          <cell r="I1023">
            <v>0</v>
          </cell>
          <cell r="J1023">
            <v>7522.4</v>
          </cell>
          <cell r="K1023" t="str">
            <v/>
          </cell>
          <cell r="L1023">
            <v>-1005.737297</v>
          </cell>
          <cell r="M1023">
            <v>-2897</v>
          </cell>
        </row>
        <row r="1024">
          <cell r="C1024">
            <v>21501</v>
          </cell>
          <cell r="D1024" t="str">
            <v>215</v>
          </cell>
          <cell r="E1024" t="str">
            <v>01</v>
          </cell>
          <cell r="F1024" t="str">
            <v/>
          </cell>
          <cell r="G1024" t="str">
            <v>资源勘探开发</v>
          </cell>
          <cell r="H1024">
            <v>466.3</v>
          </cell>
          <cell r="I1024">
            <v>0</v>
          </cell>
          <cell r="J1024">
            <v>466.3</v>
          </cell>
          <cell r="K1024" t="str">
            <v/>
          </cell>
          <cell r="L1024">
            <v>-5.1</v>
          </cell>
          <cell r="M1024">
            <v>-339</v>
          </cell>
        </row>
        <row r="1025">
          <cell r="C1025">
            <v>2150101</v>
          </cell>
          <cell r="D1025" t="str">
            <v/>
          </cell>
          <cell r="E1025" t="str">
            <v/>
          </cell>
          <cell r="F1025" t="str">
            <v>01</v>
          </cell>
          <cell r="G1025" t="str">
            <v>行政运行</v>
          </cell>
          <cell r="H1025">
            <v>15.3</v>
          </cell>
          <cell r="I1025" t="str">
            <v/>
          </cell>
          <cell r="J1025">
            <v>15.3</v>
          </cell>
          <cell r="K1025" t="str">
            <v/>
          </cell>
          <cell r="L1025">
            <v>-5.1</v>
          </cell>
          <cell r="M1025">
            <v>0</v>
          </cell>
        </row>
        <row r="1026">
          <cell r="C1026">
            <v>2150102</v>
          </cell>
          <cell r="D1026" t="str">
            <v/>
          </cell>
          <cell r="E1026" t="str">
            <v/>
          </cell>
          <cell r="F1026" t="str">
            <v>02</v>
          </cell>
          <cell r="G1026" t="str">
            <v>一般行政管理事务</v>
          </cell>
          <cell r="H1026">
            <v>0</v>
          </cell>
          <cell r="I1026" t="str">
            <v/>
          </cell>
          <cell r="J1026">
            <v>0</v>
          </cell>
          <cell r="K1026" t="str">
            <v/>
          </cell>
        </row>
        <row r="1027">
          <cell r="C1027">
            <v>2150103</v>
          </cell>
          <cell r="D1027" t="str">
            <v/>
          </cell>
          <cell r="E1027" t="str">
            <v/>
          </cell>
          <cell r="F1027" t="str">
            <v>03</v>
          </cell>
          <cell r="G1027" t="str">
            <v>机关服务</v>
          </cell>
          <cell r="H1027">
            <v>0</v>
          </cell>
          <cell r="I1027" t="str">
            <v/>
          </cell>
          <cell r="J1027">
            <v>0</v>
          </cell>
          <cell r="K1027" t="str">
            <v/>
          </cell>
        </row>
        <row r="1028">
          <cell r="C1028">
            <v>2150104</v>
          </cell>
          <cell r="D1028" t="str">
            <v/>
          </cell>
          <cell r="E1028" t="str">
            <v/>
          </cell>
          <cell r="F1028" t="str">
            <v>04</v>
          </cell>
          <cell r="G1028" t="str">
            <v>煤炭勘探开采和洗选</v>
          </cell>
          <cell r="H1028">
            <v>451</v>
          </cell>
          <cell r="I1028" t="str">
            <v/>
          </cell>
          <cell r="J1028">
            <v>451</v>
          </cell>
          <cell r="K1028" t="str">
            <v/>
          </cell>
        </row>
        <row r="1028">
          <cell r="M1028">
            <v>-339</v>
          </cell>
        </row>
        <row r="1029">
          <cell r="C1029">
            <v>2150105</v>
          </cell>
          <cell r="D1029" t="str">
            <v/>
          </cell>
          <cell r="E1029" t="str">
            <v/>
          </cell>
          <cell r="F1029" t="str">
            <v>05</v>
          </cell>
          <cell r="G1029" t="str">
            <v>石油和天然气勘探开采</v>
          </cell>
          <cell r="H1029">
            <v>0</v>
          </cell>
          <cell r="I1029" t="str">
            <v/>
          </cell>
          <cell r="J1029">
            <v>0</v>
          </cell>
          <cell r="K1029" t="str">
            <v/>
          </cell>
        </row>
        <row r="1030">
          <cell r="C1030">
            <v>2150106</v>
          </cell>
          <cell r="D1030" t="str">
            <v/>
          </cell>
          <cell r="E1030" t="str">
            <v/>
          </cell>
          <cell r="F1030" t="str">
            <v>06</v>
          </cell>
          <cell r="G1030" t="str">
            <v>黑色金属矿勘探和采选</v>
          </cell>
          <cell r="H1030">
            <v>0</v>
          </cell>
          <cell r="I1030" t="str">
            <v/>
          </cell>
          <cell r="J1030">
            <v>0</v>
          </cell>
          <cell r="K1030" t="str">
            <v/>
          </cell>
        </row>
        <row r="1031">
          <cell r="C1031">
            <v>2150107</v>
          </cell>
          <cell r="D1031" t="str">
            <v/>
          </cell>
          <cell r="E1031" t="str">
            <v/>
          </cell>
          <cell r="F1031" t="str">
            <v>07</v>
          </cell>
          <cell r="G1031" t="str">
            <v>有色金属矿勘探和采选</v>
          </cell>
          <cell r="H1031">
            <v>0</v>
          </cell>
          <cell r="I1031" t="str">
            <v/>
          </cell>
          <cell r="J1031">
            <v>0</v>
          </cell>
          <cell r="K1031" t="str">
            <v/>
          </cell>
        </row>
        <row r="1032">
          <cell r="C1032">
            <v>2150108</v>
          </cell>
          <cell r="D1032" t="str">
            <v/>
          </cell>
          <cell r="E1032" t="str">
            <v/>
          </cell>
          <cell r="F1032" t="str">
            <v>08</v>
          </cell>
          <cell r="G1032" t="str">
            <v>非金属矿勘探和采选</v>
          </cell>
          <cell r="H1032">
            <v>0</v>
          </cell>
          <cell r="I1032" t="str">
            <v/>
          </cell>
          <cell r="J1032">
            <v>0</v>
          </cell>
          <cell r="K1032" t="str">
            <v/>
          </cell>
        </row>
        <row r="1033">
          <cell r="C1033">
            <v>2150199</v>
          </cell>
          <cell r="D1033" t="str">
            <v/>
          </cell>
          <cell r="E1033" t="str">
            <v/>
          </cell>
          <cell r="F1033" t="str">
            <v>99</v>
          </cell>
          <cell r="G1033" t="str">
            <v>其他资源勘探业支出</v>
          </cell>
          <cell r="H1033">
            <v>0</v>
          </cell>
          <cell r="I1033" t="str">
            <v/>
          </cell>
          <cell r="J1033">
            <v>0</v>
          </cell>
          <cell r="K1033" t="str">
            <v/>
          </cell>
        </row>
        <row r="1034">
          <cell r="C1034">
            <v>21502</v>
          </cell>
          <cell r="D1034" t="str">
            <v>215</v>
          </cell>
          <cell r="E1034" t="str">
            <v>02</v>
          </cell>
          <cell r="F1034" t="str">
            <v/>
          </cell>
          <cell r="G1034" t="str">
            <v>制造业</v>
          </cell>
          <cell r="H1034">
            <v>0</v>
          </cell>
          <cell r="I1034">
            <v>0</v>
          </cell>
          <cell r="J1034">
            <v>0</v>
          </cell>
          <cell r="K1034" t="str">
            <v/>
          </cell>
        </row>
        <row r="1035">
          <cell r="C1035">
            <v>2150201</v>
          </cell>
          <cell r="D1035" t="str">
            <v/>
          </cell>
          <cell r="E1035" t="str">
            <v/>
          </cell>
          <cell r="F1035" t="str">
            <v>01</v>
          </cell>
          <cell r="G1035" t="str">
            <v>行政运行</v>
          </cell>
          <cell r="H1035">
            <v>0</v>
          </cell>
          <cell r="I1035" t="str">
            <v/>
          </cell>
          <cell r="J1035">
            <v>0</v>
          </cell>
          <cell r="K1035" t="str">
            <v/>
          </cell>
        </row>
        <row r="1036">
          <cell r="C1036">
            <v>2150202</v>
          </cell>
          <cell r="D1036" t="str">
            <v/>
          </cell>
          <cell r="E1036" t="str">
            <v/>
          </cell>
          <cell r="F1036" t="str">
            <v>02</v>
          </cell>
          <cell r="G1036" t="str">
            <v>一般行政管理事务</v>
          </cell>
          <cell r="H1036">
            <v>0</v>
          </cell>
          <cell r="I1036" t="str">
            <v/>
          </cell>
          <cell r="J1036">
            <v>0</v>
          </cell>
          <cell r="K1036" t="str">
            <v/>
          </cell>
        </row>
        <row r="1037">
          <cell r="C1037">
            <v>2150203</v>
          </cell>
          <cell r="D1037" t="str">
            <v/>
          </cell>
          <cell r="E1037" t="str">
            <v/>
          </cell>
          <cell r="F1037" t="str">
            <v>03</v>
          </cell>
          <cell r="G1037" t="str">
            <v>机关服务</v>
          </cell>
          <cell r="H1037">
            <v>0</v>
          </cell>
          <cell r="I1037" t="str">
            <v/>
          </cell>
          <cell r="J1037">
            <v>0</v>
          </cell>
          <cell r="K1037" t="str">
            <v/>
          </cell>
        </row>
        <row r="1038">
          <cell r="C1038">
            <v>2150204</v>
          </cell>
          <cell r="D1038" t="str">
            <v/>
          </cell>
          <cell r="E1038" t="str">
            <v/>
          </cell>
          <cell r="F1038" t="str">
            <v>04</v>
          </cell>
          <cell r="G1038" t="str">
            <v>纺织业</v>
          </cell>
          <cell r="H1038">
            <v>0</v>
          </cell>
          <cell r="I1038" t="str">
            <v/>
          </cell>
          <cell r="J1038">
            <v>0</v>
          </cell>
          <cell r="K1038" t="str">
            <v/>
          </cell>
        </row>
        <row r="1039">
          <cell r="C1039">
            <v>2150205</v>
          </cell>
          <cell r="D1039" t="str">
            <v/>
          </cell>
          <cell r="E1039" t="str">
            <v/>
          </cell>
          <cell r="F1039" t="str">
            <v>05</v>
          </cell>
          <cell r="G1039" t="str">
            <v>医药制造业</v>
          </cell>
          <cell r="H1039">
            <v>0</v>
          </cell>
          <cell r="I1039" t="str">
            <v/>
          </cell>
          <cell r="J1039">
            <v>0</v>
          </cell>
          <cell r="K1039" t="str">
            <v/>
          </cell>
        </row>
        <row r="1040">
          <cell r="C1040">
            <v>2150206</v>
          </cell>
          <cell r="D1040" t="str">
            <v/>
          </cell>
          <cell r="E1040" t="str">
            <v/>
          </cell>
          <cell r="F1040" t="str">
            <v>06</v>
          </cell>
          <cell r="G1040" t="str">
            <v>非金属矿物制品业</v>
          </cell>
          <cell r="H1040">
            <v>0</v>
          </cell>
          <cell r="I1040" t="str">
            <v/>
          </cell>
          <cell r="J1040">
            <v>0</v>
          </cell>
          <cell r="K1040" t="str">
            <v/>
          </cell>
        </row>
        <row r="1041">
          <cell r="C1041">
            <v>2150207</v>
          </cell>
          <cell r="D1041" t="str">
            <v/>
          </cell>
          <cell r="E1041" t="str">
            <v/>
          </cell>
          <cell r="F1041" t="str">
            <v>07</v>
          </cell>
          <cell r="G1041" t="str">
            <v>通信设备、计算机及其他电子设备制造业</v>
          </cell>
          <cell r="H1041">
            <v>0</v>
          </cell>
          <cell r="I1041" t="str">
            <v/>
          </cell>
          <cell r="J1041">
            <v>0</v>
          </cell>
          <cell r="K1041" t="str">
            <v/>
          </cell>
        </row>
        <row r="1042">
          <cell r="C1042">
            <v>2150208</v>
          </cell>
          <cell r="D1042" t="str">
            <v/>
          </cell>
          <cell r="E1042" t="str">
            <v/>
          </cell>
          <cell r="F1042" t="str">
            <v>08</v>
          </cell>
          <cell r="G1042" t="str">
            <v>交通运输设备制造业</v>
          </cell>
          <cell r="H1042">
            <v>0</v>
          </cell>
          <cell r="I1042" t="str">
            <v/>
          </cell>
          <cell r="J1042">
            <v>0</v>
          </cell>
          <cell r="K1042" t="str">
            <v/>
          </cell>
        </row>
        <row r="1043">
          <cell r="C1043">
            <v>2150209</v>
          </cell>
          <cell r="D1043" t="str">
            <v/>
          </cell>
          <cell r="E1043" t="str">
            <v/>
          </cell>
          <cell r="F1043" t="str">
            <v>09</v>
          </cell>
          <cell r="G1043" t="str">
            <v>电气机械及器材制造业</v>
          </cell>
          <cell r="H1043">
            <v>0</v>
          </cell>
          <cell r="I1043" t="str">
            <v/>
          </cell>
          <cell r="J1043">
            <v>0</v>
          </cell>
          <cell r="K1043" t="str">
            <v/>
          </cell>
        </row>
        <row r="1044">
          <cell r="C1044">
            <v>2150210</v>
          </cell>
          <cell r="D1044" t="str">
            <v/>
          </cell>
          <cell r="E1044" t="str">
            <v/>
          </cell>
          <cell r="F1044" t="str">
            <v>10</v>
          </cell>
          <cell r="G1044" t="str">
            <v>工艺品及其他制造业</v>
          </cell>
          <cell r="H1044">
            <v>0</v>
          </cell>
          <cell r="I1044" t="str">
            <v/>
          </cell>
          <cell r="J1044">
            <v>0</v>
          </cell>
          <cell r="K1044" t="str">
            <v/>
          </cell>
        </row>
        <row r="1045">
          <cell r="C1045">
            <v>2150212</v>
          </cell>
          <cell r="D1045" t="str">
            <v/>
          </cell>
          <cell r="E1045" t="str">
            <v/>
          </cell>
          <cell r="F1045" t="str">
            <v>12</v>
          </cell>
          <cell r="G1045" t="str">
            <v>石油加工、炼焦及核燃料加工业</v>
          </cell>
          <cell r="H1045">
            <v>0</v>
          </cell>
          <cell r="I1045" t="str">
            <v/>
          </cell>
          <cell r="J1045">
            <v>0</v>
          </cell>
          <cell r="K1045" t="str">
            <v/>
          </cell>
        </row>
        <row r="1046">
          <cell r="C1046">
            <v>2150213</v>
          </cell>
          <cell r="D1046" t="str">
            <v/>
          </cell>
          <cell r="E1046" t="str">
            <v/>
          </cell>
          <cell r="F1046" t="str">
            <v>13</v>
          </cell>
          <cell r="G1046" t="str">
            <v>化学原料及化学制品制造业</v>
          </cell>
          <cell r="H1046">
            <v>0</v>
          </cell>
          <cell r="I1046" t="str">
            <v/>
          </cell>
          <cell r="J1046">
            <v>0</v>
          </cell>
          <cell r="K1046" t="str">
            <v/>
          </cell>
        </row>
        <row r="1047">
          <cell r="C1047">
            <v>2150214</v>
          </cell>
          <cell r="D1047" t="str">
            <v/>
          </cell>
          <cell r="E1047" t="str">
            <v/>
          </cell>
          <cell r="F1047" t="str">
            <v>14</v>
          </cell>
          <cell r="G1047" t="str">
            <v>黑色金属冶炼及压延加工业</v>
          </cell>
          <cell r="H1047">
            <v>0</v>
          </cell>
          <cell r="I1047" t="str">
            <v/>
          </cell>
          <cell r="J1047">
            <v>0</v>
          </cell>
          <cell r="K1047" t="str">
            <v/>
          </cell>
        </row>
        <row r="1048">
          <cell r="C1048">
            <v>2150215</v>
          </cell>
          <cell r="D1048" t="str">
            <v/>
          </cell>
          <cell r="E1048" t="str">
            <v/>
          </cell>
          <cell r="F1048" t="str">
            <v>15</v>
          </cell>
          <cell r="G1048" t="str">
            <v>有色金属冶炼及压延加工业</v>
          </cell>
          <cell r="H1048">
            <v>0</v>
          </cell>
          <cell r="I1048" t="str">
            <v/>
          </cell>
          <cell r="J1048">
            <v>0</v>
          </cell>
          <cell r="K1048" t="str">
            <v/>
          </cell>
        </row>
        <row r="1049">
          <cell r="C1049">
            <v>2150299</v>
          </cell>
          <cell r="D1049" t="str">
            <v/>
          </cell>
          <cell r="E1049" t="str">
            <v/>
          </cell>
          <cell r="F1049" t="str">
            <v>99</v>
          </cell>
          <cell r="G1049" t="str">
            <v>其他制造业支出</v>
          </cell>
          <cell r="H1049">
            <v>0</v>
          </cell>
          <cell r="I1049" t="str">
            <v/>
          </cell>
          <cell r="J1049">
            <v>0</v>
          </cell>
          <cell r="K1049" t="str">
            <v/>
          </cell>
        </row>
        <row r="1050">
          <cell r="C1050">
            <v>21503</v>
          </cell>
          <cell r="D1050" t="str">
            <v>215</v>
          </cell>
          <cell r="E1050" t="str">
            <v>03</v>
          </cell>
          <cell r="F1050" t="str">
            <v/>
          </cell>
          <cell r="G1050" t="str">
            <v>建筑业</v>
          </cell>
          <cell r="H1050">
            <v>0</v>
          </cell>
          <cell r="I1050">
            <v>0</v>
          </cell>
          <cell r="J1050">
            <v>0</v>
          </cell>
          <cell r="K1050" t="str">
            <v/>
          </cell>
        </row>
        <row r="1051">
          <cell r="C1051">
            <v>2150301</v>
          </cell>
          <cell r="D1051" t="str">
            <v/>
          </cell>
          <cell r="E1051" t="str">
            <v/>
          </cell>
          <cell r="F1051" t="str">
            <v>01</v>
          </cell>
          <cell r="G1051" t="str">
            <v>行政运行</v>
          </cell>
          <cell r="H1051">
            <v>0</v>
          </cell>
          <cell r="I1051" t="str">
            <v/>
          </cell>
          <cell r="J1051">
            <v>0</v>
          </cell>
          <cell r="K1051" t="str">
            <v/>
          </cell>
        </row>
        <row r="1052">
          <cell r="C1052">
            <v>2150302</v>
          </cell>
          <cell r="D1052" t="str">
            <v/>
          </cell>
          <cell r="E1052" t="str">
            <v/>
          </cell>
          <cell r="F1052" t="str">
            <v>02</v>
          </cell>
          <cell r="G1052" t="str">
            <v>一般行政管理事务</v>
          </cell>
          <cell r="H1052">
            <v>0</v>
          </cell>
          <cell r="I1052" t="str">
            <v/>
          </cell>
          <cell r="J1052">
            <v>0</v>
          </cell>
          <cell r="K1052" t="str">
            <v/>
          </cell>
        </row>
        <row r="1053">
          <cell r="C1053">
            <v>2150303</v>
          </cell>
          <cell r="D1053" t="str">
            <v/>
          </cell>
          <cell r="E1053" t="str">
            <v/>
          </cell>
          <cell r="F1053" t="str">
            <v>03</v>
          </cell>
          <cell r="G1053" t="str">
            <v>机关服务</v>
          </cell>
          <cell r="H1053">
            <v>0</v>
          </cell>
          <cell r="I1053" t="str">
            <v/>
          </cell>
          <cell r="J1053">
            <v>0</v>
          </cell>
          <cell r="K1053" t="str">
            <v/>
          </cell>
        </row>
        <row r="1054">
          <cell r="C1054">
            <v>2150399</v>
          </cell>
          <cell r="D1054" t="str">
            <v/>
          </cell>
          <cell r="E1054" t="str">
            <v/>
          </cell>
          <cell r="F1054" t="str">
            <v>99</v>
          </cell>
          <cell r="G1054" t="str">
            <v>其他建筑业支出</v>
          </cell>
          <cell r="H1054">
            <v>0</v>
          </cell>
          <cell r="I1054" t="str">
            <v/>
          </cell>
          <cell r="J1054">
            <v>0</v>
          </cell>
          <cell r="K1054" t="str">
            <v/>
          </cell>
        </row>
        <row r="1055">
          <cell r="C1055">
            <v>21505</v>
          </cell>
          <cell r="D1055" t="str">
            <v>215</v>
          </cell>
          <cell r="E1055" t="str">
            <v>05</v>
          </cell>
          <cell r="F1055" t="str">
            <v/>
          </cell>
          <cell r="G1055" t="str">
            <v>工业和信息产业监管</v>
          </cell>
          <cell r="H1055">
            <v>5190.6</v>
          </cell>
          <cell r="I1055">
            <v>0</v>
          </cell>
          <cell r="J1055">
            <v>5190.6</v>
          </cell>
          <cell r="K1055" t="str">
            <v/>
          </cell>
          <cell r="L1055">
            <v>-1000.637297</v>
          </cell>
          <cell r="M1055">
            <v>-1559</v>
          </cell>
        </row>
        <row r="1056">
          <cell r="C1056">
            <v>2150501</v>
          </cell>
          <cell r="D1056" t="str">
            <v/>
          </cell>
          <cell r="E1056" t="str">
            <v/>
          </cell>
          <cell r="F1056" t="str">
            <v>01</v>
          </cell>
          <cell r="G1056" t="str">
            <v>行政运行</v>
          </cell>
          <cell r="H1056">
            <v>659.51</v>
          </cell>
          <cell r="I1056" t="str">
            <v/>
          </cell>
          <cell r="J1056">
            <v>659.51</v>
          </cell>
          <cell r="K1056" t="str">
            <v/>
          </cell>
          <cell r="L1056">
            <v>3.677303</v>
          </cell>
          <cell r="M1056">
            <v>0</v>
          </cell>
        </row>
        <row r="1057">
          <cell r="C1057">
            <v>2150502</v>
          </cell>
          <cell r="D1057" t="str">
            <v/>
          </cell>
          <cell r="E1057" t="str">
            <v/>
          </cell>
          <cell r="F1057" t="str">
            <v>02</v>
          </cell>
          <cell r="G1057" t="str">
            <v>一般行政管理事务</v>
          </cell>
          <cell r="H1057">
            <v>17.5</v>
          </cell>
          <cell r="I1057" t="str">
            <v/>
          </cell>
          <cell r="J1057">
            <v>17.5</v>
          </cell>
          <cell r="K1057" t="str">
            <v/>
          </cell>
          <cell r="L1057">
            <v>-4.3146</v>
          </cell>
          <cell r="M1057">
            <v>0</v>
          </cell>
        </row>
        <row r="1058">
          <cell r="C1058">
            <v>2150503</v>
          </cell>
          <cell r="D1058" t="str">
            <v/>
          </cell>
          <cell r="E1058" t="str">
            <v/>
          </cell>
          <cell r="F1058" t="str">
            <v>03</v>
          </cell>
          <cell r="G1058" t="str">
            <v>机关服务</v>
          </cell>
          <cell r="H1058">
            <v>0</v>
          </cell>
          <cell r="I1058" t="str">
            <v/>
          </cell>
          <cell r="J1058">
            <v>0</v>
          </cell>
          <cell r="K1058" t="str">
            <v/>
          </cell>
        </row>
        <row r="1059">
          <cell r="C1059">
            <v>2150505</v>
          </cell>
          <cell r="D1059" t="str">
            <v/>
          </cell>
          <cell r="E1059" t="str">
            <v/>
          </cell>
          <cell r="F1059" t="str">
            <v>05</v>
          </cell>
          <cell r="G1059" t="str">
            <v>战备应急</v>
          </cell>
          <cell r="H1059">
            <v>0</v>
          </cell>
          <cell r="I1059" t="str">
            <v/>
          </cell>
          <cell r="J1059">
            <v>0</v>
          </cell>
          <cell r="K1059" t="str">
            <v/>
          </cell>
        </row>
        <row r="1060">
          <cell r="C1060">
            <v>2150507</v>
          </cell>
          <cell r="D1060" t="str">
            <v/>
          </cell>
          <cell r="E1060" t="str">
            <v/>
          </cell>
          <cell r="F1060" t="str">
            <v>07</v>
          </cell>
          <cell r="G1060" t="str">
            <v>专用通信</v>
          </cell>
          <cell r="H1060">
            <v>0</v>
          </cell>
          <cell r="I1060" t="str">
            <v/>
          </cell>
          <cell r="J1060">
            <v>0</v>
          </cell>
          <cell r="K1060" t="str">
            <v/>
          </cell>
        </row>
        <row r="1061">
          <cell r="C1061">
            <v>2150508</v>
          </cell>
          <cell r="D1061" t="str">
            <v/>
          </cell>
          <cell r="E1061" t="str">
            <v/>
          </cell>
          <cell r="F1061" t="str">
            <v>08</v>
          </cell>
          <cell r="G1061" t="str">
            <v>无线电及信息通信监管</v>
          </cell>
          <cell r="H1061">
            <v>70.26</v>
          </cell>
          <cell r="I1061" t="str">
            <v/>
          </cell>
          <cell r="J1061">
            <v>70.26</v>
          </cell>
          <cell r="K1061" t="str">
            <v/>
          </cell>
          <cell r="L1061">
            <v>0</v>
          </cell>
          <cell r="M1061">
            <v>-9</v>
          </cell>
        </row>
        <row r="1062">
          <cell r="C1062">
            <v>2150516</v>
          </cell>
          <cell r="D1062" t="str">
            <v/>
          </cell>
          <cell r="E1062" t="str">
            <v/>
          </cell>
          <cell r="F1062" t="str">
            <v>16</v>
          </cell>
          <cell r="G1062" t="str">
            <v>工程建设及运行维护</v>
          </cell>
          <cell r="H1062">
            <v>0</v>
          </cell>
          <cell r="I1062" t="str">
            <v/>
          </cell>
          <cell r="J1062">
            <v>0</v>
          </cell>
          <cell r="K1062" t="str">
            <v/>
          </cell>
        </row>
        <row r="1063">
          <cell r="C1063">
            <v>2150517</v>
          </cell>
          <cell r="D1063" t="str">
            <v/>
          </cell>
          <cell r="E1063" t="str">
            <v/>
          </cell>
          <cell r="F1063" t="str">
            <v>17</v>
          </cell>
          <cell r="G1063" t="str">
            <v>产业发展</v>
          </cell>
          <cell r="H1063">
            <v>4043.33</v>
          </cell>
          <cell r="I1063" t="str">
            <v/>
          </cell>
          <cell r="J1063">
            <v>4043.33</v>
          </cell>
          <cell r="K1063" t="str">
            <v/>
          </cell>
          <cell r="L1063">
            <v>-1000</v>
          </cell>
          <cell r="M1063">
            <v>-1550</v>
          </cell>
        </row>
        <row r="1064">
          <cell r="C1064">
            <v>2150550</v>
          </cell>
          <cell r="D1064" t="str">
            <v/>
          </cell>
          <cell r="E1064" t="str">
            <v/>
          </cell>
          <cell r="F1064" t="str">
            <v>50</v>
          </cell>
          <cell r="G1064" t="str">
            <v>事业运行</v>
          </cell>
          <cell r="H1064">
            <v>0</v>
          </cell>
          <cell r="I1064" t="str">
            <v/>
          </cell>
          <cell r="J1064">
            <v>0</v>
          </cell>
          <cell r="K1064" t="str">
            <v/>
          </cell>
        </row>
        <row r="1065">
          <cell r="C1065">
            <v>2150599</v>
          </cell>
          <cell r="D1065" t="str">
            <v/>
          </cell>
          <cell r="E1065" t="str">
            <v/>
          </cell>
          <cell r="F1065" t="str">
            <v>99</v>
          </cell>
          <cell r="G1065" t="str">
            <v>其他工业和信息产业监管支出</v>
          </cell>
          <cell r="H1065">
            <v>400</v>
          </cell>
          <cell r="I1065" t="str">
            <v/>
          </cell>
          <cell r="J1065">
            <v>400</v>
          </cell>
          <cell r="K1065" t="str">
            <v/>
          </cell>
        </row>
        <row r="1066">
          <cell r="C1066">
            <v>21507</v>
          </cell>
          <cell r="D1066" t="str">
            <v>215</v>
          </cell>
          <cell r="E1066" t="str">
            <v>07</v>
          </cell>
          <cell r="F1066" t="str">
            <v/>
          </cell>
          <cell r="G1066" t="str">
            <v>国有资产监管</v>
          </cell>
          <cell r="H1066">
            <v>0</v>
          </cell>
          <cell r="I1066">
            <v>0</v>
          </cell>
          <cell r="J1066">
            <v>0</v>
          </cell>
          <cell r="K1066" t="str">
            <v/>
          </cell>
        </row>
        <row r="1067">
          <cell r="C1067">
            <v>2150701</v>
          </cell>
          <cell r="D1067" t="str">
            <v/>
          </cell>
          <cell r="E1067" t="str">
            <v/>
          </cell>
          <cell r="F1067" t="str">
            <v>01</v>
          </cell>
          <cell r="G1067" t="str">
            <v>行政运行</v>
          </cell>
          <cell r="H1067">
            <v>0</v>
          </cell>
          <cell r="I1067" t="str">
            <v/>
          </cell>
          <cell r="J1067">
            <v>0</v>
          </cell>
          <cell r="K1067" t="str">
            <v/>
          </cell>
        </row>
        <row r="1068">
          <cell r="C1068">
            <v>2150702</v>
          </cell>
          <cell r="D1068" t="str">
            <v/>
          </cell>
          <cell r="E1068" t="str">
            <v/>
          </cell>
          <cell r="F1068" t="str">
            <v>02</v>
          </cell>
          <cell r="G1068" t="str">
            <v>一般行政管理事务</v>
          </cell>
          <cell r="H1068">
            <v>0</v>
          </cell>
          <cell r="I1068" t="str">
            <v/>
          </cell>
          <cell r="J1068">
            <v>0</v>
          </cell>
          <cell r="K1068" t="str">
            <v/>
          </cell>
        </row>
        <row r="1069">
          <cell r="C1069">
            <v>2150703</v>
          </cell>
          <cell r="D1069" t="str">
            <v/>
          </cell>
          <cell r="E1069" t="str">
            <v/>
          </cell>
          <cell r="F1069" t="str">
            <v>03</v>
          </cell>
          <cell r="G1069" t="str">
            <v>机关服务</v>
          </cell>
          <cell r="H1069">
            <v>0</v>
          </cell>
          <cell r="I1069" t="str">
            <v/>
          </cell>
          <cell r="J1069">
            <v>0</v>
          </cell>
          <cell r="K1069" t="str">
            <v/>
          </cell>
        </row>
        <row r="1070">
          <cell r="C1070">
            <v>2150704</v>
          </cell>
          <cell r="D1070" t="str">
            <v/>
          </cell>
          <cell r="E1070" t="str">
            <v/>
          </cell>
          <cell r="F1070" t="str">
            <v>04</v>
          </cell>
          <cell r="G1070" t="str">
            <v>国有企业监事会专项</v>
          </cell>
          <cell r="H1070">
            <v>0</v>
          </cell>
          <cell r="I1070" t="str">
            <v/>
          </cell>
          <cell r="J1070">
            <v>0</v>
          </cell>
          <cell r="K1070" t="str">
            <v/>
          </cell>
        </row>
        <row r="1071">
          <cell r="C1071">
            <v>2150705</v>
          </cell>
          <cell r="D1071" t="str">
            <v/>
          </cell>
          <cell r="E1071" t="str">
            <v/>
          </cell>
          <cell r="F1071" t="str">
            <v>05</v>
          </cell>
          <cell r="G1071" t="str">
            <v>中央企业专项管理</v>
          </cell>
          <cell r="H1071">
            <v>0</v>
          </cell>
          <cell r="I1071" t="str">
            <v/>
          </cell>
          <cell r="J1071">
            <v>0</v>
          </cell>
          <cell r="K1071" t="str">
            <v/>
          </cell>
        </row>
        <row r="1072">
          <cell r="C1072">
            <v>2150799</v>
          </cell>
          <cell r="D1072" t="str">
            <v/>
          </cell>
          <cell r="E1072" t="str">
            <v/>
          </cell>
          <cell r="F1072" t="str">
            <v>99</v>
          </cell>
          <cell r="G1072" t="str">
            <v>其他国有资产监管支出</v>
          </cell>
          <cell r="H1072">
            <v>0</v>
          </cell>
          <cell r="I1072" t="str">
            <v/>
          </cell>
          <cell r="J1072">
            <v>0</v>
          </cell>
          <cell r="K1072" t="str">
            <v/>
          </cell>
        </row>
        <row r="1073">
          <cell r="C1073">
            <v>21508</v>
          </cell>
          <cell r="D1073" t="str">
            <v>215</v>
          </cell>
          <cell r="E1073" t="str">
            <v>08</v>
          </cell>
          <cell r="F1073" t="str">
            <v/>
          </cell>
          <cell r="G1073" t="str">
            <v>支持中小企业发展和管理支出</v>
          </cell>
          <cell r="H1073">
            <v>1865.5</v>
          </cell>
          <cell r="I1073">
            <v>0</v>
          </cell>
          <cell r="J1073">
            <v>1865.5</v>
          </cell>
          <cell r="K1073" t="str">
            <v/>
          </cell>
        </row>
        <row r="1073">
          <cell r="M1073">
            <v>-1000</v>
          </cell>
        </row>
        <row r="1074">
          <cell r="C1074">
            <v>2150801</v>
          </cell>
          <cell r="D1074" t="str">
            <v/>
          </cell>
          <cell r="E1074" t="str">
            <v/>
          </cell>
          <cell r="F1074" t="str">
            <v>01</v>
          </cell>
          <cell r="G1074" t="str">
            <v>行政运行</v>
          </cell>
          <cell r="H1074">
            <v>0</v>
          </cell>
          <cell r="I1074" t="str">
            <v/>
          </cell>
          <cell r="J1074">
            <v>0</v>
          </cell>
          <cell r="K1074" t="str">
            <v/>
          </cell>
        </row>
        <row r="1075">
          <cell r="C1075">
            <v>2150802</v>
          </cell>
          <cell r="D1075" t="str">
            <v/>
          </cell>
          <cell r="E1075" t="str">
            <v/>
          </cell>
          <cell r="F1075" t="str">
            <v>02</v>
          </cell>
          <cell r="G1075" t="str">
            <v>一般行政管理事务</v>
          </cell>
          <cell r="H1075">
            <v>0</v>
          </cell>
          <cell r="I1075" t="str">
            <v/>
          </cell>
          <cell r="J1075">
            <v>0</v>
          </cell>
          <cell r="K1075" t="str">
            <v/>
          </cell>
        </row>
        <row r="1076">
          <cell r="C1076">
            <v>2150803</v>
          </cell>
          <cell r="D1076" t="str">
            <v/>
          </cell>
          <cell r="E1076" t="str">
            <v/>
          </cell>
          <cell r="F1076" t="str">
            <v>03</v>
          </cell>
          <cell r="G1076" t="str">
            <v>机关服务</v>
          </cell>
          <cell r="H1076">
            <v>0</v>
          </cell>
          <cell r="I1076" t="str">
            <v/>
          </cell>
          <cell r="J1076">
            <v>0</v>
          </cell>
          <cell r="K1076" t="str">
            <v/>
          </cell>
        </row>
        <row r="1077">
          <cell r="C1077">
            <v>2150804</v>
          </cell>
          <cell r="D1077" t="str">
            <v/>
          </cell>
          <cell r="E1077" t="str">
            <v/>
          </cell>
          <cell r="F1077" t="str">
            <v>04</v>
          </cell>
          <cell r="G1077" t="str">
            <v>科技型中小企业技术创新基金</v>
          </cell>
          <cell r="H1077">
            <v>0</v>
          </cell>
          <cell r="I1077" t="str">
            <v/>
          </cell>
          <cell r="J1077">
            <v>0</v>
          </cell>
          <cell r="K1077" t="str">
            <v/>
          </cell>
        </row>
        <row r="1078">
          <cell r="C1078">
            <v>2150805</v>
          </cell>
          <cell r="D1078" t="str">
            <v/>
          </cell>
          <cell r="E1078" t="str">
            <v/>
          </cell>
          <cell r="F1078" t="str">
            <v>05</v>
          </cell>
          <cell r="G1078" t="str">
            <v>中小企业发展专项</v>
          </cell>
          <cell r="H1078">
            <v>1865.5</v>
          </cell>
          <cell r="I1078" t="str">
            <v/>
          </cell>
          <cell r="J1078">
            <v>1865.5</v>
          </cell>
          <cell r="K1078" t="str">
            <v/>
          </cell>
        </row>
        <row r="1078">
          <cell r="M1078">
            <v>-1000</v>
          </cell>
        </row>
        <row r="1079">
          <cell r="C1079">
            <v>2150806</v>
          </cell>
          <cell r="D1079" t="str">
            <v/>
          </cell>
          <cell r="E1079" t="str">
            <v/>
          </cell>
          <cell r="F1079" t="str">
            <v>06</v>
          </cell>
          <cell r="G1079" t="str">
            <v>减免房租补贴</v>
          </cell>
          <cell r="H1079">
            <v>0</v>
          </cell>
          <cell r="I1079" t="str">
            <v/>
          </cell>
          <cell r="J1079">
            <v>0</v>
          </cell>
          <cell r="K1079" t="str">
            <v/>
          </cell>
        </row>
        <row r="1080">
          <cell r="C1080">
            <v>2150899</v>
          </cell>
          <cell r="D1080" t="str">
            <v/>
          </cell>
          <cell r="E1080" t="str">
            <v/>
          </cell>
          <cell r="F1080" t="str">
            <v>99</v>
          </cell>
          <cell r="G1080" t="str">
            <v>其他支持中小企业发展和管理支出</v>
          </cell>
          <cell r="H1080">
            <v>0</v>
          </cell>
          <cell r="I1080" t="str">
            <v/>
          </cell>
          <cell r="J1080">
            <v>0</v>
          </cell>
          <cell r="K1080" t="str">
            <v/>
          </cell>
        </row>
        <row r="1081">
          <cell r="C1081">
            <v>21599</v>
          </cell>
          <cell r="D1081" t="str">
            <v>215</v>
          </cell>
          <cell r="E1081" t="str">
            <v>99</v>
          </cell>
          <cell r="F1081" t="str">
            <v/>
          </cell>
          <cell r="G1081" t="str">
            <v>其他资源勘探工业信息等支出</v>
          </cell>
          <cell r="H1081">
            <v>0</v>
          </cell>
          <cell r="I1081">
            <v>0</v>
          </cell>
          <cell r="J1081">
            <v>0</v>
          </cell>
          <cell r="K1081" t="str">
            <v/>
          </cell>
        </row>
        <row r="1082">
          <cell r="C1082">
            <v>2159901</v>
          </cell>
          <cell r="D1082" t="str">
            <v/>
          </cell>
          <cell r="E1082" t="str">
            <v/>
          </cell>
          <cell r="F1082" t="str">
            <v>01</v>
          </cell>
          <cell r="G1082" t="str">
            <v>黄金事务</v>
          </cell>
          <cell r="H1082">
            <v>0</v>
          </cell>
          <cell r="I1082" t="str">
            <v/>
          </cell>
          <cell r="J1082">
            <v>0</v>
          </cell>
          <cell r="K1082" t="str">
            <v/>
          </cell>
        </row>
        <row r="1083">
          <cell r="C1083">
            <v>2159904</v>
          </cell>
          <cell r="D1083" t="str">
            <v/>
          </cell>
          <cell r="E1083" t="str">
            <v/>
          </cell>
          <cell r="F1083" t="str">
            <v>04</v>
          </cell>
          <cell r="G1083" t="str">
            <v>技术改造支出</v>
          </cell>
          <cell r="H1083">
            <v>0</v>
          </cell>
          <cell r="I1083" t="str">
            <v/>
          </cell>
          <cell r="J1083">
            <v>0</v>
          </cell>
          <cell r="K1083" t="str">
            <v/>
          </cell>
        </row>
        <row r="1084">
          <cell r="C1084">
            <v>2159905</v>
          </cell>
          <cell r="D1084" t="str">
            <v/>
          </cell>
          <cell r="E1084" t="str">
            <v/>
          </cell>
          <cell r="F1084" t="str">
            <v>05</v>
          </cell>
          <cell r="G1084" t="str">
            <v>中药材扶持资金支出</v>
          </cell>
          <cell r="H1084">
            <v>0</v>
          </cell>
          <cell r="I1084" t="str">
            <v/>
          </cell>
          <cell r="J1084">
            <v>0</v>
          </cell>
          <cell r="K1084" t="str">
            <v/>
          </cell>
        </row>
        <row r="1085">
          <cell r="C1085">
            <v>2159906</v>
          </cell>
          <cell r="D1085" t="str">
            <v/>
          </cell>
          <cell r="E1085" t="str">
            <v/>
          </cell>
          <cell r="F1085" t="str">
            <v>06</v>
          </cell>
          <cell r="G1085" t="str">
            <v>重点产业振兴和技术改造项目贷款贴息</v>
          </cell>
          <cell r="H1085">
            <v>0</v>
          </cell>
          <cell r="I1085" t="str">
            <v/>
          </cell>
          <cell r="J1085">
            <v>0</v>
          </cell>
          <cell r="K1085" t="str">
            <v/>
          </cell>
        </row>
        <row r="1086">
          <cell r="C1086">
            <v>2159999</v>
          </cell>
          <cell r="D1086" t="str">
            <v/>
          </cell>
          <cell r="E1086" t="str">
            <v/>
          </cell>
          <cell r="F1086" t="str">
            <v>99</v>
          </cell>
          <cell r="G1086" t="str">
            <v>其他资源勘探工业信息等支出</v>
          </cell>
          <cell r="H1086">
            <v>0</v>
          </cell>
          <cell r="I1086" t="str">
            <v/>
          </cell>
          <cell r="J1086">
            <v>0</v>
          </cell>
          <cell r="K1086" t="str">
            <v/>
          </cell>
        </row>
        <row r="1087">
          <cell r="C1087">
            <v>216</v>
          </cell>
          <cell r="D1087" t="str">
            <v>216</v>
          </cell>
          <cell r="E1087" t="str">
            <v/>
          </cell>
          <cell r="F1087" t="str">
            <v/>
          </cell>
          <cell r="G1087" t="str">
            <v>商业服务业等支出</v>
          </cell>
          <cell r="H1087">
            <v>1913.08</v>
          </cell>
          <cell r="I1087">
            <v>0</v>
          </cell>
          <cell r="J1087">
            <v>1913.08</v>
          </cell>
          <cell r="K1087" t="str">
            <v/>
          </cell>
          <cell r="L1087">
            <v>-12.111448</v>
          </cell>
          <cell r="M1087">
            <v>-297</v>
          </cell>
        </row>
        <row r="1088">
          <cell r="C1088">
            <v>21602</v>
          </cell>
          <cell r="D1088" t="str">
            <v>216</v>
          </cell>
          <cell r="E1088" t="str">
            <v>02</v>
          </cell>
          <cell r="F1088" t="str">
            <v/>
          </cell>
          <cell r="G1088" t="str">
            <v>商业流通事务</v>
          </cell>
          <cell r="H1088">
            <v>1031.48</v>
          </cell>
          <cell r="I1088">
            <v>0</v>
          </cell>
          <cell r="J1088">
            <v>1031.48</v>
          </cell>
          <cell r="K1088" t="str">
            <v/>
          </cell>
          <cell r="L1088">
            <v>-12.111448</v>
          </cell>
          <cell r="M1088">
            <v>0</v>
          </cell>
        </row>
        <row r="1089">
          <cell r="C1089">
            <v>2160201</v>
          </cell>
          <cell r="D1089" t="str">
            <v/>
          </cell>
          <cell r="E1089" t="str">
            <v/>
          </cell>
          <cell r="F1089" t="str">
            <v>01</v>
          </cell>
          <cell r="G1089" t="str">
            <v>行政运行</v>
          </cell>
          <cell r="H1089">
            <v>209.76</v>
          </cell>
          <cell r="I1089" t="str">
            <v/>
          </cell>
          <cell r="J1089">
            <v>209.76</v>
          </cell>
          <cell r="K1089" t="str">
            <v/>
          </cell>
          <cell r="L1089">
            <v>-12.111448</v>
          </cell>
          <cell r="M1089">
            <v>0</v>
          </cell>
        </row>
        <row r="1090">
          <cell r="C1090">
            <v>2160202</v>
          </cell>
          <cell r="D1090" t="str">
            <v/>
          </cell>
          <cell r="E1090" t="str">
            <v/>
          </cell>
          <cell r="F1090" t="str">
            <v>02</v>
          </cell>
          <cell r="G1090" t="str">
            <v>一般行政管理事务</v>
          </cell>
          <cell r="H1090">
            <v>0</v>
          </cell>
          <cell r="I1090" t="str">
            <v/>
          </cell>
          <cell r="J1090">
            <v>0</v>
          </cell>
          <cell r="K1090" t="str">
            <v/>
          </cell>
        </row>
        <row r="1091">
          <cell r="C1091">
            <v>2160203</v>
          </cell>
          <cell r="D1091" t="str">
            <v/>
          </cell>
          <cell r="E1091" t="str">
            <v/>
          </cell>
          <cell r="F1091" t="str">
            <v>03</v>
          </cell>
          <cell r="G1091" t="str">
            <v>机关服务</v>
          </cell>
          <cell r="H1091">
            <v>0</v>
          </cell>
          <cell r="I1091" t="str">
            <v/>
          </cell>
          <cell r="J1091">
            <v>0</v>
          </cell>
          <cell r="K1091" t="str">
            <v/>
          </cell>
        </row>
        <row r="1092">
          <cell r="C1092">
            <v>2160216</v>
          </cell>
          <cell r="D1092" t="str">
            <v/>
          </cell>
          <cell r="E1092" t="str">
            <v/>
          </cell>
          <cell r="F1092" t="str">
            <v>16</v>
          </cell>
          <cell r="G1092" t="str">
            <v>食品流通安全补贴</v>
          </cell>
          <cell r="H1092">
            <v>0</v>
          </cell>
          <cell r="I1092" t="str">
            <v/>
          </cell>
          <cell r="J1092">
            <v>0</v>
          </cell>
          <cell r="K1092" t="str">
            <v/>
          </cell>
        </row>
        <row r="1093">
          <cell r="C1093">
            <v>2160217</v>
          </cell>
          <cell r="D1093" t="str">
            <v/>
          </cell>
          <cell r="E1093" t="str">
            <v/>
          </cell>
          <cell r="F1093" t="str">
            <v>17</v>
          </cell>
          <cell r="G1093" t="str">
            <v>市场监测及信息管理</v>
          </cell>
          <cell r="H1093">
            <v>0</v>
          </cell>
          <cell r="I1093" t="str">
            <v/>
          </cell>
          <cell r="J1093">
            <v>0</v>
          </cell>
          <cell r="K1093" t="str">
            <v/>
          </cell>
        </row>
        <row r="1094">
          <cell r="C1094">
            <v>2160218</v>
          </cell>
          <cell r="D1094" t="str">
            <v/>
          </cell>
          <cell r="E1094" t="str">
            <v/>
          </cell>
          <cell r="F1094" t="str">
            <v>18</v>
          </cell>
          <cell r="G1094" t="str">
            <v>民贸企业补贴</v>
          </cell>
          <cell r="H1094">
            <v>0</v>
          </cell>
          <cell r="I1094" t="str">
            <v/>
          </cell>
          <cell r="J1094">
            <v>0</v>
          </cell>
          <cell r="K1094" t="str">
            <v/>
          </cell>
        </row>
        <row r="1095">
          <cell r="C1095">
            <v>2160219</v>
          </cell>
          <cell r="D1095" t="str">
            <v/>
          </cell>
          <cell r="E1095" t="str">
            <v/>
          </cell>
          <cell r="F1095" t="str">
            <v>19</v>
          </cell>
          <cell r="G1095" t="str">
            <v>民贸民品贷款贴息</v>
          </cell>
          <cell r="H1095">
            <v>588.99</v>
          </cell>
          <cell r="I1095" t="str">
            <v/>
          </cell>
          <cell r="J1095">
            <v>588.99</v>
          </cell>
          <cell r="K1095" t="str">
            <v/>
          </cell>
        </row>
        <row r="1096">
          <cell r="C1096">
            <v>2160250</v>
          </cell>
          <cell r="D1096" t="str">
            <v/>
          </cell>
          <cell r="E1096" t="str">
            <v/>
          </cell>
          <cell r="F1096" t="str">
            <v>50</v>
          </cell>
          <cell r="G1096" t="str">
            <v>事业运行</v>
          </cell>
          <cell r="H1096">
            <v>0</v>
          </cell>
          <cell r="I1096" t="str">
            <v/>
          </cell>
          <cell r="J1096">
            <v>0</v>
          </cell>
          <cell r="K1096" t="str">
            <v/>
          </cell>
        </row>
        <row r="1097">
          <cell r="C1097">
            <v>2160299</v>
          </cell>
          <cell r="D1097" t="str">
            <v/>
          </cell>
          <cell r="E1097" t="str">
            <v/>
          </cell>
          <cell r="F1097" t="str">
            <v>99</v>
          </cell>
          <cell r="G1097" t="str">
            <v>其他商业流通事务支出</v>
          </cell>
          <cell r="H1097">
            <v>232.73</v>
          </cell>
          <cell r="I1097" t="str">
            <v/>
          </cell>
          <cell r="J1097">
            <v>232.73</v>
          </cell>
          <cell r="K1097" t="str">
            <v/>
          </cell>
        </row>
        <row r="1097">
          <cell r="M1097">
            <v>0</v>
          </cell>
        </row>
        <row r="1098">
          <cell r="C1098">
            <v>21606</v>
          </cell>
          <cell r="D1098" t="str">
            <v>216</v>
          </cell>
          <cell r="E1098" t="str">
            <v>06</v>
          </cell>
          <cell r="F1098" t="str">
            <v/>
          </cell>
          <cell r="G1098" t="str">
            <v>涉外发展服务支出</v>
          </cell>
          <cell r="H1098">
            <v>50</v>
          </cell>
          <cell r="I1098">
            <v>0</v>
          </cell>
          <cell r="J1098">
            <v>50</v>
          </cell>
          <cell r="K1098" t="str">
            <v/>
          </cell>
        </row>
        <row r="1099">
          <cell r="C1099">
            <v>2160601</v>
          </cell>
          <cell r="D1099" t="str">
            <v/>
          </cell>
          <cell r="E1099" t="str">
            <v/>
          </cell>
          <cell r="F1099" t="str">
            <v>01</v>
          </cell>
          <cell r="G1099" t="str">
            <v>行政运行</v>
          </cell>
          <cell r="H1099">
            <v>0</v>
          </cell>
          <cell r="I1099" t="str">
            <v/>
          </cell>
          <cell r="J1099">
            <v>0</v>
          </cell>
          <cell r="K1099" t="str">
            <v/>
          </cell>
        </row>
        <row r="1100">
          <cell r="C1100">
            <v>2160602</v>
          </cell>
          <cell r="D1100" t="str">
            <v/>
          </cell>
          <cell r="E1100" t="str">
            <v/>
          </cell>
          <cell r="F1100" t="str">
            <v>02</v>
          </cell>
          <cell r="G1100" t="str">
            <v>一般行政管理事务</v>
          </cell>
          <cell r="H1100">
            <v>0</v>
          </cell>
          <cell r="I1100" t="str">
            <v/>
          </cell>
          <cell r="J1100">
            <v>0</v>
          </cell>
          <cell r="K1100" t="str">
            <v/>
          </cell>
        </row>
        <row r="1101">
          <cell r="C1101">
            <v>2160603</v>
          </cell>
          <cell r="D1101" t="str">
            <v/>
          </cell>
          <cell r="E1101" t="str">
            <v/>
          </cell>
          <cell r="F1101" t="str">
            <v>03</v>
          </cell>
          <cell r="G1101" t="str">
            <v>机关服务</v>
          </cell>
          <cell r="H1101">
            <v>0</v>
          </cell>
          <cell r="I1101" t="str">
            <v/>
          </cell>
          <cell r="J1101">
            <v>0</v>
          </cell>
          <cell r="K1101" t="str">
            <v/>
          </cell>
        </row>
        <row r="1102">
          <cell r="C1102">
            <v>2160607</v>
          </cell>
          <cell r="D1102" t="str">
            <v/>
          </cell>
          <cell r="E1102" t="str">
            <v/>
          </cell>
          <cell r="F1102" t="str">
            <v>07</v>
          </cell>
          <cell r="G1102" t="str">
            <v>外商投资环境建设补助资金</v>
          </cell>
          <cell r="H1102">
            <v>0</v>
          </cell>
          <cell r="I1102" t="str">
            <v/>
          </cell>
          <cell r="J1102">
            <v>0</v>
          </cell>
          <cell r="K1102" t="str">
            <v/>
          </cell>
        </row>
        <row r="1103">
          <cell r="C1103">
            <v>2160699</v>
          </cell>
          <cell r="D1103" t="str">
            <v/>
          </cell>
          <cell r="E1103" t="str">
            <v/>
          </cell>
          <cell r="F1103" t="str">
            <v>99</v>
          </cell>
          <cell r="G1103" t="str">
            <v>其他涉外发展服务支出</v>
          </cell>
          <cell r="H1103">
            <v>50</v>
          </cell>
          <cell r="I1103" t="str">
            <v/>
          </cell>
          <cell r="J1103">
            <v>50</v>
          </cell>
          <cell r="K1103" t="str">
            <v/>
          </cell>
        </row>
        <row r="1104">
          <cell r="C1104">
            <v>21699</v>
          </cell>
          <cell r="D1104" t="str">
            <v>216</v>
          </cell>
          <cell r="E1104" t="str">
            <v>99</v>
          </cell>
          <cell r="F1104" t="str">
            <v/>
          </cell>
          <cell r="G1104" t="str">
            <v>其他商业服务业等支出</v>
          </cell>
          <cell r="H1104">
            <v>831.6</v>
          </cell>
          <cell r="I1104">
            <v>0</v>
          </cell>
          <cell r="J1104">
            <v>831.6</v>
          </cell>
          <cell r="K1104" t="str">
            <v/>
          </cell>
        </row>
        <row r="1104">
          <cell r="M1104">
            <v>-297</v>
          </cell>
        </row>
        <row r="1105">
          <cell r="C1105">
            <v>2169901</v>
          </cell>
          <cell r="D1105" t="str">
            <v/>
          </cell>
          <cell r="E1105" t="str">
            <v/>
          </cell>
          <cell r="F1105" t="str">
            <v>01</v>
          </cell>
          <cell r="G1105" t="str">
            <v>服务业基础设施建设</v>
          </cell>
          <cell r="H1105">
            <v>0</v>
          </cell>
          <cell r="I1105" t="str">
            <v/>
          </cell>
          <cell r="J1105">
            <v>0</v>
          </cell>
          <cell r="K1105" t="str">
            <v/>
          </cell>
        </row>
        <row r="1106">
          <cell r="C1106">
            <v>2169999</v>
          </cell>
          <cell r="D1106" t="str">
            <v/>
          </cell>
          <cell r="E1106" t="str">
            <v/>
          </cell>
          <cell r="F1106" t="str">
            <v>99</v>
          </cell>
          <cell r="G1106" t="str">
            <v>其他商业服务业等支出</v>
          </cell>
          <cell r="H1106">
            <v>831.6</v>
          </cell>
          <cell r="I1106" t="str">
            <v/>
          </cell>
          <cell r="J1106">
            <v>831.6</v>
          </cell>
          <cell r="K1106" t="str">
            <v/>
          </cell>
        </row>
        <row r="1106">
          <cell r="M1106">
            <v>-297</v>
          </cell>
        </row>
        <row r="1107">
          <cell r="C1107">
            <v>217</v>
          </cell>
          <cell r="D1107" t="str">
            <v>217</v>
          </cell>
          <cell r="E1107" t="str">
            <v/>
          </cell>
          <cell r="F1107" t="str">
            <v/>
          </cell>
          <cell r="G1107" t="str">
            <v>金融支出</v>
          </cell>
          <cell r="H1107">
            <v>0</v>
          </cell>
          <cell r="I1107">
            <v>0</v>
          </cell>
          <cell r="J1107">
            <v>0</v>
          </cell>
          <cell r="K1107" t="str">
            <v/>
          </cell>
        </row>
        <row r="1108">
          <cell r="C1108">
            <v>21701</v>
          </cell>
          <cell r="D1108" t="str">
            <v>217</v>
          </cell>
          <cell r="E1108" t="str">
            <v>01</v>
          </cell>
          <cell r="F1108" t="str">
            <v/>
          </cell>
          <cell r="G1108" t="str">
            <v>金融部门行政支出</v>
          </cell>
          <cell r="H1108">
            <v>0</v>
          </cell>
          <cell r="I1108">
            <v>0</v>
          </cell>
          <cell r="J1108">
            <v>0</v>
          </cell>
          <cell r="K1108" t="str">
            <v/>
          </cell>
        </row>
        <row r="1109">
          <cell r="C1109">
            <v>2170101</v>
          </cell>
          <cell r="D1109" t="str">
            <v/>
          </cell>
          <cell r="E1109" t="str">
            <v/>
          </cell>
          <cell r="F1109" t="str">
            <v>01</v>
          </cell>
          <cell r="G1109" t="str">
            <v>行政运行</v>
          </cell>
          <cell r="H1109">
            <v>0</v>
          </cell>
          <cell r="I1109" t="str">
            <v/>
          </cell>
          <cell r="J1109">
            <v>0</v>
          </cell>
          <cell r="K1109" t="str">
            <v/>
          </cell>
        </row>
        <row r="1110">
          <cell r="C1110">
            <v>2170102</v>
          </cell>
          <cell r="D1110" t="str">
            <v/>
          </cell>
          <cell r="E1110" t="str">
            <v/>
          </cell>
          <cell r="F1110" t="str">
            <v>02</v>
          </cell>
          <cell r="G1110" t="str">
            <v>一般行政管理事务</v>
          </cell>
          <cell r="H1110">
            <v>0</v>
          </cell>
          <cell r="I1110" t="str">
            <v/>
          </cell>
          <cell r="J1110">
            <v>0</v>
          </cell>
          <cell r="K1110" t="str">
            <v/>
          </cell>
        </row>
        <row r="1111">
          <cell r="C1111">
            <v>2170103</v>
          </cell>
          <cell r="D1111" t="str">
            <v/>
          </cell>
          <cell r="E1111" t="str">
            <v/>
          </cell>
          <cell r="F1111" t="str">
            <v>03</v>
          </cell>
          <cell r="G1111" t="str">
            <v>机关服务</v>
          </cell>
          <cell r="H1111">
            <v>0</v>
          </cell>
          <cell r="I1111" t="str">
            <v/>
          </cell>
          <cell r="J1111">
            <v>0</v>
          </cell>
          <cell r="K1111" t="str">
            <v/>
          </cell>
        </row>
        <row r="1112">
          <cell r="C1112">
            <v>2170104</v>
          </cell>
          <cell r="D1112" t="str">
            <v/>
          </cell>
          <cell r="E1112" t="str">
            <v/>
          </cell>
          <cell r="F1112" t="str">
            <v>04</v>
          </cell>
          <cell r="G1112" t="str">
            <v>安全防卫</v>
          </cell>
          <cell r="H1112">
            <v>0</v>
          </cell>
          <cell r="I1112" t="str">
            <v/>
          </cell>
          <cell r="J1112">
            <v>0</v>
          </cell>
          <cell r="K1112" t="str">
            <v/>
          </cell>
        </row>
        <row r="1113">
          <cell r="C1113">
            <v>2170150</v>
          </cell>
          <cell r="D1113" t="str">
            <v/>
          </cell>
          <cell r="E1113" t="str">
            <v/>
          </cell>
          <cell r="F1113" t="str">
            <v>50</v>
          </cell>
          <cell r="G1113" t="str">
            <v>事业运行</v>
          </cell>
          <cell r="H1113">
            <v>0</v>
          </cell>
          <cell r="I1113" t="str">
            <v/>
          </cell>
          <cell r="J1113">
            <v>0</v>
          </cell>
          <cell r="K1113" t="str">
            <v/>
          </cell>
        </row>
        <row r="1114">
          <cell r="C1114">
            <v>2170199</v>
          </cell>
          <cell r="D1114" t="str">
            <v/>
          </cell>
          <cell r="E1114" t="str">
            <v/>
          </cell>
          <cell r="F1114" t="str">
            <v>99</v>
          </cell>
          <cell r="G1114" t="str">
            <v>金融部门其他行政支出</v>
          </cell>
          <cell r="H1114">
            <v>0</v>
          </cell>
          <cell r="I1114" t="str">
            <v/>
          </cell>
          <cell r="J1114">
            <v>0</v>
          </cell>
          <cell r="K1114" t="str">
            <v/>
          </cell>
        </row>
        <row r="1115">
          <cell r="C1115">
            <v>21702</v>
          </cell>
          <cell r="D1115" t="str">
            <v>217</v>
          </cell>
          <cell r="E1115" t="str">
            <v>02</v>
          </cell>
          <cell r="F1115" t="str">
            <v/>
          </cell>
          <cell r="G1115" t="str">
            <v>金融部门监管支出</v>
          </cell>
          <cell r="H1115">
            <v>0</v>
          </cell>
          <cell r="I1115">
            <v>0</v>
          </cell>
          <cell r="J1115">
            <v>0</v>
          </cell>
          <cell r="K1115" t="str">
            <v/>
          </cell>
        </row>
        <row r="1116">
          <cell r="C1116">
            <v>2170201</v>
          </cell>
          <cell r="D1116" t="str">
            <v/>
          </cell>
          <cell r="E1116" t="str">
            <v/>
          </cell>
          <cell r="F1116" t="str">
            <v>01</v>
          </cell>
          <cell r="G1116" t="str">
            <v>货币发行</v>
          </cell>
          <cell r="H1116">
            <v>0</v>
          </cell>
          <cell r="I1116" t="str">
            <v/>
          </cell>
          <cell r="J1116">
            <v>0</v>
          </cell>
          <cell r="K1116" t="str">
            <v/>
          </cell>
        </row>
        <row r="1117">
          <cell r="C1117">
            <v>2170202</v>
          </cell>
          <cell r="D1117" t="str">
            <v/>
          </cell>
          <cell r="E1117" t="str">
            <v/>
          </cell>
          <cell r="F1117" t="str">
            <v>02</v>
          </cell>
          <cell r="G1117" t="str">
            <v>金融服务</v>
          </cell>
          <cell r="H1117">
            <v>0</v>
          </cell>
          <cell r="I1117" t="str">
            <v/>
          </cell>
          <cell r="J1117">
            <v>0</v>
          </cell>
          <cell r="K1117" t="str">
            <v/>
          </cell>
        </row>
        <row r="1118">
          <cell r="C1118">
            <v>2170203</v>
          </cell>
          <cell r="D1118" t="str">
            <v/>
          </cell>
          <cell r="E1118" t="str">
            <v/>
          </cell>
          <cell r="F1118" t="str">
            <v>03</v>
          </cell>
          <cell r="G1118" t="str">
            <v>反假币</v>
          </cell>
          <cell r="H1118">
            <v>0</v>
          </cell>
          <cell r="I1118" t="str">
            <v/>
          </cell>
          <cell r="J1118">
            <v>0</v>
          </cell>
          <cell r="K1118" t="str">
            <v/>
          </cell>
        </row>
        <row r="1119">
          <cell r="C1119">
            <v>2170204</v>
          </cell>
          <cell r="D1119" t="str">
            <v/>
          </cell>
          <cell r="E1119" t="str">
            <v/>
          </cell>
          <cell r="F1119" t="str">
            <v>04</v>
          </cell>
          <cell r="G1119" t="str">
            <v>重点金融机构监管</v>
          </cell>
          <cell r="H1119">
            <v>0</v>
          </cell>
          <cell r="I1119" t="str">
            <v/>
          </cell>
          <cell r="J1119">
            <v>0</v>
          </cell>
          <cell r="K1119" t="str">
            <v/>
          </cell>
        </row>
        <row r="1120">
          <cell r="C1120">
            <v>2170205</v>
          </cell>
          <cell r="D1120" t="str">
            <v/>
          </cell>
          <cell r="E1120" t="str">
            <v/>
          </cell>
          <cell r="F1120" t="str">
            <v>05</v>
          </cell>
          <cell r="G1120" t="str">
            <v>金融稽查与案件处理</v>
          </cell>
          <cell r="H1120">
            <v>0</v>
          </cell>
          <cell r="I1120" t="str">
            <v/>
          </cell>
          <cell r="J1120">
            <v>0</v>
          </cell>
          <cell r="K1120" t="str">
            <v/>
          </cell>
        </row>
        <row r="1121">
          <cell r="C1121">
            <v>2170206</v>
          </cell>
          <cell r="D1121" t="str">
            <v/>
          </cell>
          <cell r="E1121" t="str">
            <v/>
          </cell>
          <cell r="F1121" t="str">
            <v>06</v>
          </cell>
          <cell r="G1121" t="str">
            <v>金融行业电子化建设</v>
          </cell>
          <cell r="H1121">
            <v>0</v>
          </cell>
          <cell r="I1121" t="str">
            <v/>
          </cell>
          <cell r="J1121">
            <v>0</v>
          </cell>
          <cell r="K1121" t="str">
            <v/>
          </cell>
        </row>
        <row r="1122">
          <cell r="C1122">
            <v>2170207</v>
          </cell>
          <cell r="D1122" t="str">
            <v/>
          </cell>
          <cell r="E1122" t="str">
            <v/>
          </cell>
          <cell r="F1122" t="str">
            <v>07</v>
          </cell>
          <cell r="G1122" t="str">
            <v>从业人员资格考试</v>
          </cell>
          <cell r="H1122">
            <v>0</v>
          </cell>
          <cell r="I1122" t="str">
            <v/>
          </cell>
          <cell r="J1122">
            <v>0</v>
          </cell>
          <cell r="K1122" t="str">
            <v/>
          </cell>
        </row>
        <row r="1123">
          <cell r="C1123">
            <v>2170208</v>
          </cell>
          <cell r="D1123" t="str">
            <v/>
          </cell>
          <cell r="E1123" t="str">
            <v/>
          </cell>
          <cell r="F1123" t="str">
            <v>08</v>
          </cell>
          <cell r="G1123" t="str">
            <v>反洗钱</v>
          </cell>
          <cell r="H1123">
            <v>0</v>
          </cell>
          <cell r="I1123" t="str">
            <v/>
          </cell>
          <cell r="J1123">
            <v>0</v>
          </cell>
          <cell r="K1123" t="str">
            <v/>
          </cell>
        </row>
        <row r="1124">
          <cell r="C1124">
            <v>2170299</v>
          </cell>
          <cell r="D1124" t="str">
            <v/>
          </cell>
          <cell r="E1124" t="str">
            <v/>
          </cell>
          <cell r="F1124" t="str">
            <v>99</v>
          </cell>
          <cell r="G1124" t="str">
            <v>金融部门其他监管支出</v>
          </cell>
          <cell r="H1124">
            <v>0</v>
          </cell>
          <cell r="I1124" t="str">
            <v/>
          </cell>
          <cell r="J1124">
            <v>0</v>
          </cell>
          <cell r="K1124" t="str">
            <v/>
          </cell>
        </row>
        <row r="1125">
          <cell r="C1125">
            <v>21703</v>
          </cell>
          <cell r="D1125" t="str">
            <v>217</v>
          </cell>
          <cell r="E1125" t="str">
            <v>03</v>
          </cell>
          <cell r="F1125" t="str">
            <v/>
          </cell>
          <cell r="G1125" t="str">
            <v>金融发展支出</v>
          </cell>
          <cell r="H1125">
            <v>0</v>
          </cell>
          <cell r="I1125">
            <v>0</v>
          </cell>
          <cell r="J1125">
            <v>0</v>
          </cell>
          <cell r="K1125" t="str">
            <v/>
          </cell>
        </row>
        <row r="1126">
          <cell r="C1126">
            <v>2170301</v>
          </cell>
          <cell r="D1126" t="str">
            <v/>
          </cell>
          <cell r="E1126" t="str">
            <v/>
          </cell>
          <cell r="F1126" t="str">
            <v>01</v>
          </cell>
          <cell r="G1126" t="str">
            <v>政策性银行亏损补贴</v>
          </cell>
          <cell r="H1126">
            <v>0</v>
          </cell>
          <cell r="I1126" t="str">
            <v/>
          </cell>
          <cell r="J1126">
            <v>0</v>
          </cell>
          <cell r="K1126" t="str">
            <v/>
          </cell>
        </row>
        <row r="1127">
          <cell r="C1127">
            <v>2170302</v>
          </cell>
          <cell r="D1127" t="str">
            <v/>
          </cell>
          <cell r="E1127" t="str">
            <v/>
          </cell>
          <cell r="F1127" t="str">
            <v>02</v>
          </cell>
          <cell r="G1127" t="str">
            <v>利息费用补贴支出</v>
          </cell>
          <cell r="H1127">
            <v>0</v>
          </cell>
          <cell r="I1127" t="str">
            <v/>
          </cell>
          <cell r="J1127">
            <v>0</v>
          </cell>
          <cell r="K1127" t="str">
            <v/>
          </cell>
        </row>
        <row r="1128">
          <cell r="C1128">
            <v>2170303</v>
          </cell>
          <cell r="D1128" t="str">
            <v/>
          </cell>
          <cell r="E1128" t="str">
            <v/>
          </cell>
          <cell r="F1128" t="str">
            <v>03</v>
          </cell>
          <cell r="G1128" t="str">
            <v>补充资本金</v>
          </cell>
          <cell r="H1128">
            <v>0</v>
          </cell>
          <cell r="I1128" t="str">
            <v/>
          </cell>
          <cell r="J1128">
            <v>0</v>
          </cell>
          <cell r="K1128" t="str">
            <v/>
          </cell>
        </row>
        <row r="1129">
          <cell r="C1129">
            <v>2170304</v>
          </cell>
          <cell r="D1129" t="str">
            <v/>
          </cell>
          <cell r="E1129" t="str">
            <v/>
          </cell>
          <cell r="F1129" t="str">
            <v>04</v>
          </cell>
          <cell r="G1129" t="str">
            <v>风险基金补助</v>
          </cell>
          <cell r="H1129">
            <v>0</v>
          </cell>
          <cell r="I1129" t="str">
            <v/>
          </cell>
          <cell r="J1129">
            <v>0</v>
          </cell>
          <cell r="K1129" t="str">
            <v/>
          </cell>
        </row>
        <row r="1130">
          <cell r="C1130">
            <v>2170399</v>
          </cell>
          <cell r="D1130" t="str">
            <v/>
          </cell>
          <cell r="E1130" t="str">
            <v/>
          </cell>
          <cell r="F1130" t="str">
            <v>99</v>
          </cell>
          <cell r="G1130" t="str">
            <v>其他金融发展支出</v>
          </cell>
          <cell r="H1130">
            <v>0</v>
          </cell>
          <cell r="I1130" t="str">
            <v/>
          </cell>
          <cell r="J1130">
            <v>0</v>
          </cell>
          <cell r="K1130" t="str">
            <v/>
          </cell>
        </row>
        <row r="1131">
          <cell r="C1131">
            <v>21704</v>
          </cell>
          <cell r="D1131" t="str">
            <v>217</v>
          </cell>
          <cell r="E1131" t="str">
            <v>04</v>
          </cell>
          <cell r="F1131" t="str">
            <v/>
          </cell>
          <cell r="G1131" t="str">
            <v>金融调控支出</v>
          </cell>
          <cell r="H1131">
            <v>0</v>
          </cell>
          <cell r="I1131">
            <v>0</v>
          </cell>
          <cell r="J1131">
            <v>0</v>
          </cell>
          <cell r="K1131" t="str">
            <v/>
          </cell>
        </row>
        <row r="1132">
          <cell r="C1132">
            <v>2170401</v>
          </cell>
          <cell r="D1132" t="str">
            <v/>
          </cell>
          <cell r="E1132" t="str">
            <v/>
          </cell>
          <cell r="F1132" t="str">
            <v>01</v>
          </cell>
          <cell r="G1132" t="str">
            <v>中央银行亏损补贴</v>
          </cell>
          <cell r="H1132">
            <v>0</v>
          </cell>
          <cell r="I1132" t="str">
            <v/>
          </cell>
          <cell r="J1132">
            <v>0</v>
          </cell>
          <cell r="K1132" t="str">
            <v/>
          </cell>
        </row>
        <row r="1133">
          <cell r="C1133">
            <v>2170499</v>
          </cell>
          <cell r="D1133" t="str">
            <v/>
          </cell>
          <cell r="E1133" t="str">
            <v/>
          </cell>
          <cell r="F1133" t="str">
            <v>99</v>
          </cell>
          <cell r="G1133" t="str">
            <v>其他金融调控支出</v>
          </cell>
          <cell r="H1133">
            <v>0</v>
          </cell>
          <cell r="I1133" t="str">
            <v/>
          </cell>
          <cell r="J1133">
            <v>0</v>
          </cell>
          <cell r="K1133" t="str">
            <v/>
          </cell>
        </row>
        <row r="1134">
          <cell r="C1134">
            <v>21799</v>
          </cell>
          <cell r="D1134" t="str">
            <v>217</v>
          </cell>
          <cell r="E1134" t="str">
            <v>99</v>
          </cell>
          <cell r="F1134" t="str">
            <v/>
          </cell>
          <cell r="G1134" t="str">
            <v>其他金融支出</v>
          </cell>
          <cell r="H1134">
            <v>0</v>
          </cell>
          <cell r="I1134">
            <v>0</v>
          </cell>
          <cell r="J1134">
            <v>0</v>
          </cell>
          <cell r="K1134" t="str">
            <v/>
          </cell>
        </row>
        <row r="1135">
          <cell r="C1135">
            <v>2179902</v>
          </cell>
          <cell r="D1135" t="str">
            <v/>
          </cell>
          <cell r="E1135" t="str">
            <v/>
          </cell>
          <cell r="F1135" t="str">
            <v>02</v>
          </cell>
          <cell r="G1135" t="str">
            <v>重点企业贷款贴息</v>
          </cell>
          <cell r="H1135">
            <v>0</v>
          </cell>
          <cell r="I1135" t="str">
            <v/>
          </cell>
          <cell r="J1135">
            <v>0</v>
          </cell>
          <cell r="K1135" t="str">
            <v/>
          </cell>
        </row>
        <row r="1136">
          <cell r="C1136">
            <v>2179999</v>
          </cell>
          <cell r="D1136" t="str">
            <v/>
          </cell>
          <cell r="E1136" t="str">
            <v/>
          </cell>
          <cell r="F1136" t="str">
            <v>99</v>
          </cell>
          <cell r="G1136" t="str">
            <v>其他金融支出</v>
          </cell>
          <cell r="H1136">
            <v>0</v>
          </cell>
          <cell r="I1136" t="str">
            <v/>
          </cell>
          <cell r="J1136">
            <v>0</v>
          </cell>
          <cell r="K1136" t="str">
            <v/>
          </cell>
        </row>
        <row r="1137">
          <cell r="C1137">
            <v>219</v>
          </cell>
          <cell r="D1137" t="str">
            <v>219</v>
          </cell>
          <cell r="E1137" t="str">
            <v/>
          </cell>
          <cell r="F1137" t="str">
            <v/>
          </cell>
          <cell r="G1137" t="str">
            <v>援助其他地区支出</v>
          </cell>
          <cell r="H1137">
            <v>0</v>
          </cell>
          <cell r="I1137">
            <v>0</v>
          </cell>
          <cell r="J1137">
            <v>0</v>
          </cell>
          <cell r="K1137" t="str">
            <v/>
          </cell>
        </row>
        <row r="1138">
          <cell r="C1138">
            <v>21901</v>
          </cell>
          <cell r="D1138" t="str">
            <v>219</v>
          </cell>
          <cell r="E1138" t="str">
            <v>01</v>
          </cell>
          <cell r="F1138" t="str">
            <v/>
          </cell>
          <cell r="G1138" t="str">
            <v>一般公共服务</v>
          </cell>
          <cell r="H1138" t="str">
            <v/>
          </cell>
          <cell r="I1138" t="str">
            <v/>
          </cell>
          <cell r="J1138">
            <v>0</v>
          </cell>
          <cell r="K1138" t="str">
            <v/>
          </cell>
        </row>
        <row r="1139">
          <cell r="C1139">
            <v>21902</v>
          </cell>
          <cell r="D1139" t="str">
            <v>219</v>
          </cell>
          <cell r="E1139" t="str">
            <v>02</v>
          </cell>
          <cell r="F1139" t="str">
            <v/>
          </cell>
          <cell r="G1139" t="str">
            <v>教育</v>
          </cell>
          <cell r="H1139" t="str">
            <v/>
          </cell>
          <cell r="I1139" t="str">
            <v/>
          </cell>
          <cell r="J1139">
            <v>0</v>
          </cell>
          <cell r="K1139" t="str">
            <v/>
          </cell>
        </row>
        <row r="1140">
          <cell r="C1140">
            <v>21903</v>
          </cell>
          <cell r="D1140" t="str">
            <v>219</v>
          </cell>
          <cell r="E1140" t="str">
            <v>03</v>
          </cell>
          <cell r="F1140" t="str">
            <v/>
          </cell>
          <cell r="G1140" t="str">
            <v>文化旅游体育与传媒</v>
          </cell>
          <cell r="H1140" t="str">
            <v/>
          </cell>
          <cell r="I1140" t="str">
            <v/>
          </cell>
          <cell r="J1140">
            <v>0</v>
          </cell>
          <cell r="K1140" t="str">
            <v/>
          </cell>
        </row>
        <row r="1141">
          <cell r="C1141">
            <v>21904</v>
          </cell>
          <cell r="D1141" t="str">
            <v>219</v>
          </cell>
          <cell r="E1141" t="str">
            <v>04</v>
          </cell>
          <cell r="F1141" t="str">
            <v/>
          </cell>
          <cell r="G1141" t="str">
            <v>卫生健康</v>
          </cell>
          <cell r="H1141" t="str">
            <v/>
          </cell>
          <cell r="I1141" t="str">
            <v/>
          </cell>
          <cell r="J1141">
            <v>0</v>
          </cell>
          <cell r="K1141" t="str">
            <v/>
          </cell>
        </row>
        <row r="1142">
          <cell r="C1142">
            <v>21905</v>
          </cell>
          <cell r="D1142" t="str">
            <v>219</v>
          </cell>
          <cell r="E1142" t="str">
            <v>05</v>
          </cell>
          <cell r="F1142" t="str">
            <v/>
          </cell>
          <cell r="G1142" t="str">
            <v>节能环保</v>
          </cell>
          <cell r="H1142" t="str">
            <v/>
          </cell>
          <cell r="I1142" t="str">
            <v/>
          </cell>
          <cell r="J1142">
            <v>0</v>
          </cell>
          <cell r="K1142" t="str">
            <v/>
          </cell>
        </row>
        <row r="1143">
          <cell r="C1143">
            <v>21906</v>
          </cell>
          <cell r="D1143" t="str">
            <v>219</v>
          </cell>
          <cell r="E1143" t="str">
            <v>06</v>
          </cell>
          <cell r="F1143" t="str">
            <v/>
          </cell>
          <cell r="G1143" t="str">
            <v>农业农村</v>
          </cell>
          <cell r="H1143" t="str">
            <v/>
          </cell>
          <cell r="I1143" t="str">
            <v/>
          </cell>
          <cell r="J1143">
            <v>0</v>
          </cell>
          <cell r="K1143" t="str">
            <v/>
          </cell>
        </row>
        <row r="1144">
          <cell r="C1144">
            <v>21907</v>
          </cell>
          <cell r="D1144" t="str">
            <v>219</v>
          </cell>
          <cell r="E1144" t="str">
            <v>07</v>
          </cell>
          <cell r="F1144" t="str">
            <v/>
          </cell>
          <cell r="G1144" t="str">
            <v>交通运输</v>
          </cell>
          <cell r="H1144" t="str">
            <v/>
          </cell>
          <cell r="I1144" t="str">
            <v/>
          </cell>
          <cell r="J1144">
            <v>0</v>
          </cell>
          <cell r="K1144" t="str">
            <v/>
          </cell>
        </row>
        <row r="1145">
          <cell r="C1145">
            <v>21908</v>
          </cell>
          <cell r="D1145" t="str">
            <v>219</v>
          </cell>
          <cell r="E1145" t="str">
            <v>08</v>
          </cell>
          <cell r="F1145" t="str">
            <v/>
          </cell>
          <cell r="G1145" t="str">
            <v>住房保障</v>
          </cell>
          <cell r="H1145" t="str">
            <v/>
          </cell>
          <cell r="I1145" t="str">
            <v/>
          </cell>
          <cell r="J1145">
            <v>0</v>
          </cell>
          <cell r="K1145" t="str">
            <v/>
          </cell>
        </row>
        <row r="1146">
          <cell r="C1146">
            <v>21999</v>
          </cell>
          <cell r="D1146" t="str">
            <v>219</v>
          </cell>
          <cell r="E1146" t="str">
            <v>99</v>
          </cell>
          <cell r="F1146" t="str">
            <v/>
          </cell>
          <cell r="G1146" t="str">
            <v>其他支出</v>
          </cell>
          <cell r="H1146" t="str">
            <v/>
          </cell>
          <cell r="I1146" t="str">
            <v/>
          </cell>
          <cell r="J1146">
            <v>0</v>
          </cell>
          <cell r="K1146" t="str">
            <v/>
          </cell>
        </row>
        <row r="1147">
          <cell r="C1147">
            <v>220</v>
          </cell>
          <cell r="D1147" t="str">
            <v>220</v>
          </cell>
          <cell r="E1147" t="str">
            <v/>
          </cell>
          <cell r="F1147" t="str">
            <v/>
          </cell>
          <cell r="G1147" t="str">
            <v>自然资源海洋气象等支出</v>
          </cell>
          <cell r="H1147">
            <v>2385.07</v>
          </cell>
          <cell r="I1147">
            <v>0</v>
          </cell>
          <cell r="J1147">
            <v>2385.07</v>
          </cell>
          <cell r="K1147" t="str">
            <v/>
          </cell>
          <cell r="L1147">
            <v>122.672056</v>
          </cell>
          <cell r="M1147">
            <v>0</v>
          </cell>
        </row>
        <row r="1148">
          <cell r="C1148">
            <v>22001</v>
          </cell>
          <cell r="D1148" t="str">
            <v>220</v>
          </cell>
          <cell r="E1148" t="str">
            <v>01</v>
          </cell>
          <cell r="F1148" t="str">
            <v/>
          </cell>
          <cell r="G1148" t="str">
            <v>自然资源事务</v>
          </cell>
          <cell r="H1148">
            <v>2076.99</v>
          </cell>
          <cell r="I1148">
            <v>0</v>
          </cell>
          <cell r="J1148">
            <v>2076.99</v>
          </cell>
          <cell r="K1148" t="str">
            <v/>
          </cell>
          <cell r="L1148">
            <v>122.378717</v>
          </cell>
          <cell r="M1148">
            <v>0</v>
          </cell>
        </row>
        <row r="1149">
          <cell r="C1149">
            <v>2200101</v>
          </cell>
          <cell r="D1149" t="str">
            <v/>
          </cell>
          <cell r="E1149" t="str">
            <v/>
          </cell>
          <cell r="F1149" t="str">
            <v>01</v>
          </cell>
          <cell r="G1149" t="str">
            <v>行政运行</v>
          </cell>
          <cell r="H1149">
            <v>1717.82</v>
          </cell>
          <cell r="I1149" t="str">
            <v/>
          </cell>
          <cell r="J1149">
            <v>1717.82</v>
          </cell>
          <cell r="K1149" t="str">
            <v/>
          </cell>
          <cell r="L1149">
            <v>132.605772</v>
          </cell>
          <cell r="M1149">
            <v>0</v>
          </cell>
        </row>
        <row r="1150">
          <cell r="C1150">
            <v>2200102</v>
          </cell>
          <cell r="D1150" t="str">
            <v/>
          </cell>
          <cell r="E1150" t="str">
            <v/>
          </cell>
          <cell r="F1150" t="str">
            <v>02</v>
          </cell>
          <cell r="G1150" t="str">
            <v>一般行政管理事务</v>
          </cell>
          <cell r="H1150">
            <v>0</v>
          </cell>
          <cell r="I1150" t="str">
            <v/>
          </cell>
          <cell r="J1150">
            <v>0</v>
          </cell>
          <cell r="K1150" t="str">
            <v/>
          </cell>
        </row>
        <row r="1151">
          <cell r="C1151">
            <v>2200103</v>
          </cell>
          <cell r="D1151" t="str">
            <v/>
          </cell>
          <cell r="E1151" t="str">
            <v/>
          </cell>
          <cell r="F1151" t="str">
            <v>03</v>
          </cell>
          <cell r="G1151" t="str">
            <v>机关服务</v>
          </cell>
          <cell r="H1151">
            <v>0</v>
          </cell>
          <cell r="I1151" t="str">
            <v/>
          </cell>
          <cell r="J1151">
            <v>0</v>
          </cell>
          <cell r="K1151" t="str">
            <v/>
          </cell>
        </row>
        <row r="1152">
          <cell r="C1152">
            <v>2200104</v>
          </cell>
          <cell r="D1152" t="str">
            <v/>
          </cell>
          <cell r="E1152" t="str">
            <v/>
          </cell>
          <cell r="F1152" t="str">
            <v>04</v>
          </cell>
          <cell r="G1152" t="str">
            <v>自然资源规划及管理</v>
          </cell>
          <cell r="H1152">
            <v>0</v>
          </cell>
          <cell r="I1152" t="str">
            <v/>
          </cell>
          <cell r="J1152">
            <v>0</v>
          </cell>
          <cell r="K1152" t="str">
            <v/>
          </cell>
        </row>
        <row r="1153">
          <cell r="C1153">
            <v>2200106</v>
          </cell>
          <cell r="D1153" t="str">
            <v/>
          </cell>
          <cell r="E1153" t="str">
            <v/>
          </cell>
          <cell r="F1153" t="str">
            <v>06</v>
          </cell>
          <cell r="G1153" t="str">
            <v>自然资源利用与保护</v>
          </cell>
          <cell r="H1153">
            <v>210.29</v>
          </cell>
          <cell r="I1153" t="str">
            <v/>
          </cell>
          <cell r="J1153">
            <v>210.29</v>
          </cell>
          <cell r="K1153" t="str">
            <v/>
          </cell>
          <cell r="L1153">
            <v>-4</v>
          </cell>
          <cell r="M1153">
            <v>0</v>
          </cell>
        </row>
        <row r="1154">
          <cell r="C1154">
            <v>2200107</v>
          </cell>
          <cell r="D1154" t="str">
            <v/>
          </cell>
          <cell r="E1154" t="str">
            <v/>
          </cell>
          <cell r="F1154" t="str">
            <v>07</v>
          </cell>
          <cell r="G1154" t="str">
            <v>自然资源社会公益服务</v>
          </cell>
          <cell r="H1154">
            <v>0</v>
          </cell>
          <cell r="I1154" t="str">
            <v/>
          </cell>
          <cell r="J1154">
            <v>0</v>
          </cell>
          <cell r="K1154" t="str">
            <v/>
          </cell>
        </row>
        <row r="1155">
          <cell r="C1155">
            <v>2200108</v>
          </cell>
          <cell r="D1155" t="str">
            <v/>
          </cell>
          <cell r="E1155" t="str">
            <v/>
          </cell>
          <cell r="F1155" t="str">
            <v>08</v>
          </cell>
          <cell r="G1155" t="str">
            <v>自然资源行业业务管理</v>
          </cell>
          <cell r="H1155">
            <v>0</v>
          </cell>
          <cell r="I1155" t="str">
            <v/>
          </cell>
          <cell r="J1155">
            <v>0</v>
          </cell>
          <cell r="K1155" t="str">
            <v/>
          </cell>
        </row>
        <row r="1156">
          <cell r="C1156">
            <v>2200109</v>
          </cell>
          <cell r="D1156" t="str">
            <v/>
          </cell>
          <cell r="E1156" t="str">
            <v/>
          </cell>
          <cell r="F1156" t="str">
            <v>09</v>
          </cell>
          <cell r="G1156" t="str">
            <v>自然资源调查与确权登记</v>
          </cell>
          <cell r="H1156">
            <v>52</v>
          </cell>
          <cell r="I1156" t="str">
            <v/>
          </cell>
          <cell r="J1156">
            <v>52</v>
          </cell>
          <cell r="K1156" t="str">
            <v/>
          </cell>
          <cell r="L1156">
            <v>0</v>
          </cell>
          <cell r="M1156">
            <v>0</v>
          </cell>
        </row>
        <row r="1157">
          <cell r="C1157">
            <v>2200112</v>
          </cell>
          <cell r="D1157" t="str">
            <v/>
          </cell>
          <cell r="E1157" t="str">
            <v/>
          </cell>
          <cell r="F1157" t="str">
            <v>12</v>
          </cell>
          <cell r="G1157" t="str">
            <v>土地资源储备支出</v>
          </cell>
          <cell r="H1157">
            <v>0</v>
          </cell>
          <cell r="I1157" t="str">
            <v/>
          </cell>
          <cell r="J1157">
            <v>0</v>
          </cell>
          <cell r="K1157" t="str">
            <v/>
          </cell>
        </row>
        <row r="1158">
          <cell r="C1158">
            <v>2200113</v>
          </cell>
          <cell r="D1158" t="str">
            <v/>
          </cell>
          <cell r="E1158" t="str">
            <v/>
          </cell>
          <cell r="F1158" t="str">
            <v>13</v>
          </cell>
          <cell r="G1158" t="str">
            <v>地质矿产资源与环境调查</v>
          </cell>
          <cell r="H1158">
            <v>0</v>
          </cell>
          <cell r="I1158" t="str">
            <v/>
          </cell>
          <cell r="J1158">
            <v>0</v>
          </cell>
          <cell r="K1158" t="str">
            <v/>
          </cell>
        </row>
        <row r="1159">
          <cell r="C1159">
            <v>2200114</v>
          </cell>
          <cell r="D1159" t="str">
            <v/>
          </cell>
          <cell r="E1159" t="str">
            <v/>
          </cell>
          <cell r="F1159" t="str">
            <v>14</v>
          </cell>
          <cell r="G1159" t="str">
            <v>地质勘查与矿产资源管理</v>
          </cell>
          <cell r="H1159">
            <v>50.88</v>
          </cell>
          <cell r="I1159" t="str">
            <v/>
          </cell>
          <cell r="J1159">
            <v>50.88</v>
          </cell>
          <cell r="K1159" t="str">
            <v/>
          </cell>
        </row>
        <row r="1160">
          <cell r="C1160">
            <v>2200115</v>
          </cell>
          <cell r="D1160" t="str">
            <v/>
          </cell>
          <cell r="E1160" t="str">
            <v/>
          </cell>
          <cell r="F1160" t="str">
            <v>15</v>
          </cell>
          <cell r="G1160" t="str">
            <v>地质转产项目财政贴息</v>
          </cell>
          <cell r="H1160">
            <v>0</v>
          </cell>
          <cell r="I1160" t="str">
            <v/>
          </cell>
          <cell r="J1160">
            <v>0</v>
          </cell>
          <cell r="K1160" t="str">
            <v/>
          </cell>
        </row>
        <row r="1161">
          <cell r="C1161">
            <v>2200116</v>
          </cell>
          <cell r="D1161" t="str">
            <v/>
          </cell>
          <cell r="E1161" t="str">
            <v/>
          </cell>
          <cell r="F1161" t="str">
            <v>16</v>
          </cell>
          <cell r="G1161" t="str">
            <v>国外风险勘查</v>
          </cell>
          <cell r="H1161">
            <v>0</v>
          </cell>
          <cell r="I1161" t="str">
            <v/>
          </cell>
          <cell r="J1161">
            <v>0</v>
          </cell>
          <cell r="K1161" t="str">
            <v/>
          </cell>
        </row>
        <row r="1162">
          <cell r="C1162">
            <v>2200119</v>
          </cell>
          <cell r="D1162" t="str">
            <v/>
          </cell>
          <cell r="E1162" t="str">
            <v/>
          </cell>
          <cell r="F1162" t="str">
            <v>19</v>
          </cell>
          <cell r="G1162" t="str">
            <v>地质勘查基金（周转金）支出</v>
          </cell>
          <cell r="H1162">
            <v>0</v>
          </cell>
          <cell r="I1162" t="str">
            <v/>
          </cell>
          <cell r="J1162">
            <v>0</v>
          </cell>
          <cell r="K1162" t="str">
            <v/>
          </cell>
        </row>
        <row r="1163">
          <cell r="C1163">
            <v>2200120</v>
          </cell>
          <cell r="D1163" t="str">
            <v/>
          </cell>
          <cell r="E1163" t="str">
            <v/>
          </cell>
          <cell r="F1163" t="str">
            <v>20</v>
          </cell>
          <cell r="G1163" t="str">
            <v>海域与海岛管理</v>
          </cell>
          <cell r="H1163">
            <v>0</v>
          </cell>
          <cell r="I1163" t="str">
            <v/>
          </cell>
          <cell r="J1163">
            <v>0</v>
          </cell>
          <cell r="K1163" t="str">
            <v/>
          </cell>
        </row>
        <row r="1164">
          <cell r="C1164">
            <v>2200121</v>
          </cell>
          <cell r="D1164" t="str">
            <v/>
          </cell>
          <cell r="E1164" t="str">
            <v/>
          </cell>
          <cell r="F1164" t="str">
            <v>21</v>
          </cell>
          <cell r="G1164" t="str">
            <v>自然资源国际合作与海洋权益维护</v>
          </cell>
          <cell r="H1164">
            <v>0</v>
          </cell>
          <cell r="I1164" t="str">
            <v/>
          </cell>
          <cell r="J1164">
            <v>0</v>
          </cell>
          <cell r="K1164" t="str">
            <v/>
          </cell>
        </row>
        <row r="1165">
          <cell r="C1165">
            <v>2200122</v>
          </cell>
          <cell r="D1165" t="str">
            <v/>
          </cell>
          <cell r="E1165" t="str">
            <v/>
          </cell>
          <cell r="F1165" t="str">
            <v>22</v>
          </cell>
          <cell r="G1165" t="str">
            <v>自然资源卫星</v>
          </cell>
          <cell r="H1165">
            <v>0</v>
          </cell>
          <cell r="I1165" t="str">
            <v/>
          </cell>
          <cell r="J1165">
            <v>0</v>
          </cell>
          <cell r="K1165" t="str">
            <v/>
          </cell>
        </row>
        <row r="1166">
          <cell r="C1166">
            <v>2200123</v>
          </cell>
          <cell r="D1166" t="str">
            <v/>
          </cell>
          <cell r="E1166" t="str">
            <v/>
          </cell>
          <cell r="F1166" t="str">
            <v>23</v>
          </cell>
          <cell r="G1166" t="str">
            <v>极地考察</v>
          </cell>
          <cell r="H1166">
            <v>0</v>
          </cell>
          <cell r="I1166" t="str">
            <v/>
          </cell>
          <cell r="J1166">
            <v>0</v>
          </cell>
          <cell r="K1166" t="str">
            <v/>
          </cell>
        </row>
        <row r="1167">
          <cell r="C1167">
            <v>2200124</v>
          </cell>
          <cell r="D1167" t="str">
            <v/>
          </cell>
          <cell r="E1167" t="str">
            <v/>
          </cell>
          <cell r="F1167" t="str">
            <v>24</v>
          </cell>
          <cell r="G1167" t="str">
            <v>深海调查与资源开发</v>
          </cell>
          <cell r="H1167">
            <v>0</v>
          </cell>
          <cell r="I1167" t="str">
            <v/>
          </cell>
          <cell r="J1167">
            <v>0</v>
          </cell>
          <cell r="K1167" t="str">
            <v/>
          </cell>
        </row>
        <row r="1168">
          <cell r="C1168">
            <v>2200125</v>
          </cell>
          <cell r="D1168" t="str">
            <v/>
          </cell>
          <cell r="E1168" t="str">
            <v/>
          </cell>
          <cell r="F1168" t="str">
            <v>25</v>
          </cell>
          <cell r="G1168" t="str">
            <v>海港航标维护</v>
          </cell>
          <cell r="H1168">
            <v>0</v>
          </cell>
          <cell r="I1168" t="str">
            <v/>
          </cell>
          <cell r="J1168">
            <v>0</v>
          </cell>
          <cell r="K1168" t="str">
            <v/>
          </cell>
        </row>
        <row r="1169">
          <cell r="C1169">
            <v>2200126</v>
          </cell>
          <cell r="D1169" t="str">
            <v/>
          </cell>
          <cell r="E1169" t="str">
            <v/>
          </cell>
          <cell r="F1169" t="str">
            <v>26</v>
          </cell>
          <cell r="G1169" t="str">
            <v>海水淡化</v>
          </cell>
          <cell r="H1169">
            <v>0</v>
          </cell>
          <cell r="I1169" t="str">
            <v/>
          </cell>
          <cell r="J1169">
            <v>0</v>
          </cell>
          <cell r="K1169" t="str">
            <v/>
          </cell>
        </row>
        <row r="1170">
          <cell r="C1170">
            <v>2200127</v>
          </cell>
          <cell r="D1170" t="str">
            <v/>
          </cell>
          <cell r="E1170" t="str">
            <v/>
          </cell>
          <cell r="F1170" t="str">
            <v>27</v>
          </cell>
          <cell r="G1170" t="str">
            <v>无居民海岛使用金支出</v>
          </cell>
          <cell r="H1170">
            <v>0</v>
          </cell>
          <cell r="I1170" t="str">
            <v/>
          </cell>
          <cell r="J1170">
            <v>0</v>
          </cell>
          <cell r="K1170" t="str">
            <v/>
          </cell>
        </row>
        <row r="1171">
          <cell r="C1171">
            <v>2200128</v>
          </cell>
          <cell r="D1171" t="str">
            <v/>
          </cell>
          <cell r="E1171" t="str">
            <v/>
          </cell>
          <cell r="F1171" t="str">
            <v>28</v>
          </cell>
          <cell r="G1171" t="str">
            <v>海洋战略规划与预警监测</v>
          </cell>
          <cell r="H1171">
            <v>0</v>
          </cell>
          <cell r="I1171" t="str">
            <v/>
          </cell>
          <cell r="J1171">
            <v>0</v>
          </cell>
          <cell r="K1171" t="str">
            <v/>
          </cell>
        </row>
        <row r="1172">
          <cell r="C1172">
            <v>2200129</v>
          </cell>
          <cell r="D1172" t="str">
            <v/>
          </cell>
          <cell r="E1172" t="str">
            <v/>
          </cell>
          <cell r="F1172" t="str">
            <v>29</v>
          </cell>
          <cell r="G1172" t="str">
            <v>基础测绘与地理信息监管</v>
          </cell>
          <cell r="H1172">
            <v>0</v>
          </cell>
          <cell r="I1172" t="str">
            <v/>
          </cell>
          <cell r="J1172">
            <v>0</v>
          </cell>
          <cell r="K1172" t="str">
            <v/>
          </cell>
        </row>
        <row r="1173">
          <cell r="C1173">
            <v>2200150</v>
          </cell>
          <cell r="D1173" t="str">
            <v/>
          </cell>
          <cell r="E1173" t="str">
            <v/>
          </cell>
          <cell r="F1173" t="str">
            <v>50</v>
          </cell>
          <cell r="G1173" t="str">
            <v>事业运行</v>
          </cell>
          <cell r="H1173">
            <v>0</v>
          </cell>
          <cell r="I1173" t="str">
            <v/>
          </cell>
          <cell r="J1173">
            <v>0</v>
          </cell>
          <cell r="K1173" t="str">
            <v/>
          </cell>
        </row>
        <row r="1174">
          <cell r="C1174">
            <v>2200199</v>
          </cell>
          <cell r="D1174" t="str">
            <v/>
          </cell>
          <cell r="E1174" t="str">
            <v/>
          </cell>
          <cell r="F1174" t="str">
            <v>99</v>
          </cell>
          <cell r="G1174" t="str">
            <v>其他自然资源事务支出</v>
          </cell>
          <cell r="H1174">
            <v>46</v>
          </cell>
          <cell r="I1174" t="str">
            <v/>
          </cell>
          <cell r="J1174">
            <v>46</v>
          </cell>
          <cell r="K1174" t="str">
            <v/>
          </cell>
          <cell r="L1174">
            <v>-6.227055</v>
          </cell>
          <cell r="M1174">
            <v>0</v>
          </cell>
        </row>
        <row r="1175">
          <cell r="C1175">
            <v>22005</v>
          </cell>
          <cell r="D1175" t="str">
            <v>220</v>
          </cell>
          <cell r="E1175" t="str">
            <v>05</v>
          </cell>
          <cell r="F1175" t="str">
            <v/>
          </cell>
          <cell r="G1175" t="str">
            <v>气象事务</v>
          </cell>
          <cell r="H1175">
            <v>308.08</v>
          </cell>
          <cell r="I1175">
            <v>0</v>
          </cell>
          <cell r="J1175">
            <v>308.08</v>
          </cell>
          <cell r="K1175" t="str">
            <v/>
          </cell>
          <cell r="L1175">
            <v>0.293339000000001</v>
          </cell>
          <cell r="M1175">
            <v>0</v>
          </cell>
        </row>
        <row r="1176">
          <cell r="C1176">
            <v>2200501</v>
          </cell>
          <cell r="D1176" t="str">
            <v/>
          </cell>
          <cell r="E1176" t="str">
            <v/>
          </cell>
          <cell r="F1176" t="str">
            <v>01</v>
          </cell>
          <cell r="G1176" t="str">
            <v>行政运行</v>
          </cell>
          <cell r="H1176">
            <v>0</v>
          </cell>
          <cell r="I1176" t="str">
            <v/>
          </cell>
          <cell r="J1176">
            <v>0</v>
          </cell>
          <cell r="K1176" t="str">
            <v/>
          </cell>
        </row>
        <row r="1177">
          <cell r="C1177">
            <v>2200502</v>
          </cell>
          <cell r="D1177" t="str">
            <v/>
          </cell>
          <cell r="E1177" t="str">
            <v/>
          </cell>
          <cell r="F1177" t="str">
            <v>02</v>
          </cell>
          <cell r="G1177" t="str">
            <v>一般行政管理事务</v>
          </cell>
          <cell r="H1177">
            <v>0</v>
          </cell>
          <cell r="I1177" t="str">
            <v/>
          </cell>
          <cell r="J1177">
            <v>0</v>
          </cell>
          <cell r="K1177" t="str">
            <v/>
          </cell>
        </row>
        <row r="1178">
          <cell r="C1178">
            <v>2200503</v>
          </cell>
          <cell r="D1178" t="str">
            <v/>
          </cell>
          <cell r="E1178" t="str">
            <v/>
          </cell>
          <cell r="F1178" t="str">
            <v>03</v>
          </cell>
          <cell r="G1178" t="str">
            <v>机关服务</v>
          </cell>
          <cell r="H1178">
            <v>0</v>
          </cell>
          <cell r="I1178" t="str">
            <v/>
          </cell>
          <cell r="J1178">
            <v>0</v>
          </cell>
          <cell r="K1178" t="str">
            <v/>
          </cell>
        </row>
        <row r="1179">
          <cell r="C1179">
            <v>2200504</v>
          </cell>
          <cell r="D1179" t="str">
            <v/>
          </cell>
          <cell r="E1179" t="str">
            <v/>
          </cell>
          <cell r="F1179" t="str">
            <v>04</v>
          </cell>
          <cell r="G1179" t="str">
            <v>气象事业机构</v>
          </cell>
          <cell r="H1179">
            <v>112.25</v>
          </cell>
          <cell r="I1179" t="str">
            <v/>
          </cell>
          <cell r="J1179">
            <v>112.25</v>
          </cell>
          <cell r="K1179" t="str">
            <v/>
          </cell>
          <cell r="L1179">
            <v>0.293339000000001</v>
          </cell>
          <cell r="M1179">
            <v>0</v>
          </cell>
        </row>
        <row r="1180">
          <cell r="C1180">
            <v>2200506</v>
          </cell>
          <cell r="D1180" t="str">
            <v/>
          </cell>
          <cell r="E1180" t="str">
            <v/>
          </cell>
          <cell r="F1180" t="str">
            <v>06</v>
          </cell>
          <cell r="G1180" t="str">
            <v>气象探测</v>
          </cell>
          <cell r="H1180">
            <v>0</v>
          </cell>
          <cell r="I1180" t="str">
            <v/>
          </cell>
          <cell r="J1180">
            <v>0</v>
          </cell>
          <cell r="K1180" t="str">
            <v/>
          </cell>
        </row>
        <row r="1181">
          <cell r="C1181">
            <v>2200507</v>
          </cell>
          <cell r="D1181" t="str">
            <v/>
          </cell>
          <cell r="E1181" t="str">
            <v/>
          </cell>
          <cell r="F1181" t="str">
            <v>07</v>
          </cell>
          <cell r="G1181" t="str">
            <v>气象信息传输及管理</v>
          </cell>
          <cell r="H1181">
            <v>0</v>
          </cell>
          <cell r="I1181" t="str">
            <v/>
          </cell>
          <cell r="J1181">
            <v>0</v>
          </cell>
          <cell r="K1181" t="str">
            <v/>
          </cell>
        </row>
        <row r="1182">
          <cell r="C1182">
            <v>2200508</v>
          </cell>
          <cell r="D1182" t="str">
            <v/>
          </cell>
          <cell r="E1182" t="str">
            <v/>
          </cell>
          <cell r="F1182" t="str">
            <v>08</v>
          </cell>
          <cell r="G1182" t="str">
            <v>气象预报预测</v>
          </cell>
          <cell r="H1182">
            <v>0</v>
          </cell>
          <cell r="I1182" t="str">
            <v/>
          </cell>
          <cell r="J1182">
            <v>0</v>
          </cell>
          <cell r="K1182" t="str">
            <v/>
          </cell>
        </row>
        <row r="1183">
          <cell r="C1183">
            <v>2200509</v>
          </cell>
          <cell r="D1183" t="str">
            <v/>
          </cell>
          <cell r="E1183" t="str">
            <v/>
          </cell>
          <cell r="F1183" t="str">
            <v>09</v>
          </cell>
          <cell r="G1183" t="str">
            <v>气象服务</v>
          </cell>
          <cell r="H1183">
            <v>195.83</v>
          </cell>
          <cell r="I1183" t="str">
            <v/>
          </cell>
          <cell r="J1183">
            <v>195.83</v>
          </cell>
          <cell r="K1183" t="str">
            <v/>
          </cell>
          <cell r="L1183">
            <v>0</v>
          </cell>
          <cell r="M1183">
            <v>0</v>
          </cell>
        </row>
        <row r="1184">
          <cell r="C1184">
            <v>2200510</v>
          </cell>
          <cell r="D1184" t="str">
            <v/>
          </cell>
          <cell r="E1184" t="str">
            <v/>
          </cell>
          <cell r="F1184" t="str">
            <v>10</v>
          </cell>
          <cell r="G1184" t="str">
            <v>气象装备保障维护</v>
          </cell>
          <cell r="H1184">
            <v>0</v>
          </cell>
          <cell r="I1184" t="str">
            <v/>
          </cell>
          <cell r="J1184">
            <v>0</v>
          </cell>
          <cell r="K1184" t="str">
            <v/>
          </cell>
        </row>
        <row r="1185">
          <cell r="C1185">
            <v>2200511</v>
          </cell>
          <cell r="D1185" t="str">
            <v/>
          </cell>
          <cell r="E1185" t="str">
            <v/>
          </cell>
          <cell r="F1185" t="str">
            <v>11</v>
          </cell>
          <cell r="G1185" t="str">
            <v>气象基础设施建设与维修</v>
          </cell>
          <cell r="H1185">
            <v>0</v>
          </cell>
          <cell r="I1185" t="str">
            <v/>
          </cell>
          <cell r="J1185">
            <v>0</v>
          </cell>
          <cell r="K1185" t="str">
            <v/>
          </cell>
        </row>
        <row r="1186">
          <cell r="C1186">
            <v>2200512</v>
          </cell>
          <cell r="D1186" t="str">
            <v/>
          </cell>
          <cell r="E1186" t="str">
            <v/>
          </cell>
          <cell r="F1186" t="str">
            <v>12</v>
          </cell>
          <cell r="G1186" t="str">
            <v>气象卫星</v>
          </cell>
          <cell r="H1186">
            <v>0</v>
          </cell>
          <cell r="I1186" t="str">
            <v/>
          </cell>
          <cell r="J1186">
            <v>0</v>
          </cell>
          <cell r="K1186" t="str">
            <v/>
          </cell>
        </row>
        <row r="1187">
          <cell r="C1187">
            <v>2200513</v>
          </cell>
          <cell r="D1187" t="str">
            <v/>
          </cell>
          <cell r="E1187" t="str">
            <v/>
          </cell>
          <cell r="F1187" t="str">
            <v>13</v>
          </cell>
          <cell r="G1187" t="str">
            <v>气象法规与标准</v>
          </cell>
          <cell r="H1187">
            <v>0</v>
          </cell>
          <cell r="I1187" t="str">
            <v/>
          </cell>
          <cell r="J1187">
            <v>0</v>
          </cell>
          <cell r="K1187" t="str">
            <v/>
          </cell>
        </row>
        <row r="1188">
          <cell r="C1188">
            <v>2200514</v>
          </cell>
          <cell r="D1188" t="str">
            <v/>
          </cell>
          <cell r="E1188" t="str">
            <v/>
          </cell>
          <cell r="F1188" t="str">
            <v>14</v>
          </cell>
          <cell r="G1188" t="str">
            <v>气象资金审计稽查</v>
          </cell>
          <cell r="H1188">
            <v>0</v>
          </cell>
          <cell r="I1188" t="str">
            <v/>
          </cell>
          <cell r="J1188">
            <v>0</v>
          </cell>
          <cell r="K1188" t="str">
            <v/>
          </cell>
        </row>
        <row r="1189">
          <cell r="C1189">
            <v>2200599</v>
          </cell>
          <cell r="D1189" t="str">
            <v/>
          </cell>
          <cell r="E1189" t="str">
            <v/>
          </cell>
          <cell r="F1189" t="str">
            <v>99</v>
          </cell>
          <cell r="G1189" t="str">
            <v>其他气象事务支出</v>
          </cell>
          <cell r="H1189">
            <v>0</v>
          </cell>
          <cell r="I1189" t="str">
            <v/>
          </cell>
          <cell r="J1189">
            <v>0</v>
          </cell>
          <cell r="K1189" t="str">
            <v/>
          </cell>
        </row>
        <row r="1190">
          <cell r="C1190">
            <v>22099</v>
          </cell>
          <cell r="D1190" t="str">
            <v>220</v>
          </cell>
          <cell r="E1190" t="str">
            <v>99</v>
          </cell>
          <cell r="F1190" t="str">
            <v/>
          </cell>
          <cell r="G1190" t="str">
            <v>其他自然资源海洋气象等支出</v>
          </cell>
          <cell r="H1190">
            <v>0</v>
          </cell>
          <cell r="I1190">
            <v>0</v>
          </cell>
          <cell r="J1190">
            <v>0</v>
          </cell>
          <cell r="K1190" t="str">
            <v/>
          </cell>
        </row>
        <row r="1191">
          <cell r="C1191">
            <v>2209999</v>
          </cell>
          <cell r="D1191" t="str">
            <v/>
          </cell>
          <cell r="E1191" t="str">
            <v/>
          </cell>
          <cell r="F1191" t="str">
            <v>99</v>
          </cell>
          <cell r="G1191" t="str">
            <v>其他自然资源海洋气象等支出</v>
          </cell>
          <cell r="H1191">
            <v>0</v>
          </cell>
          <cell r="I1191" t="str">
            <v/>
          </cell>
          <cell r="J1191">
            <v>0</v>
          </cell>
          <cell r="K1191" t="str">
            <v/>
          </cell>
        </row>
        <row r="1192">
          <cell r="C1192">
            <v>221</v>
          </cell>
          <cell r="D1192" t="str">
            <v>221</v>
          </cell>
          <cell r="E1192" t="str">
            <v/>
          </cell>
          <cell r="F1192" t="str">
            <v/>
          </cell>
          <cell r="G1192" t="str">
            <v>住房保障支出</v>
          </cell>
          <cell r="H1192">
            <v>3267.77</v>
          </cell>
          <cell r="I1192">
            <v>0</v>
          </cell>
          <cell r="J1192">
            <v>3267.77</v>
          </cell>
          <cell r="K1192" t="str">
            <v/>
          </cell>
          <cell r="L1192">
            <v>3.624</v>
          </cell>
          <cell r="M1192">
            <v>-18</v>
          </cell>
        </row>
        <row r="1193">
          <cell r="C1193">
            <v>22101</v>
          </cell>
          <cell r="D1193" t="str">
            <v>221</v>
          </cell>
          <cell r="E1193" t="str">
            <v>01</v>
          </cell>
          <cell r="F1193" t="str">
            <v/>
          </cell>
          <cell r="G1193" t="str">
            <v>保障性安居工程支出</v>
          </cell>
          <cell r="H1193">
            <v>3202.23</v>
          </cell>
          <cell r="I1193">
            <v>0</v>
          </cell>
          <cell r="J1193">
            <v>3202.23</v>
          </cell>
          <cell r="K1193" t="str">
            <v/>
          </cell>
          <cell r="L1193">
            <v>0</v>
          </cell>
          <cell r="M1193">
            <v>-18</v>
          </cell>
        </row>
        <row r="1194">
          <cell r="C1194">
            <v>2210101</v>
          </cell>
          <cell r="D1194" t="str">
            <v/>
          </cell>
          <cell r="E1194" t="str">
            <v/>
          </cell>
          <cell r="F1194" t="str">
            <v>01</v>
          </cell>
          <cell r="G1194" t="str">
            <v>廉租住房</v>
          </cell>
          <cell r="H1194">
            <v>0</v>
          </cell>
          <cell r="I1194" t="str">
            <v/>
          </cell>
          <cell r="J1194">
            <v>0</v>
          </cell>
          <cell r="K1194" t="str">
            <v/>
          </cell>
        </row>
        <row r="1195">
          <cell r="C1195">
            <v>2210102</v>
          </cell>
          <cell r="D1195" t="str">
            <v/>
          </cell>
          <cell r="E1195" t="str">
            <v/>
          </cell>
          <cell r="F1195" t="str">
            <v>02</v>
          </cell>
          <cell r="G1195" t="str">
            <v>沉陷区治理</v>
          </cell>
          <cell r="H1195">
            <v>0</v>
          </cell>
          <cell r="I1195" t="str">
            <v/>
          </cell>
          <cell r="J1195">
            <v>0</v>
          </cell>
          <cell r="K1195" t="str">
            <v/>
          </cell>
        </row>
        <row r="1196">
          <cell r="C1196">
            <v>2210103</v>
          </cell>
          <cell r="D1196" t="str">
            <v/>
          </cell>
          <cell r="E1196" t="str">
            <v/>
          </cell>
          <cell r="F1196" t="str">
            <v>03</v>
          </cell>
          <cell r="G1196" t="str">
            <v>棚户区改造</v>
          </cell>
          <cell r="H1196">
            <v>1714.63</v>
          </cell>
          <cell r="I1196" t="str">
            <v/>
          </cell>
          <cell r="J1196">
            <v>1714.63</v>
          </cell>
          <cell r="K1196" t="str">
            <v/>
          </cell>
        </row>
        <row r="1197">
          <cell r="C1197">
            <v>2210104</v>
          </cell>
          <cell r="D1197" t="str">
            <v/>
          </cell>
          <cell r="E1197" t="str">
            <v/>
          </cell>
          <cell r="F1197" t="str">
            <v>04</v>
          </cell>
          <cell r="G1197" t="str">
            <v>少数民族地区游牧民定居工程</v>
          </cell>
          <cell r="H1197">
            <v>0</v>
          </cell>
          <cell r="I1197" t="str">
            <v/>
          </cell>
          <cell r="J1197">
            <v>0</v>
          </cell>
          <cell r="K1197" t="str">
            <v/>
          </cell>
        </row>
        <row r="1198">
          <cell r="C1198">
            <v>2210105</v>
          </cell>
          <cell r="D1198" t="str">
            <v/>
          </cell>
          <cell r="E1198" t="str">
            <v/>
          </cell>
          <cell r="F1198" t="str">
            <v>05</v>
          </cell>
          <cell r="G1198" t="str">
            <v>农村危房改造</v>
          </cell>
          <cell r="H1198">
            <v>943.19</v>
          </cell>
          <cell r="I1198" t="str">
            <v/>
          </cell>
          <cell r="J1198">
            <v>943.19</v>
          </cell>
          <cell r="K1198" t="str">
            <v/>
          </cell>
          <cell r="L1198">
            <v>0</v>
          </cell>
          <cell r="M1198">
            <v>-6</v>
          </cell>
        </row>
        <row r="1199">
          <cell r="C1199">
            <v>2210106</v>
          </cell>
          <cell r="D1199" t="str">
            <v/>
          </cell>
          <cell r="E1199" t="str">
            <v/>
          </cell>
          <cell r="F1199" t="str">
            <v>06</v>
          </cell>
          <cell r="G1199" t="str">
            <v>公共租赁住房</v>
          </cell>
          <cell r="H1199">
            <v>349.71</v>
          </cell>
          <cell r="I1199" t="str">
            <v/>
          </cell>
          <cell r="J1199">
            <v>349.71</v>
          </cell>
          <cell r="K1199" t="str">
            <v/>
          </cell>
          <cell r="L1199">
            <v>0</v>
          </cell>
          <cell r="M1199">
            <v>0</v>
          </cell>
        </row>
        <row r="1200">
          <cell r="C1200">
            <v>2210107</v>
          </cell>
          <cell r="D1200" t="str">
            <v/>
          </cell>
          <cell r="E1200" t="str">
            <v/>
          </cell>
          <cell r="F1200" t="str">
            <v>07</v>
          </cell>
          <cell r="G1200" t="str">
            <v>保障性住房租金补贴</v>
          </cell>
          <cell r="H1200">
            <v>36.31</v>
          </cell>
          <cell r="I1200" t="str">
            <v/>
          </cell>
          <cell r="J1200">
            <v>36.31</v>
          </cell>
          <cell r="K1200" t="str">
            <v/>
          </cell>
        </row>
        <row r="1200">
          <cell r="M1200">
            <v>0</v>
          </cell>
        </row>
        <row r="1201">
          <cell r="C1201">
            <v>2210108</v>
          </cell>
          <cell r="D1201" t="str">
            <v/>
          </cell>
          <cell r="E1201" t="str">
            <v/>
          </cell>
          <cell r="F1201" t="str">
            <v>08</v>
          </cell>
          <cell r="G1201" t="str">
            <v>老旧小区改造</v>
          </cell>
          <cell r="H1201">
            <v>94.58</v>
          </cell>
          <cell r="I1201" t="str">
            <v/>
          </cell>
          <cell r="J1201">
            <v>94.58</v>
          </cell>
          <cell r="K1201" t="str">
            <v/>
          </cell>
          <cell r="L1201">
            <v>0</v>
          </cell>
          <cell r="M1201">
            <v>-13</v>
          </cell>
        </row>
        <row r="1202">
          <cell r="C1202">
            <v>2210109</v>
          </cell>
          <cell r="D1202" t="str">
            <v/>
          </cell>
          <cell r="E1202" t="str">
            <v/>
          </cell>
          <cell r="F1202" t="str">
            <v>09</v>
          </cell>
          <cell r="G1202" t="str">
            <v>住房租赁市场发展</v>
          </cell>
          <cell r="H1202">
            <v>0</v>
          </cell>
          <cell r="I1202" t="str">
            <v/>
          </cell>
          <cell r="J1202">
            <v>0</v>
          </cell>
          <cell r="K1202" t="str">
            <v/>
          </cell>
        </row>
        <row r="1203">
          <cell r="C1203">
            <v>2210199</v>
          </cell>
          <cell r="D1203" t="str">
            <v/>
          </cell>
          <cell r="E1203" t="str">
            <v/>
          </cell>
          <cell r="F1203" t="str">
            <v>99</v>
          </cell>
          <cell r="G1203" t="str">
            <v>其他保障性安居工程支出</v>
          </cell>
          <cell r="H1203">
            <v>63.81</v>
          </cell>
          <cell r="I1203" t="str">
            <v/>
          </cell>
          <cell r="J1203">
            <v>63.81</v>
          </cell>
          <cell r="K1203" t="str">
            <v/>
          </cell>
        </row>
        <row r="1204">
          <cell r="C1204">
            <v>22102</v>
          </cell>
          <cell r="D1204" t="str">
            <v>221</v>
          </cell>
          <cell r="E1204" t="str">
            <v>02</v>
          </cell>
          <cell r="F1204" t="str">
            <v/>
          </cell>
          <cell r="G1204" t="str">
            <v>住房改革支出</v>
          </cell>
          <cell r="H1204">
            <v>65.54</v>
          </cell>
          <cell r="I1204">
            <v>0</v>
          </cell>
          <cell r="J1204">
            <v>65.54</v>
          </cell>
          <cell r="K1204" t="str">
            <v/>
          </cell>
          <cell r="L1204">
            <v>3.624</v>
          </cell>
          <cell r="M1204">
            <v>0</v>
          </cell>
        </row>
        <row r="1205">
          <cell r="C1205">
            <v>2210201</v>
          </cell>
          <cell r="D1205" t="str">
            <v/>
          </cell>
          <cell r="E1205" t="str">
            <v/>
          </cell>
          <cell r="F1205" t="str">
            <v>01</v>
          </cell>
          <cell r="G1205" t="str">
            <v>住房公积金</v>
          </cell>
          <cell r="H1205">
            <v>13.1</v>
          </cell>
          <cell r="I1205" t="str">
            <v/>
          </cell>
          <cell r="J1205">
            <v>13.1</v>
          </cell>
          <cell r="K1205" t="str">
            <v/>
          </cell>
          <cell r="L1205">
            <v>-1.9629</v>
          </cell>
          <cell r="M1205">
            <v>0</v>
          </cell>
        </row>
        <row r="1206">
          <cell r="C1206">
            <v>2210202</v>
          </cell>
          <cell r="D1206" t="str">
            <v/>
          </cell>
          <cell r="E1206" t="str">
            <v/>
          </cell>
          <cell r="F1206" t="str">
            <v>02</v>
          </cell>
          <cell r="G1206" t="str">
            <v>提租补贴</v>
          </cell>
          <cell r="H1206">
            <v>0</v>
          </cell>
          <cell r="I1206" t="str">
            <v/>
          </cell>
          <cell r="J1206">
            <v>0</v>
          </cell>
          <cell r="K1206" t="str">
            <v/>
          </cell>
        </row>
        <row r="1207">
          <cell r="C1207">
            <v>2210203</v>
          </cell>
          <cell r="D1207" t="str">
            <v/>
          </cell>
          <cell r="E1207" t="str">
            <v/>
          </cell>
          <cell r="F1207" t="str">
            <v>03</v>
          </cell>
          <cell r="G1207" t="str">
            <v>购房补贴</v>
          </cell>
          <cell r="H1207">
            <v>52.44</v>
          </cell>
          <cell r="I1207" t="str">
            <v/>
          </cell>
          <cell r="J1207">
            <v>52.44</v>
          </cell>
          <cell r="K1207" t="str">
            <v/>
          </cell>
          <cell r="L1207">
            <v>5.5869</v>
          </cell>
          <cell r="M1207">
            <v>0</v>
          </cell>
        </row>
        <row r="1208">
          <cell r="C1208">
            <v>22103</v>
          </cell>
          <cell r="D1208" t="str">
            <v>221</v>
          </cell>
          <cell r="E1208" t="str">
            <v>03</v>
          </cell>
          <cell r="F1208" t="str">
            <v/>
          </cell>
          <cell r="G1208" t="str">
            <v>城乡社区住宅</v>
          </cell>
          <cell r="H1208">
            <v>0</v>
          </cell>
          <cell r="I1208">
            <v>0</v>
          </cell>
          <cell r="J1208">
            <v>0</v>
          </cell>
          <cell r="K1208" t="str">
            <v/>
          </cell>
        </row>
        <row r="1209">
          <cell r="C1209">
            <v>2210301</v>
          </cell>
          <cell r="D1209" t="str">
            <v/>
          </cell>
          <cell r="E1209" t="str">
            <v/>
          </cell>
          <cell r="F1209" t="str">
            <v>01</v>
          </cell>
          <cell r="G1209" t="str">
            <v>公有住房建设和维修改造支出</v>
          </cell>
          <cell r="H1209">
            <v>0</v>
          </cell>
          <cell r="I1209" t="str">
            <v/>
          </cell>
          <cell r="J1209">
            <v>0</v>
          </cell>
          <cell r="K1209" t="str">
            <v/>
          </cell>
        </row>
        <row r="1210">
          <cell r="C1210">
            <v>2210302</v>
          </cell>
          <cell r="D1210" t="str">
            <v/>
          </cell>
          <cell r="E1210" t="str">
            <v/>
          </cell>
          <cell r="F1210" t="str">
            <v>02</v>
          </cell>
          <cell r="G1210" t="str">
            <v>住房公积金管理</v>
          </cell>
          <cell r="H1210">
            <v>0</v>
          </cell>
          <cell r="I1210" t="str">
            <v/>
          </cell>
          <cell r="J1210">
            <v>0</v>
          </cell>
          <cell r="K1210" t="str">
            <v/>
          </cell>
        </row>
        <row r="1211">
          <cell r="C1211">
            <v>2210399</v>
          </cell>
          <cell r="D1211" t="str">
            <v/>
          </cell>
          <cell r="E1211" t="str">
            <v/>
          </cell>
          <cell r="F1211" t="str">
            <v>99</v>
          </cell>
          <cell r="G1211" t="str">
            <v>其他城乡社区住宅支出</v>
          </cell>
          <cell r="H1211">
            <v>0</v>
          </cell>
          <cell r="I1211" t="str">
            <v/>
          </cell>
          <cell r="J1211">
            <v>0</v>
          </cell>
          <cell r="K1211" t="str">
            <v/>
          </cell>
        </row>
        <row r="1212">
          <cell r="C1212">
            <v>222</v>
          </cell>
          <cell r="D1212" t="str">
            <v>222</v>
          </cell>
          <cell r="E1212" t="str">
            <v/>
          </cell>
          <cell r="F1212" t="str">
            <v/>
          </cell>
          <cell r="G1212" t="str">
            <v>粮油物资储备支出</v>
          </cell>
          <cell r="H1212">
            <v>342.1</v>
          </cell>
          <cell r="I1212">
            <v>0</v>
          </cell>
          <cell r="J1212">
            <v>342.1</v>
          </cell>
          <cell r="K1212" t="str">
            <v/>
          </cell>
          <cell r="L1212">
            <v>34</v>
          </cell>
          <cell r="M1212">
            <v>-1</v>
          </cell>
        </row>
        <row r="1213">
          <cell r="C1213">
            <v>22201</v>
          </cell>
          <cell r="D1213" t="str">
            <v>222</v>
          </cell>
          <cell r="E1213" t="str">
            <v>01</v>
          </cell>
          <cell r="F1213" t="str">
            <v/>
          </cell>
          <cell r="G1213" t="str">
            <v>粮油物资事务</v>
          </cell>
          <cell r="H1213">
            <v>162.42</v>
          </cell>
          <cell r="I1213">
            <v>0</v>
          </cell>
          <cell r="J1213">
            <v>162.42</v>
          </cell>
          <cell r="K1213" t="str">
            <v/>
          </cell>
          <cell r="L1213">
            <v>0</v>
          </cell>
          <cell r="M1213">
            <v>-1</v>
          </cell>
        </row>
        <row r="1214">
          <cell r="C1214">
            <v>2220101</v>
          </cell>
          <cell r="D1214" t="str">
            <v/>
          </cell>
          <cell r="E1214" t="str">
            <v/>
          </cell>
          <cell r="F1214" t="str">
            <v>01</v>
          </cell>
          <cell r="G1214" t="str">
            <v>行政运行</v>
          </cell>
          <cell r="H1214">
            <v>0</v>
          </cell>
          <cell r="I1214" t="str">
            <v/>
          </cell>
          <cell r="J1214">
            <v>0</v>
          </cell>
          <cell r="K1214" t="str">
            <v/>
          </cell>
        </row>
        <row r="1215">
          <cell r="C1215">
            <v>2220102</v>
          </cell>
          <cell r="D1215" t="str">
            <v/>
          </cell>
          <cell r="E1215" t="str">
            <v/>
          </cell>
          <cell r="F1215" t="str">
            <v>02</v>
          </cell>
          <cell r="G1215" t="str">
            <v>一般行政管理事务</v>
          </cell>
          <cell r="H1215">
            <v>0</v>
          </cell>
          <cell r="I1215" t="str">
            <v/>
          </cell>
          <cell r="J1215">
            <v>0</v>
          </cell>
          <cell r="K1215" t="str">
            <v/>
          </cell>
        </row>
        <row r="1216">
          <cell r="C1216">
            <v>2220103</v>
          </cell>
          <cell r="D1216" t="str">
            <v/>
          </cell>
          <cell r="E1216" t="str">
            <v/>
          </cell>
          <cell r="F1216" t="str">
            <v>03</v>
          </cell>
          <cell r="G1216" t="str">
            <v>机关服务</v>
          </cell>
          <cell r="H1216">
            <v>0</v>
          </cell>
          <cell r="I1216" t="str">
            <v/>
          </cell>
          <cell r="J1216">
            <v>0</v>
          </cell>
          <cell r="K1216" t="str">
            <v/>
          </cell>
        </row>
        <row r="1217">
          <cell r="C1217">
            <v>2220104</v>
          </cell>
          <cell r="D1217" t="str">
            <v/>
          </cell>
          <cell r="E1217" t="str">
            <v/>
          </cell>
          <cell r="F1217" t="str">
            <v>04</v>
          </cell>
          <cell r="G1217" t="str">
            <v>财务与审计支出</v>
          </cell>
          <cell r="H1217">
            <v>0</v>
          </cell>
          <cell r="I1217" t="str">
            <v/>
          </cell>
          <cell r="J1217">
            <v>0</v>
          </cell>
          <cell r="K1217" t="str">
            <v/>
          </cell>
        </row>
        <row r="1218">
          <cell r="C1218">
            <v>2220105</v>
          </cell>
          <cell r="D1218" t="str">
            <v/>
          </cell>
          <cell r="E1218" t="str">
            <v/>
          </cell>
          <cell r="F1218" t="str">
            <v>05</v>
          </cell>
          <cell r="G1218" t="str">
            <v>信息统计</v>
          </cell>
          <cell r="H1218">
            <v>0</v>
          </cell>
          <cell r="I1218" t="str">
            <v/>
          </cell>
          <cell r="J1218">
            <v>0</v>
          </cell>
          <cell r="K1218" t="str">
            <v/>
          </cell>
        </row>
        <row r="1219">
          <cell r="C1219">
            <v>2220106</v>
          </cell>
          <cell r="D1219" t="str">
            <v/>
          </cell>
          <cell r="E1219" t="str">
            <v/>
          </cell>
          <cell r="F1219" t="str">
            <v>06</v>
          </cell>
          <cell r="G1219" t="str">
            <v>专项业务活动</v>
          </cell>
          <cell r="H1219">
            <v>0</v>
          </cell>
          <cell r="I1219" t="str">
            <v/>
          </cell>
          <cell r="J1219">
            <v>0</v>
          </cell>
          <cell r="K1219" t="str">
            <v/>
          </cell>
        </row>
        <row r="1220">
          <cell r="C1220">
            <v>2220107</v>
          </cell>
          <cell r="D1220" t="str">
            <v/>
          </cell>
          <cell r="E1220" t="str">
            <v/>
          </cell>
          <cell r="F1220" t="str">
            <v>07</v>
          </cell>
          <cell r="G1220" t="str">
            <v>国家粮油差价补贴</v>
          </cell>
          <cell r="H1220">
            <v>0</v>
          </cell>
          <cell r="I1220" t="str">
            <v/>
          </cell>
          <cell r="J1220">
            <v>0</v>
          </cell>
          <cell r="K1220" t="str">
            <v/>
          </cell>
        </row>
        <row r="1221">
          <cell r="C1221">
            <v>2220112</v>
          </cell>
          <cell r="D1221" t="str">
            <v/>
          </cell>
          <cell r="E1221" t="str">
            <v/>
          </cell>
          <cell r="F1221" t="str">
            <v>12</v>
          </cell>
          <cell r="G1221" t="str">
            <v>粮食财务挂账利息补贴</v>
          </cell>
          <cell r="H1221">
            <v>114.09</v>
          </cell>
          <cell r="I1221" t="str">
            <v/>
          </cell>
          <cell r="J1221">
            <v>114.09</v>
          </cell>
          <cell r="K1221" t="str">
            <v/>
          </cell>
          <cell r="L1221">
            <v>0</v>
          </cell>
          <cell r="M1221">
            <v>0</v>
          </cell>
        </row>
        <row r="1222">
          <cell r="C1222">
            <v>2220113</v>
          </cell>
          <cell r="D1222" t="str">
            <v/>
          </cell>
          <cell r="E1222" t="str">
            <v/>
          </cell>
          <cell r="F1222" t="str">
            <v>13</v>
          </cell>
          <cell r="G1222" t="str">
            <v>粮食财务挂账消化款</v>
          </cell>
          <cell r="H1222">
            <v>0</v>
          </cell>
          <cell r="I1222" t="str">
            <v/>
          </cell>
          <cell r="J1222">
            <v>0</v>
          </cell>
          <cell r="K1222" t="str">
            <v/>
          </cell>
        </row>
        <row r="1223">
          <cell r="C1223">
            <v>2220114</v>
          </cell>
          <cell r="D1223" t="str">
            <v/>
          </cell>
          <cell r="E1223" t="str">
            <v/>
          </cell>
          <cell r="F1223" t="str">
            <v>14</v>
          </cell>
          <cell r="G1223" t="str">
            <v>处理陈化粮补贴</v>
          </cell>
          <cell r="H1223">
            <v>0</v>
          </cell>
          <cell r="I1223" t="str">
            <v/>
          </cell>
          <cell r="J1223">
            <v>0</v>
          </cell>
          <cell r="K1223" t="str">
            <v/>
          </cell>
        </row>
        <row r="1224">
          <cell r="C1224">
            <v>2220115</v>
          </cell>
          <cell r="D1224" t="str">
            <v/>
          </cell>
          <cell r="E1224" t="str">
            <v/>
          </cell>
          <cell r="F1224" t="str">
            <v>15</v>
          </cell>
          <cell r="G1224" t="str">
            <v>粮食风险基金</v>
          </cell>
          <cell r="H1224">
            <v>47.81</v>
          </cell>
          <cell r="I1224" t="str">
            <v/>
          </cell>
          <cell r="J1224">
            <v>47.81</v>
          </cell>
          <cell r="K1224" t="str">
            <v/>
          </cell>
          <cell r="L1224">
            <v>0</v>
          </cell>
        </row>
        <row r="1225">
          <cell r="C1225">
            <v>2220118</v>
          </cell>
          <cell r="D1225" t="str">
            <v/>
          </cell>
          <cell r="E1225" t="str">
            <v/>
          </cell>
          <cell r="F1225" t="str">
            <v>18</v>
          </cell>
          <cell r="G1225" t="str">
            <v>粮油市场调控专项资金</v>
          </cell>
          <cell r="H1225">
            <v>0</v>
          </cell>
          <cell r="I1225" t="str">
            <v/>
          </cell>
          <cell r="J1225">
            <v>0</v>
          </cell>
          <cell r="K1225" t="str">
            <v/>
          </cell>
        </row>
        <row r="1226">
          <cell r="C1226">
            <v>2220119</v>
          </cell>
          <cell r="D1226" t="str">
            <v/>
          </cell>
          <cell r="E1226" t="str">
            <v/>
          </cell>
          <cell r="F1226" t="str">
            <v>19</v>
          </cell>
          <cell r="G1226" t="str">
            <v>设施建设</v>
          </cell>
          <cell r="H1226">
            <v>0</v>
          </cell>
          <cell r="I1226" t="str">
            <v/>
          </cell>
          <cell r="J1226">
            <v>0</v>
          </cell>
          <cell r="K1226" t="str">
            <v/>
          </cell>
        </row>
        <row r="1227">
          <cell r="C1227">
            <v>2220120</v>
          </cell>
          <cell r="D1227" t="str">
            <v/>
          </cell>
          <cell r="E1227" t="str">
            <v/>
          </cell>
          <cell r="F1227" t="str">
            <v>20</v>
          </cell>
          <cell r="G1227" t="str">
            <v>设施安全</v>
          </cell>
          <cell r="H1227">
            <v>0</v>
          </cell>
          <cell r="I1227" t="str">
            <v/>
          </cell>
          <cell r="J1227">
            <v>0</v>
          </cell>
          <cell r="K1227" t="str">
            <v/>
          </cell>
        </row>
        <row r="1228">
          <cell r="C1228">
            <v>2220121</v>
          </cell>
          <cell r="D1228" t="str">
            <v/>
          </cell>
          <cell r="E1228" t="str">
            <v/>
          </cell>
          <cell r="F1228" t="str">
            <v>21</v>
          </cell>
          <cell r="G1228" t="str">
            <v>物资保管保养</v>
          </cell>
          <cell r="H1228">
            <v>0</v>
          </cell>
          <cell r="I1228" t="str">
            <v/>
          </cell>
          <cell r="J1228">
            <v>0</v>
          </cell>
          <cell r="K1228" t="str">
            <v/>
          </cell>
        </row>
        <row r="1229">
          <cell r="C1229">
            <v>2220150</v>
          </cell>
          <cell r="D1229" t="str">
            <v/>
          </cell>
          <cell r="E1229" t="str">
            <v/>
          </cell>
          <cell r="F1229" t="str">
            <v>50</v>
          </cell>
          <cell r="G1229" t="str">
            <v>事业运行</v>
          </cell>
          <cell r="H1229">
            <v>0</v>
          </cell>
          <cell r="I1229" t="str">
            <v/>
          </cell>
          <cell r="J1229">
            <v>0</v>
          </cell>
          <cell r="K1229" t="str">
            <v/>
          </cell>
        </row>
        <row r="1230">
          <cell r="C1230">
            <v>2220199</v>
          </cell>
          <cell r="D1230" t="str">
            <v/>
          </cell>
          <cell r="E1230" t="str">
            <v/>
          </cell>
          <cell r="F1230" t="str">
            <v>99</v>
          </cell>
          <cell r="G1230" t="str">
            <v>其他粮油物资事务支出</v>
          </cell>
          <cell r="H1230">
            <v>0.52</v>
          </cell>
          <cell r="I1230" t="str">
            <v/>
          </cell>
          <cell r="J1230">
            <v>0.52</v>
          </cell>
          <cell r="K1230" t="str">
            <v/>
          </cell>
        </row>
        <row r="1230">
          <cell r="M1230">
            <v>-1</v>
          </cell>
        </row>
        <row r="1231">
          <cell r="C1231">
            <v>22203</v>
          </cell>
          <cell r="D1231" t="str">
            <v>222</v>
          </cell>
          <cell r="E1231" t="str">
            <v>03</v>
          </cell>
          <cell r="F1231" t="str">
            <v/>
          </cell>
          <cell r="G1231" t="str">
            <v>能源储备</v>
          </cell>
          <cell r="H1231">
            <v>0</v>
          </cell>
          <cell r="I1231">
            <v>0</v>
          </cell>
          <cell r="J1231">
            <v>0</v>
          </cell>
          <cell r="K1231" t="str">
            <v/>
          </cell>
        </row>
        <row r="1232">
          <cell r="C1232">
            <v>2220301</v>
          </cell>
          <cell r="D1232" t="str">
            <v/>
          </cell>
          <cell r="E1232" t="str">
            <v/>
          </cell>
          <cell r="F1232" t="str">
            <v>01</v>
          </cell>
          <cell r="G1232" t="str">
            <v>石油储备</v>
          </cell>
          <cell r="H1232">
            <v>0</v>
          </cell>
          <cell r="I1232" t="str">
            <v/>
          </cell>
          <cell r="J1232">
            <v>0</v>
          </cell>
          <cell r="K1232" t="str">
            <v/>
          </cell>
        </row>
        <row r="1233">
          <cell r="C1233">
            <v>2220303</v>
          </cell>
          <cell r="D1233" t="str">
            <v/>
          </cell>
          <cell r="E1233" t="str">
            <v/>
          </cell>
          <cell r="F1233" t="str">
            <v>03</v>
          </cell>
          <cell r="G1233" t="str">
            <v>天然铀能源储备</v>
          </cell>
          <cell r="H1233">
            <v>0</v>
          </cell>
          <cell r="I1233" t="str">
            <v/>
          </cell>
          <cell r="J1233">
            <v>0</v>
          </cell>
          <cell r="K1233" t="str">
            <v/>
          </cell>
        </row>
        <row r="1234">
          <cell r="C1234">
            <v>2220304</v>
          </cell>
          <cell r="D1234" t="str">
            <v/>
          </cell>
          <cell r="E1234" t="str">
            <v/>
          </cell>
          <cell r="F1234" t="str">
            <v>04</v>
          </cell>
          <cell r="G1234" t="str">
            <v>煤炭储备</v>
          </cell>
          <cell r="H1234">
            <v>0</v>
          </cell>
          <cell r="I1234" t="str">
            <v/>
          </cell>
          <cell r="J1234">
            <v>0</v>
          </cell>
          <cell r="K1234" t="str">
            <v/>
          </cell>
        </row>
        <row r="1235">
          <cell r="C1235">
            <v>2220305</v>
          </cell>
          <cell r="D1235" t="str">
            <v/>
          </cell>
          <cell r="E1235" t="str">
            <v/>
          </cell>
          <cell r="F1235" t="str">
            <v>05</v>
          </cell>
          <cell r="G1235" t="str">
            <v>成品油储备</v>
          </cell>
          <cell r="H1235">
            <v>0</v>
          </cell>
          <cell r="I1235" t="str">
            <v/>
          </cell>
          <cell r="J1235">
            <v>0</v>
          </cell>
          <cell r="K1235" t="str">
            <v/>
          </cell>
        </row>
        <row r="1236">
          <cell r="C1236">
            <v>2220399</v>
          </cell>
          <cell r="D1236" t="str">
            <v/>
          </cell>
          <cell r="E1236" t="str">
            <v/>
          </cell>
          <cell r="F1236" t="str">
            <v>99</v>
          </cell>
          <cell r="G1236" t="str">
            <v>其他能源储备支出</v>
          </cell>
          <cell r="H1236">
            <v>0</v>
          </cell>
          <cell r="I1236" t="str">
            <v/>
          </cell>
          <cell r="J1236">
            <v>0</v>
          </cell>
          <cell r="K1236" t="str">
            <v/>
          </cell>
        </row>
        <row r="1237">
          <cell r="C1237">
            <v>22204</v>
          </cell>
          <cell r="D1237" t="str">
            <v>222</v>
          </cell>
          <cell r="E1237" t="str">
            <v>04</v>
          </cell>
          <cell r="F1237" t="str">
            <v/>
          </cell>
          <cell r="G1237" t="str">
            <v>粮油储备</v>
          </cell>
          <cell r="H1237">
            <v>135.31</v>
          </cell>
          <cell r="I1237">
            <v>0</v>
          </cell>
          <cell r="J1237">
            <v>135.31</v>
          </cell>
          <cell r="K1237" t="str">
            <v/>
          </cell>
          <cell r="L1237">
            <v>34</v>
          </cell>
          <cell r="M1237">
            <v>0</v>
          </cell>
        </row>
        <row r="1238">
          <cell r="C1238">
            <v>2220401</v>
          </cell>
          <cell r="D1238" t="str">
            <v/>
          </cell>
          <cell r="E1238" t="str">
            <v/>
          </cell>
          <cell r="F1238" t="str">
            <v>01</v>
          </cell>
          <cell r="G1238" t="str">
            <v>储备粮油补贴</v>
          </cell>
          <cell r="H1238">
            <v>0</v>
          </cell>
          <cell r="I1238" t="str">
            <v/>
          </cell>
          <cell r="J1238">
            <v>0</v>
          </cell>
          <cell r="K1238" t="str">
            <v/>
          </cell>
        </row>
        <row r="1239">
          <cell r="C1239">
            <v>2220402</v>
          </cell>
          <cell r="D1239" t="str">
            <v/>
          </cell>
          <cell r="E1239" t="str">
            <v/>
          </cell>
          <cell r="F1239" t="str">
            <v>02</v>
          </cell>
          <cell r="G1239" t="str">
            <v>储备粮油差价补贴</v>
          </cell>
          <cell r="H1239">
            <v>54.6</v>
          </cell>
          <cell r="I1239" t="str">
            <v/>
          </cell>
          <cell r="J1239">
            <v>54.6</v>
          </cell>
          <cell r="K1239" t="str">
            <v/>
          </cell>
          <cell r="L1239">
            <v>0</v>
          </cell>
          <cell r="M1239">
            <v>0</v>
          </cell>
        </row>
        <row r="1240">
          <cell r="C1240">
            <v>2220403</v>
          </cell>
          <cell r="D1240" t="str">
            <v/>
          </cell>
          <cell r="E1240" t="str">
            <v/>
          </cell>
          <cell r="F1240" t="str">
            <v>03</v>
          </cell>
          <cell r="G1240" t="str">
            <v>储备粮（油）库建设</v>
          </cell>
          <cell r="H1240">
            <v>0</v>
          </cell>
          <cell r="I1240" t="str">
            <v/>
          </cell>
          <cell r="J1240">
            <v>0</v>
          </cell>
          <cell r="K1240" t="str">
            <v/>
          </cell>
        </row>
        <row r="1241">
          <cell r="C1241">
            <v>2220404</v>
          </cell>
          <cell r="D1241" t="str">
            <v/>
          </cell>
          <cell r="E1241" t="str">
            <v/>
          </cell>
          <cell r="F1241" t="str">
            <v>04</v>
          </cell>
          <cell r="G1241" t="str">
            <v>最低收购价政策支出</v>
          </cell>
          <cell r="H1241">
            <v>0</v>
          </cell>
          <cell r="I1241" t="str">
            <v/>
          </cell>
          <cell r="J1241">
            <v>0</v>
          </cell>
          <cell r="K1241" t="str">
            <v/>
          </cell>
        </row>
        <row r="1242">
          <cell r="C1242">
            <v>2220499</v>
          </cell>
          <cell r="D1242" t="str">
            <v/>
          </cell>
          <cell r="E1242" t="str">
            <v/>
          </cell>
          <cell r="F1242" t="str">
            <v>99</v>
          </cell>
          <cell r="G1242" t="str">
            <v>其他粮油储备支出</v>
          </cell>
          <cell r="H1242">
            <v>80.71</v>
          </cell>
          <cell r="I1242" t="str">
            <v/>
          </cell>
          <cell r="J1242">
            <v>80.71</v>
          </cell>
          <cell r="K1242" t="str">
            <v/>
          </cell>
          <cell r="L1242">
            <v>34</v>
          </cell>
          <cell r="M1242">
            <v>0</v>
          </cell>
        </row>
        <row r="1243">
          <cell r="C1243">
            <v>22205</v>
          </cell>
          <cell r="D1243" t="str">
            <v>222</v>
          </cell>
          <cell r="E1243" t="str">
            <v>05</v>
          </cell>
          <cell r="F1243" t="str">
            <v/>
          </cell>
          <cell r="G1243" t="str">
            <v>重要商品储备</v>
          </cell>
          <cell r="H1243">
            <v>44.37</v>
          </cell>
          <cell r="I1243">
            <v>0</v>
          </cell>
          <cell r="J1243">
            <v>44.37</v>
          </cell>
          <cell r="K1243" t="str">
            <v/>
          </cell>
          <cell r="L1243">
            <v>0</v>
          </cell>
        </row>
        <row r="1244">
          <cell r="C1244">
            <v>2220501</v>
          </cell>
          <cell r="D1244" t="str">
            <v/>
          </cell>
          <cell r="E1244" t="str">
            <v/>
          </cell>
          <cell r="F1244" t="str">
            <v>01</v>
          </cell>
          <cell r="G1244" t="str">
            <v>棉花储备</v>
          </cell>
          <cell r="H1244">
            <v>0</v>
          </cell>
          <cell r="I1244" t="str">
            <v/>
          </cell>
          <cell r="J1244">
            <v>0</v>
          </cell>
          <cell r="K1244" t="str">
            <v/>
          </cell>
        </row>
        <row r="1245">
          <cell r="C1245">
            <v>2220502</v>
          </cell>
          <cell r="D1245" t="str">
            <v/>
          </cell>
          <cell r="E1245" t="str">
            <v/>
          </cell>
          <cell r="F1245" t="str">
            <v>02</v>
          </cell>
          <cell r="G1245" t="str">
            <v>食糖储备</v>
          </cell>
          <cell r="H1245">
            <v>0</v>
          </cell>
          <cell r="I1245" t="str">
            <v/>
          </cell>
          <cell r="J1245">
            <v>0</v>
          </cell>
          <cell r="K1245" t="str">
            <v/>
          </cell>
        </row>
        <row r="1246">
          <cell r="C1246">
            <v>2220503</v>
          </cell>
          <cell r="D1246" t="str">
            <v/>
          </cell>
          <cell r="E1246" t="str">
            <v/>
          </cell>
          <cell r="F1246" t="str">
            <v>03</v>
          </cell>
          <cell r="G1246" t="str">
            <v>肉类储备</v>
          </cell>
          <cell r="H1246">
            <v>0</v>
          </cell>
          <cell r="I1246" t="str">
            <v/>
          </cell>
          <cell r="J1246">
            <v>0</v>
          </cell>
          <cell r="K1246" t="str">
            <v/>
          </cell>
        </row>
        <row r="1247">
          <cell r="C1247">
            <v>2220504</v>
          </cell>
          <cell r="D1247" t="str">
            <v/>
          </cell>
          <cell r="E1247" t="str">
            <v/>
          </cell>
          <cell r="F1247" t="str">
            <v>04</v>
          </cell>
          <cell r="G1247" t="str">
            <v>化肥储备</v>
          </cell>
          <cell r="H1247">
            <v>44.37</v>
          </cell>
          <cell r="I1247" t="str">
            <v/>
          </cell>
          <cell r="J1247">
            <v>44.37</v>
          </cell>
          <cell r="K1247" t="str">
            <v/>
          </cell>
          <cell r="L1247">
            <v>0</v>
          </cell>
        </row>
        <row r="1248">
          <cell r="C1248">
            <v>2220505</v>
          </cell>
          <cell r="D1248" t="str">
            <v/>
          </cell>
          <cell r="E1248" t="str">
            <v/>
          </cell>
          <cell r="F1248" t="str">
            <v>05</v>
          </cell>
          <cell r="G1248" t="str">
            <v>农药储备</v>
          </cell>
          <cell r="H1248">
            <v>0</v>
          </cell>
          <cell r="I1248" t="str">
            <v/>
          </cell>
          <cell r="J1248">
            <v>0</v>
          </cell>
          <cell r="K1248" t="str">
            <v/>
          </cell>
        </row>
        <row r="1249">
          <cell r="C1249">
            <v>2220506</v>
          </cell>
          <cell r="D1249" t="str">
            <v/>
          </cell>
          <cell r="E1249" t="str">
            <v/>
          </cell>
          <cell r="F1249" t="str">
            <v>06</v>
          </cell>
          <cell r="G1249" t="str">
            <v>边销茶储备</v>
          </cell>
          <cell r="H1249">
            <v>0</v>
          </cell>
          <cell r="I1249" t="str">
            <v/>
          </cell>
          <cell r="J1249">
            <v>0</v>
          </cell>
          <cell r="K1249" t="str">
            <v/>
          </cell>
        </row>
        <row r="1250">
          <cell r="C1250">
            <v>2220507</v>
          </cell>
          <cell r="D1250" t="str">
            <v/>
          </cell>
          <cell r="E1250" t="str">
            <v/>
          </cell>
          <cell r="F1250" t="str">
            <v>07</v>
          </cell>
          <cell r="G1250" t="str">
            <v>羊毛储备</v>
          </cell>
          <cell r="H1250">
            <v>0</v>
          </cell>
          <cell r="I1250" t="str">
            <v/>
          </cell>
          <cell r="J1250">
            <v>0</v>
          </cell>
          <cell r="K1250" t="str">
            <v/>
          </cell>
        </row>
        <row r="1251">
          <cell r="C1251">
            <v>2220508</v>
          </cell>
          <cell r="D1251" t="str">
            <v/>
          </cell>
          <cell r="E1251" t="str">
            <v/>
          </cell>
          <cell r="F1251" t="str">
            <v>08</v>
          </cell>
          <cell r="G1251" t="str">
            <v>医药储备</v>
          </cell>
          <cell r="H1251">
            <v>0</v>
          </cell>
          <cell r="I1251" t="str">
            <v/>
          </cell>
          <cell r="J1251">
            <v>0</v>
          </cell>
          <cell r="K1251" t="str">
            <v/>
          </cell>
        </row>
        <row r="1252">
          <cell r="C1252">
            <v>2220509</v>
          </cell>
          <cell r="D1252" t="str">
            <v/>
          </cell>
          <cell r="E1252" t="str">
            <v/>
          </cell>
          <cell r="F1252" t="str">
            <v>09</v>
          </cell>
          <cell r="G1252" t="str">
            <v>食盐储备</v>
          </cell>
          <cell r="H1252">
            <v>0</v>
          </cell>
          <cell r="I1252" t="str">
            <v/>
          </cell>
          <cell r="J1252">
            <v>0</v>
          </cell>
          <cell r="K1252" t="str">
            <v/>
          </cell>
        </row>
        <row r="1253">
          <cell r="C1253">
            <v>2220510</v>
          </cell>
          <cell r="D1253" t="str">
            <v/>
          </cell>
          <cell r="E1253" t="str">
            <v/>
          </cell>
          <cell r="F1253" t="str">
            <v>10</v>
          </cell>
          <cell r="G1253" t="str">
            <v>战略物资储备</v>
          </cell>
          <cell r="H1253">
            <v>0</v>
          </cell>
          <cell r="I1253" t="str">
            <v/>
          </cell>
          <cell r="J1253">
            <v>0</v>
          </cell>
          <cell r="K1253" t="str">
            <v/>
          </cell>
        </row>
        <row r="1254">
          <cell r="C1254">
            <v>2220511</v>
          </cell>
          <cell r="D1254" t="str">
            <v/>
          </cell>
          <cell r="E1254" t="str">
            <v/>
          </cell>
          <cell r="F1254" t="str">
            <v>11</v>
          </cell>
          <cell r="G1254" t="str">
            <v>应急物资储备</v>
          </cell>
          <cell r="H1254">
            <v>0</v>
          </cell>
          <cell r="I1254" t="str">
            <v/>
          </cell>
          <cell r="J1254">
            <v>0</v>
          </cell>
          <cell r="K1254" t="str">
            <v/>
          </cell>
        </row>
        <row r="1255">
          <cell r="C1255">
            <v>2220599</v>
          </cell>
          <cell r="D1255" t="str">
            <v/>
          </cell>
          <cell r="E1255" t="str">
            <v/>
          </cell>
          <cell r="F1255" t="str">
            <v>99</v>
          </cell>
          <cell r="G1255" t="str">
            <v>其他重要商品储备支出</v>
          </cell>
          <cell r="H1255">
            <v>0</v>
          </cell>
          <cell r="I1255" t="str">
            <v/>
          </cell>
          <cell r="J1255">
            <v>0</v>
          </cell>
          <cell r="K1255" t="str">
            <v/>
          </cell>
        </row>
        <row r="1256">
          <cell r="C1256">
            <v>224</v>
          </cell>
          <cell r="D1256" t="str">
            <v>224</v>
          </cell>
          <cell r="E1256" t="str">
            <v/>
          </cell>
          <cell r="F1256" t="str">
            <v/>
          </cell>
          <cell r="G1256" t="str">
            <v>灾害防治及应急管理支出</v>
          </cell>
          <cell r="H1256">
            <v>3511.43</v>
          </cell>
          <cell r="I1256">
            <v>0</v>
          </cell>
          <cell r="J1256">
            <v>3511.43</v>
          </cell>
          <cell r="K1256" t="str">
            <v/>
          </cell>
          <cell r="L1256">
            <v>-57.035702</v>
          </cell>
          <cell r="M1256">
            <v>-302</v>
          </cell>
        </row>
        <row r="1257">
          <cell r="C1257">
            <v>22401</v>
          </cell>
          <cell r="D1257" t="str">
            <v>224</v>
          </cell>
          <cell r="E1257" t="str">
            <v>01</v>
          </cell>
          <cell r="F1257" t="str">
            <v/>
          </cell>
          <cell r="G1257" t="str">
            <v>应急管理事务</v>
          </cell>
          <cell r="H1257">
            <v>1171.24</v>
          </cell>
          <cell r="I1257">
            <v>0</v>
          </cell>
          <cell r="J1257">
            <v>1171.24</v>
          </cell>
          <cell r="K1257" t="str">
            <v/>
          </cell>
          <cell r="L1257">
            <v>-81.563136</v>
          </cell>
          <cell r="M1257">
            <v>-90</v>
          </cell>
        </row>
        <row r="1258">
          <cell r="C1258">
            <v>2240101</v>
          </cell>
          <cell r="D1258" t="str">
            <v/>
          </cell>
          <cell r="E1258" t="str">
            <v/>
          </cell>
          <cell r="F1258" t="str">
            <v>01</v>
          </cell>
          <cell r="G1258" t="str">
            <v>行政运行</v>
          </cell>
          <cell r="H1258">
            <v>670.05</v>
          </cell>
          <cell r="I1258" t="str">
            <v/>
          </cell>
          <cell r="J1258">
            <v>670.05</v>
          </cell>
          <cell r="K1258" t="str">
            <v/>
          </cell>
          <cell r="L1258">
            <v>-46.88294</v>
          </cell>
          <cell r="M1258">
            <v>0</v>
          </cell>
        </row>
        <row r="1259">
          <cell r="C1259">
            <v>2240102</v>
          </cell>
          <cell r="D1259" t="str">
            <v/>
          </cell>
          <cell r="E1259" t="str">
            <v/>
          </cell>
          <cell r="F1259" t="str">
            <v>02</v>
          </cell>
          <cell r="G1259" t="str">
            <v>一般行政管理事务</v>
          </cell>
          <cell r="H1259">
            <v>0</v>
          </cell>
          <cell r="I1259" t="str">
            <v/>
          </cell>
          <cell r="J1259">
            <v>0</v>
          </cell>
          <cell r="K1259" t="str">
            <v/>
          </cell>
        </row>
        <row r="1260">
          <cell r="C1260">
            <v>2240103</v>
          </cell>
          <cell r="D1260" t="str">
            <v/>
          </cell>
          <cell r="E1260" t="str">
            <v/>
          </cell>
          <cell r="F1260" t="str">
            <v>03</v>
          </cell>
          <cell r="G1260" t="str">
            <v>机关服务</v>
          </cell>
          <cell r="H1260">
            <v>0</v>
          </cell>
          <cell r="I1260" t="str">
            <v/>
          </cell>
          <cell r="J1260">
            <v>0</v>
          </cell>
          <cell r="K1260" t="str">
            <v/>
          </cell>
        </row>
        <row r="1261">
          <cell r="C1261">
            <v>2240104</v>
          </cell>
          <cell r="D1261" t="str">
            <v/>
          </cell>
          <cell r="E1261" t="str">
            <v/>
          </cell>
          <cell r="F1261" t="str">
            <v>04</v>
          </cell>
          <cell r="G1261" t="str">
            <v>灾害风险防治</v>
          </cell>
          <cell r="H1261">
            <v>0</v>
          </cell>
          <cell r="I1261" t="str">
            <v/>
          </cell>
          <cell r="J1261">
            <v>0</v>
          </cell>
          <cell r="K1261" t="str">
            <v/>
          </cell>
        </row>
        <row r="1262">
          <cell r="C1262">
            <v>2240105</v>
          </cell>
          <cell r="D1262" t="str">
            <v/>
          </cell>
          <cell r="E1262" t="str">
            <v/>
          </cell>
          <cell r="F1262" t="str">
            <v>05</v>
          </cell>
          <cell r="G1262" t="str">
            <v>国务院安委员会专项</v>
          </cell>
          <cell r="H1262">
            <v>0</v>
          </cell>
          <cell r="I1262" t="str">
            <v/>
          </cell>
          <cell r="J1262">
            <v>0</v>
          </cell>
          <cell r="K1262" t="str">
            <v/>
          </cell>
        </row>
        <row r="1263">
          <cell r="C1263">
            <v>2240106</v>
          </cell>
          <cell r="D1263" t="str">
            <v/>
          </cell>
          <cell r="E1263" t="str">
            <v/>
          </cell>
          <cell r="F1263" t="str">
            <v>06</v>
          </cell>
          <cell r="G1263" t="str">
            <v>安全监管</v>
          </cell>
          <cell r="H1263">
            <v>20</v>
          </cell>
          <cell r="I1263" t="str">
            <v/>
          </cell>
          <cell r="J1263">
            <v>20</v>
          </cell>
          <cell r="K1263" t="str">
            <v/>
          </cell>
          <cell r="L1263">
            <v>-6.8479</v>
          </cell>
          <cell r="M1263">
            <v>0</v>
          </cell>
        </row>
        <row r="1264">
          <cell r="C1264">
            <v>2240108</v>
          </cell>
          <cell r="D1264" t="str">
            <v/>
          </cell>
          <cell r="E1264" t="str">
            <v/>
          </cell>
          <cell r="F1264" t="str">
            <v>08</v>
          </cell>
          <cell r="G1264" t="str">
            <v>应急救援</v>
          </cell>
          <cell r="H1264">
            <v>59</v>
          </cell>
          <cell r="I1264" t="str">
            <v/>
          </cell>
          <cell r="J1264">
            <v>59</v>
          </cell>
          <cell r="K1264" t="str">
            <v/>
          </cell>
        </row>
        <row r="1264">
          <cell r="M1264">
            <v>-40</v>
          </cell>
        </row>
        <row r="1265">
          <cell r="C1265">
            <v>2240109</v>
          </cell>
          <cell r="D1265" t="str">
            <v/>
          </cell>
          <cell r="E1265" t="str">
            <v/>
          </cell>
          <cell r="F1265" t="str">
            <v>09</v>
          </cell>
          <cell r="G1265" t="str">
            <v>应急管理</v>
          </cell>
          <cell r="H1265">
            <v>0</v>
          </cell>
          <cell r="I1265" t="str">
            <v/>
          </cell>
          <cell r="J1265">
            <v>0</v>
          </cell>
          <cell r="K1265" t="str">
            <v/>
          </cell>
        </row>
        <row r="1266">
          <cell r="C1266">
            <v>2240150</v>
          </cell>
          <cell r="D1266" t="str">
            <v/>
          </cell>
          <cell r="E1266" t="str">
            <v/>
          </cell>
          <cell r="F1266" t="str">
            <v>50</v>
          </cell>
          <cell r="G1266" t="str">
            <v>事业运行</v>
          </cell>
          <cell r="H1266">
            <v>299.99</v>
          </cell>
          <cell r="I1266" t="str">
            <v/>
          </cell>
          <cell r="J1266">
            <v>299.99</v>
          </cell>
          <cell r="K1266" t="str">
            <v/>
          </cell>
          <cell r="L1266">
            <v>-27.832296</v>
          </cell>
        </row>
        <row r="1267">
          <cell r="C1267">
            <v>2240199</v>
          </cell>
          <cell r="D1267" t="str">
            <v/>
          </cell>
          <cell r="E1267" t="str">
            <v/>
          </cell>
          <cell r="F1267" t="str">
            <v>99</v>
          </cell>
          <cell r="G1267" t="str">
            <v>其他应急管理支出</v>
          </cell>
          <cell r="H1267">
            <v>122.2</v>
          </cell>
          <cell r="I1267" t="str">
            <v/>
          </cell>
          <cell r="J1267">
            <v>122.2</v>
          </cell>
          <cell r="K1267" t="str">
            <v/>
          </cell>
          <cell r="L1267">
            <v>0</v>
          </cell>
          <cell r="M1267">
            <v>-50</v>
          </cell>
        </row>
        <row r="1268">
          <cell r="C1268">
            <v>22402</v>
          </cell>
          <cell r="D1268" t="str">
            <v>224</v>
          </cell>
          <cell r="E1268" t="str">
            <v>02</v>
          </cell>
          <cell r="F1268" t="str">
            <v/>
          </cell>
          <cell r="G1268" t="str">
            <v>消防救援事务</v>
          </cell>
          <cell r="H1268">
            <v>566.55</v>
          </cell>
          <cell r="I1268">
            <v>0</v>
          </cell>
          <cell r="J1268">
            <v>566.55</v>
          </cell>
          <cell r="K1268" t="str">
            <v/>
          </cell>
          <cell r="L1268">
            <v>30</v>
          </cell>
          <cell r="M1268">
            <v>0</v>
          </cell>
        </row>
        <row r="1269">
          <cell r="C1269">
            <v>2240201</v>
          </cell>
          <cell r="D1269" t="str">
            <v/>
          </cell>
          <cell r="E1269" t="str">
            <v/>
          </cell>
          <cell r="F1269" t="str">
            <v>01</v>
          </cell>
          <cell r="G1269" t="str">
            <v>行政运行</v>
          </cell>
          <cell r="H1269">
            <v>0</v>
          </cell>
          <cell r="I1269" t="str">
            <v/>
          </cell>
          <cell r="J1269">
            <v>0</v>
          </cell>
          <cell r="K1269" t="str">
            <v/>
          </cell>
        </row>
        <row r="1270">
          <cell r="C1270">
            <v>2240202</v>
          </cell>
          <cell r="D1270" t="str">
            <v/>
          </cell>
          <cell r="E1270" t="str">
            <v/>
          </cell>
          <cell r="F1270" t="str">
            <v>02</v>
          </cell>
          <cell r="G1270" t="str">
            <v>一般行政管理事务</v>
          </cell>
          <cell r="H1270">
            <v>0</v>
          </cell>
          <cell r="I1270" t="str">
            <v/>
          </cell>
          <cell r="J1270">
            <v>0</v>
          </cell>
          <cell r="K1270" t="str">
            <v/>
          </cell>
        </row>
        <row r="1271">
          <cell r="C1271">
            <v>2240203</v>
          </cell>
          <cell r="D1271" t="str">
            <v/>
          </cell>
          <cell r="E1271" t="str">
            <v/>
          </cell>
          <cell r="F1271" t="str">
            <v>03</v>
          </cell>
          <cell r="G1271" t="str">
            <v>机关服务</v>
          </cell>
          <cell r="H1271">
            <v>0</v>
          </cell>
          <cell r="I1271" t="str">
            <v/>
          </cell>
          <cell r="J1271">
            <v>0</v>
          </cell>
          <cell r="K1271" t="str">
            <v/>
          </cell>
        </row>
        <row r="1272">
          <cell r="C1272">
            <v>2240204</v>
          </cell>
          <cell r="D1272" t="str">
            <v/>
          </cell>
          <cell r="E1272" t="str">
            <v/>
          </cell>
          <cell r="F1272" t="str">
            <v>04</v>
          </cell>
          <cell r="G1272" t="str">
            <v>消防应急救援</v>
          </cell>
          <cell r="H1272">
            <v>566.55</v>
          </cell>
          <cell r="I1272" t="str">
            <v/>
          </cell>
          <cell r="J1272">
            <v>566.55</v>
          </cell>
          <cell r="K1272" t="str">
            <v/>
          </cell>
          <cell r="L1272">
            <v>30</v>
          </cell>
          <cell r="M1272">
            <v>0</v>
          </cell>
        </row>
        <row r="1273">
          <cell r="C1273">
            <v>2240299</v>
          </cell>
          <cell r="D1273" t="str">
            <v/>
          </cell>
          <cell r="E1273" t="str">
            <v/>
          </cell>
          <cell r="F1273" t="str">
            <v>99</v>
          </cell>
          <cell r="G1273" t="str">
            <v>其他消防事务支出</v>
          </cell>
          <cell r="H1273">
            <v>0</v>
          </cell>
          <cell r="I1273" t="str">
            <v/>
          </cell>
          <cell r="J1273">
            <v>0</v>
          </cell>
          <cell r="K1273" t="str">
            <v/>
          </cell>
        </row>
        <row r="1274">
          <cell r="C1274">
            <v>22404</v>
          </cell>
          <cell r="D1274" t="str">
            <v>224</v>
          </cell>
          <cell r="E1274" t="str">
            <v>04</v>
          </cell>
          <cell r="F1274" t="str">
            <v/>
          </cell>
          <cell r="G1274" t="str">
            <v>矿山安全</v>
          </cell>
          <cell r="H1274">
            <v>11.11</v>
          </cell>
          <cell r="I1274">
            <v>0</v>
          </cell>
          <cell r="J1274">
            <v>11.11</v>
          </cell>
          <cell r="K1274" t="str">
            <v/>
          </cell>
          <cell r="L1274">
            <v>-6.8</v>
          </cell>
          <cell r="M1274">
            <v>0</v>
          </cell>
        </row>
        <row r="1275">
          <cell r="C1275">
            <v>2240401</v>
          </cell>
          <cell r="D1275" t="str">
            <v/>
          </cell>
          <cell r="E1275" t="str">
            <v/>
          </cell>
          <cell r="F1275" t="str">
            <v>01</v>
          </cell>
          <cell r="G1275" t="str">
            <v>行政运行</v>
          </cell>
          <cell r="H1275">
            <v>0</v>
          </cell>
          <cell r="I1275" t="str">
            <v/>
          </cell>
          <cell r="J1275">
            <v>0</v>
          </cell>
          <cell r="K1275" t="str">
            <v/>
          </cell>
        </row>
        <row r="1276">
          <cell r="C1276">
            <v>2240402</v>
          </cell>
          <cell r="D1276" t="str">
            <v/>
          </cell>
          <cell r="E1276" t="str">
            <v/>
          </cell>
          <cell r="F1276" t="str">
            <v>02</v>
          </cell>
          <cell r="G1276" t="str">
            <v>一般行政管理事务</v>
          </cell>
          <cell r="H1276">
            <v>0</v>
          </cell>
          <cell r="I1276" t="str">
            <v/>
          </cell>
          <cell r="J1276">
            <v>0</v>
          </cell>
          <cell r="K1276" t="str">
            <v/>
          </cell>
        </row>
        <row r="1277">
          <cell r="C1277">
            <v>2240403</v>
          </cell>
          <cell r="D1277" t="str">
            <v/>
          </cell>
          <cell r="E1277" t="str">
            <v/>
          </cell>
          <cell r="F1277" t="str">
            <v>03</v>
          </cell>
          <cell r="G1277" t="str">
            <v>机关服务</v>
          </cell>
          <cell r="H1277">
            <v>0</v>
          </cell>
          <cell r="I1277" t="str">
            <v/>
          </cell>
          <cell r="J1277">
            <v>0</v>
          </cell>
          <cell r="K1277" t="str">
            <v/>
          </cell>
        </row>
        <row r="1278">
          <cell r="C1278">
            <v>2240404</v>
          </cell>
          <cell r="D1278" t="str">
            <v/>
          </cell>
          <cell r="E1278" t="str">
            <v/>
          </cell>
          <cell r="F1278" t="str">
            <v>04</v>
          </cell>
          <cell r="G1278" t="str">
            <v>矿山安全监察事务</v>
          </cell>
          <cell r="H1278">
            <v>11.11</v>
          </cell>
          <cell r="I1278" t="str">
            <v/>
          </cell>
          <cell r="J1278">
            <v>11.11</v>
          </cell>
          <cell r="K1278" t="str">
            <v/>
          </cell>
          <cell r="L1278">
            <v>-6.8</v>
          </cell>
          <cell r="M1278">
            <v>0</v>
          </cell>
        </row>
        <row r="1279">
          <cell r="C1279">
            <v>2240405</v>
          </cell>
          <cell r="D1279" t="str">
            <v/>
          </cell>
          <cell r="E1279" t="str">
            <v/>
          </cell>
          <cell r="F1279" t="str">
            <v>05</v>
          </cell>
          <cell r="G1279" t="str">
            <v>矿山应急救援事务</v>
          </cell>
          <cell r="H1279">
            <v>0</v>
          </cell>
          <cell r="I1279" t="str">
            <v/>
          </cell>
          <cell r="J1279">
            <v>0</v>
          </cell>
          <cell r="K1279" t="str">
            <v/>
          </cell>
        </row>
        <row r="1280">
          <cell r="C1280">
            <v>2240450</v>
          </cell>
          <cell r="D1280" t="str">
            <v/>
          </cell>
          <cell r="E1280" t="str">
            <v/>
          </cell>
          <cell r="F1280" t="str">
            <v>50</v>
          </cell>
          <cell r="G1280" t="str">
            <v>事业运行</v>
          </cell>
          <cell r="H1280">
            <v>0</v>
          </cell>
          <cell r="I1280" t="str">
            <v/>
          </cell>
          <cell r="J1280">
            <v>0</v>
          </cell>
          <cell r="K1280" t="str">
            <v/>
          </cell>
        </row>
        <row r="1281">
          <cell r="C1281">
            <v>2240499</v>
          </cell>
          <cell r="D1281" t="str">
            <v/>
          </cell>
          <cell r="E1281" t="str">
            <v/>
          </cell>
          <cell r="F1281" t="str">
            <v>99</v>
          </cell>
          <cell r="G1281" t="str">
            <v>其他矿山安全支出</v>
          </cell>
          <cell r="H1281">
            <v>0</v>
          </cell>
          <cell r="I1281" t="str">
            <v/>
          </cell>
          <cell r="J1281">
            <v>0</v>
          </cell>
          <cell r="K1281" t="str">
            <v/>
          </cell>
        </row>
        <row r="1282">
          <cell r="C1282">
            <v>22405</v>
          </cell>
          <cell r="D1282" t="str">
            <v>224</v>
          </cell>
          <cell r="E1282" t="str">
            <v>05</v>
          </cell>
          <cell r="F1282" t="str">
            <v/>
          </cell>
          <cell r="G1282" t="str">
            <v>地震事务</v>
          </cell>
          <cell r="H1282">
            <v>0</v>
          </cell>
          <cell r="I1282">
            <v>0</v>
          </cell>
          <cell r="J1282">
            <v>0</v>
          </cell>
          <cell r="K1282" t="str">
            <v/>
          </cell>
        </row>
        <row r="1283">
          <cell r="C1283">
            <v>2240501</v>
          </cell>
          <cell r="D1283" t="str">
            <v/>
          </cell>
          <cell r="E1283" t="str">
            <v/>
          </cell>
          <cell r="F1283" t="str">
            <v>01</v>
          </cell>
          <cell r="G1283" t="str">
            <v>行政运行</v>
          </cell>
          <cell r="H1283">
            <v>0</v>
          </cell>
          <cell r="I1283" t="str">
            <v/>
          </cell>
          <cell r="J1283">
            <v>0</v>
          </cell>
          <cell r="K1283" t="str">
            <v/>
          </cell>
        </row>
        <row r="1284">
          <cell r="C1284">
            <v>2240502</v>
          </cell>
          <cell r="D1284" t="str">
            <v/>
          </cell>
          <cell r="E1284" t="str">
            <v/>
          </cell>
          <cell r="F1284" t="str">
            <v>02</v>
          </cell>
          <cell r="G1284" t="str">
            <v>一般行政管理事务</v>
          </cell>
          <cell r="H1284">
            <v>0</v>
          </cell>
          <cell r="I1284" t="str">
            <v/>
          </cell>
          <cell r="J1284">
            <v>0</v>
          </cell>
          <cell r="K1284" t="str">
            <v/>
          </cell>
        </row>
        <row r="1285">
          <cell r="C1285">
            <v>2240503</v>
          </cell>
          <cell r="D1285" t="str">
            <v/>
          </cell>
          <cell r="E1285" t="str">
            <v/>
          </cell>
          <cell r="F1285" t="str">
            <v>03</v>
          </cell>
          <cell r="G1285" t="str">
            <v>机关服务</v>
          </cell>
          <cell r="H1285">
            <v>0</v>
          </cell>
          <cell r="I1285" t="str">
            <v/>
          </cell>
          <cell r="J1285">
            <v>0</v>
          </cell>
          <cell r="K1285" t="str">
            <v/>
          </cell>
        </row>
        <row r="1286">
          <cell r="C1286">
            <v>2240504</v>
          </cell>
          <cell r="D1286" t="str">
            <v/>
          </cell>
          <cell r="E1286" t="str">
            <v/>
          </cell>
          <cell r="F1286" t="str">
            <v>04</v>
          </cell>
          <cell r="G1286" t="str">
            <v>地震监测</v>
          </cell>
          <cell r="H1286">
            <v>0</v>
          </cell>
          <cell r="I1286" t="str">
            <v/>
          </cell>
          <cell r="J1286">
            <v>0</v>
          </cell>
          <cell r="K1286" t="str">
            <v/>
          </cell>
        </row>
        <row r="1287">
          <cell r="C1287">
            <v>2240505</v>
          </cell>
          <cell r="D1287" t="str">
            <v/>
          </cell>
          <cell r="E1287" t="str">
            <v/>
          </cell>
          <cell r="F1287" t="str">
            <v>05</v>
          </cell>
          <cell r="G1287" t="str">
            <v>地震预测预报</v>
          </cell>
          <cell r="H1287">
            <v>0</v>
          </cell>
          <cell r="I1287" t="str">
            <v/>
          </cell>
          <cell r="J1287">
            <v>0</v>
          </cell>
          <cell r="K1287" t="str">
            <v/>
          </cell>
        </row>
        <row r="1288">
          <cell r="C1288">
            <v>2240506</v>
          </cell>
          <cell r="D1288" t="str">
            <v/>
          </cell>
          <cell r="E1288" t="str">
            <v/>
          </cell>
          <cell r="F1288" t="str">
            <v>06</v>
          </cell>
          <cell r="G1288" t="str">
            <v>地震灾害预防</v>
          </cell>
          <cell r="H1288">
            <v>0</v>
          </cell>
          <cell r="I1288" t="str">
            <v/>
          </cell>
          <cell r="J1288">
            <v>0</v>
          </cell>
          <cell r="K1288" t="str">
            <v/>
          </cell>
        </row>
        <row r="1289">
          <cell r="C1289">
            <v>2240507</v>
          </cell>
          <cell r="D1289" t="str">
            <v/>
          </cell>
          <cell r="E1289" t="str">
            <v/>
          </cell>
          <cell r="F1289" t="str">
            <v>07</v>
          </cell>
          <cell r="G1289" t="str">
            <v>地震应急救援</v>
          </cell>
          <cell r="H1289">
            <v>0</v>
          </cell>
          <cell r="I1289" t="str">
            <v/>
          </cell>
          <cell r="J1289">
            <v>0</v>
          </cell>
          <cell r="K1289" t="str">
            <v/>
          </cell>
        </row>
        <row r="1290">
          <cell r="C1290">
            <v>2240508</v>
          </cell>
          <cell r="D1290" t="str">
            <v/>
          </cell>
          <cell r="E1290" t="str">
            <v/>
          </cell>
          <cell r="F1290" t="str">
            <v>08</v>
          </cell>
          <cell r="G1290" t="str">
            <v>地震环境探察</v>
          </cell>
          <cell r="H1290">
            <v>0</v>
          </cell>
          <cell r="I1290" t="str">
            <v/>
          </cell>
          <cell r="J1290">
            <v>0</v>
          </cell>
          <cell r="K1290" t="str">
            <v/>
          </cell>
        </row>
        <row r="1291">
          <cell r="C1291">
            <v>2240509</v>
          </cell>
          <cell r="D1291" t="str">
            <v/>
          </cell>
          <cell r="E1291" t="str">
            <v/>
          </cell>
          <cell r="F1291" t="str">
            <v>09</v>
          </cell>
          <cell r="G1291" t="str">
            <v>防震减灾信息管理</v>
          </cell>
          <cell r="H1291">
            <v>0</v>
          </cell>
          <cell r="I1291" t="str">
            <v/>
          </cell>
          <cell r="J1291">
            <v>0</v>
          </cell>
          <cell r="K1291" t="str">
            <v/>
          </cell>
        </row>
        <row r="1292">
          <cell r="C1292">
            <v>2240510</v>
          </cell>
          <cell r="D1292" t="str">
            <v/>
          </cell>
          <cell r="E1292" t="str">
            <v/>
          </cell>
          <cell r="F1292" t="str">
            <v>10</v>
          </cell>
          <cell r="G1292" t="str">
            <v>防震减灾基础管理</v>
          </cell>
          <cell r="H1292">
            <v>0</v>
          </cell>
          <cell r="I1292" t="str">
            <v/>
          </cell>
          <cell r="J1292">
            <v>0</v>
          </cell>
          <cell r="K1292" t="str">
            <v/>
          </cell>
        </row>
        <row r="1293">
          <cell r="C1293">
            <v>2240550</v>
          </cell>
          <cell r="D1293" t="str">
            <v/>
          </cell>
          <cell r="E1293" t="str">
            <v/>
          </cell>
          <cell r="F1293" t="str">
            <v>50</v>
          </cell>
          <cell r="G1293" t="str">
            <v>地震事业机构</v>
          </cell>
          <cell r="H1293">
            <v>0</v>
          </cell>
          <cell r="I1293" t="str">
            <v/>
          </cell>
          <cell r="J1293">
            <v>0</v>
          </cell>
          <cell r="K1293" t="str">
            <v/>
          </cell>
        </row>
        <row r="1294">
          <cell r="C1294">
            <v>2240599</v>
          </cell>
          <cell r="D1294" t="str">
            <v/>
          </cell>
          <cell r="E1294" t="str">
            <v/>
          </cell>
          <cell r="F1294" t="str">
            <v>99</v>
          </cell>
          <cell r="G1294" t="str">
            <v>其他地震事务支出</v>
          </cell>
          <cell r="H1294">
            <v>0</v>
          </cell>
          <cell r="I1294" t="str">
            <v/>
          </cell>
          <cell r="J1294">
            <v>0</v>
          </cell>
          <cell r="K1294" t="str">
            <v/>
          </cell>
        </row>
        <row r="1295">
          <cell r="C1295">
            <v>22406</v>
          </cell>
          <cell r="D1295" t="str">
            <v>224</v>
          </cell>
          <cell r="E1295" t="str">
            <v>06</v>
          </cell>
          <cell r="F1295" t="str">
            <v/>
          </cell>
          <cell r="G1295" t="str">
            <v>自然灾害防治</v>
          </cell>
          <cell r="H1295">
            <v>1017</v>
          </cell>
          <cell r="I1295">
            <v>0</v>
          </cell>
          <cell r="J1295">
            <v>1017</v>
          </cell>
          <cell r="K1295" t="str">
            <v/>
          </cell>
        </row>
        <row r="1295">
          <cell r="M1295">
            <v>-98</v>
          </cell>
        </row>
        <row r="1296">
          <cell r="C1296">
            <v>2240601</v>
          </cell>
          <cell r="D1296" t="str">
            <v/>
          </cell>
          <cell r="E1296" t="str">
            <v/>
          </cell>
          <cell r="F1296" t="str">
            <v>01</v>
          </cell>
          <cell r="G1296" t="str">
            <v>地质灾害防治</v>
          </cell>
          <cell r="H1296">
            <v>858</v>
          </cell>
          <cell r="I1296" t="str">
            <v/>
          </cell>
          <cell r="J1296">
            <v>858</v>
          </cell>
          <cell r="K1296" t="str">
            <v/>
          </cell>
        </row>
        <row r="1296">
          <cell r="M1296">
            <v>-59</v>
          </cell>
        </row>
        <row r="1297">
          <cell r="C1297">
            <v>2240602</v>
          </cell>
          <cell r="D1297" t="str">
            <v/>
          </cell>
          <cell r="E1297" t="str">
            <v/>
          </cell>
          <cell r="F1297" t="str">
            <v>02</v>
          </cell>
          <cell r="G1297" t="str">
            <v>森林草原防灾减灾</v>
          </cell>
          <cell r="H1297">
            <v>0</v>
          </cell>
          <cell r="I1297" t="str">
            <v/>
          </cell>
          <cell r="J1297">
            <v>0</v>
          </cell>
          <cell r="K1297" t="str">
            <v/>
          </cell>
        </row>
        <row r="1298">
          <cell r="C1298">
            <v>2240699</v>
          </cell>
          <cell r="D1298" t="str">
            <v/>
          </cell>
          <cell r="E1298" t="str">
            <v/>
          </cell>
          <cell r="F1298" t="str">
            <v>99</v>
          </cell>
          <cell r="G1298" t="str">
            <v>其他自然灾害防治支出</v>
          </cell>
          <cell r="H1298">
            <v>159</v>
          </cell>
          <cell r="I1298" t="str">
            <v/>
          </cell>
          <cell r="J1298">
            <v>159</v>
          </cell>
          <cell r="K1298" t="str">
            <v/>
          </cell>
        </row>
        <row r="1298">
          <cell r="M1298">
            <v>-39</v>
          </cell>
        </row>
        <row r="1299">
          <cell r="C1299">
            <v>22407</v>
          </cell>
          <cell r="D1299" t="str">
            <v>224</v>
          </cell>
          <cell r="E1299" t="str">
            <v>07</v>
          </cell>
          <cell r="F1299" t="str">
            <v/>
          </cell>
          <cell r="G1299" t="str">
            <v>自然灾害救灾及恢复重建支出</v>
          </cell>
          <cell r="H1299">
            <v>572.53</v>
          </cell>
          <cell r="I1299">
            <v>0</v>
          </cell>
          <cell r="J1299">
            <v>572.53</v>
          </cell>
          <cell r="K1299" t="str">
            <v/>
          </cell>
          <cell r="L1299">
            <v>1.327434</v>
          </cell>
          <cell r="M1299">
            <v>-3</v>
          </cell>
        </row>
        <row r="1300">
          <cell r="C1300">
            <v>2240703</v>
          </cell>
          <cell r="D1300" t="str">
            <v/>
          </cell>
          <cell r="E1300" t="str">
            <v/>
          </cell>
          <cell r="F1300" t="str">
            <v>03</v>
          </cell>
          <cell r="G1300" t="str">
            <v>自然灾害救灾补助</v>
          </cell>
          <cell r="H1300">
            <v>32.03</v>
          </cell>
          <cell r="I1300" t="str">
            <v/>
          </cell>
          <cell r="J1300">
            <v>32.03</v>
          </cell>
          <cell r="K1300" t="str">
            <v/>
          </cell>
          <cell r="L1300">
            <v>0</v>
          </cell>
          <cell r="M1300">
            <v>0</v>
          </cell>
        </row>
        <row r="1301">
          <cell r="C1301">
            <v>2240704</v>
          </cell>
          <cell r="D1301" t="str">
            <v/>
          </cell>
          <cell r="E1301" t="str">
            <v/>
          </cell>
          <cell r="F1301" t="str">
            <v>04</v>
          </cell>
          <cell r="G1301" t="str">
            <v>自然灾害灾后重建补助</v>
          </cell>
          <cell r="H1301">
            <v>0</v>
          </cell>
          <cell r="I1301" t="str">
            <v/>
          </cell>
          <cell r="J1301">
            <v>0</v>
          </cell>
          <cell r="K1301" t="str">
            <v/>
          </cell>
        </row>
        <row r="1302">
          <cell r="C1302">
            <v>2240799</v>
          </cell>
          <cell r="D1302" t="str">
            <v/>
          </cell>
          <cell r="E1302" t="str">
            <v/>
          </cell>
          <cell r="F1302" t="str">
            <v>99</v>
          </cell>
          <cell r="G1302" t="str">
            <v>其他自然灾害救灾及恢复重建支出</v>
          </cell>
          <cell r="H1302">
            <v>540.5</v>
          </cell>
          <cell r="I1302" t="str">
            <v/>
          </cell>
          <cell r="J1302">
            <v>540.5</v>
          </cell>
          <cell r="K1302" t="str">
            <v/>
          </cell>
          <cell r="L1302">
            <v>1.327434</v>
          </cell>
          <cell r="M1302">
            <v>-3</v>
          </cell>
        </row>
        <row r="1303">
          <cell r="C1303">
            <v>22499</v>
          </cell>
          <cell r="D1303" t="str">
            <v>224</v>
          </cell>
          <cell r="E1303" t="str">
            <v>99</v>
          </cell>
          <cell r="F1303" t="str">
            <v/>
          </cell>
          <cell r="G1303" t="str">
            <v>其他灾害防治及应急管理支出</v>
          </cell>
          <cell r="H1303">
            <v>173</v>
          </cell>
          <cell r="I1303">
            <v>0</v>
          </cell>
          <cell r="J1303">
            <v>173</v>
          </cell>
          <cell r="K1303" t="str">
            <v/>
          </cell>
        </row>
        <row r="1303">
          <cell r="M1303">
            <v>-111</v>
          </cell>
        </row>
        <row r="1304">
          <cell r="C1304">
            <v>2249999</v>
          </cell>
          <cell r="D1304" t="str">
            <v/>
          </cell>
          <cell r="E1304" t="str">
            <v/>
          </cell>
          <cell r="F1304" t="str">
            <v>99</v>
          </cell>
          <cell r="G1304" t="str">
            <v>其他灾害防治及应急管理支出</v>
          </cell>
          <cell r="H1304">
            <v>173</v>
          </cell>
          <cell r="I1304" t="str">
            <v/>
          </cell>
          <cell r="J1304">
            <v>173</v>
          </cell>
          <cell r="K1304" t="str">
            <v/>
          </cell>
        </row>
        <row r="1304">
          <cell r="M1304">
            <v>-111</v>
          </cell>
        </row>
        <row r="1305">
          <cell r="C1305">
            <v>227</v>
          </cell>
          <cell r="D1305" t="str">
            <v>227</v>
          </cell>
          <cell r="E1305" t="str">
            <v/>
          </cell>
          <cell r="F1305" t="str">
            <v/>
          </cell>
          <cell r="G1305" t="str">
            <v>预备费</v>
          </cell>
          <cell r="H1305">
            <v>3000</v>
          </cell>
          <cell r="I1305" t="str">
            <v/>
          </cell>
          <cell r="J1305">
            <v>3000</v>
          </cell>
          <cell r="K1305" t="str">
            <v/>
          </cell>
          <cell r="L1305">
            <v>-2500</v>
          </cell>
          <cell r="M1305">
            <v>0</v>
          </cell>
        </row>
        <row r="1306">
          <cell r="C1306">
            <v>229</v>
          </cell>
          <cell r="D1306" t="str">
            <v>229</v>
          </cell>
          <cell r="E1306" t="str">
            <v/>
          </cell>
          <cell r="F1306" t="str">
            <v/>
          </cell>
          <cell r="G1306" t="str">
            <v>其他支出</v>
          </cell>
          <cell r="H1306">
            <v>4337</v>
          </cell>
          <cell r="I1306">
            <v>0</v>
          </cell>
          <cell r="J1306">
            <v>4337</v>
          </cell>
          <cell r="K1306" t="str">
            <v/>
          </cell>
          <cell r="L1306">
            <v>-3002.845133</v>
          </cell>
          <cell r="M1306">
            <v>-7</v>
          </cell>
        </row>
        <row r="1307">
          <cell r="C1307">
            <v>22902</v>
          </cell>
          <cell r="D1307" t="str">
            <v>229</v>
          </cell>
          <cell r="E1307" t="str">
            <v>02</v>
          </cell>
          <cell r="F1307" t="str">
            <v/>
          </cell>
          <cell r="G1307" t="str">
            <v>年初预留</v>
          </cell>
          <cell r="H1307">
            <v>4000</v>
          </cell>
          <cell r="I1307">
            <v>0</v>
          </cell>
          <cell r="J1307">
            <v>4000</v>
          </cell>
          <cell r="K1307" t="str">
            <v/>
          </cell>
          <cell r="L1307">
            <v>-2999.927933</v>
          </cell>
          <cell r="M1307">
            <v>0</v>
          </cell>
        </row>
        <row r="1308">
          <cell r="C1308">
            <v>2290201</v>
          </cell>
          <cell r="D1308" t="str">
            <v/>
          </cell>
          <cell r="E1308" t="str">
            <v/>
          </cell>
          <cell r="F1308" t="str">
            <v>01</v>
          </cell>
          <cell r="G1308" t="str">
            <v>年初预留</v>
          </cell>
          <cell r="H1308">
            <v>4000</v>
          </cell>
          <cell r="I1308" t="str">
            <v/>
          </cell>
          <cell r="J1308">
            <v>4000</v>
          </cell>
          <cell r="K1308" t="str">
            <v/>
          </cell>
          <cell r="L1308">
            <v>-2999.927933</v>
          </cell>
          <cell r="M1308">
            <v>0</v>
          </cell>
        </row>
        <row r="1309">
          <cell r="C1309">
            <v>22999</v>
          </cell>
          <cell r="D1309" t="str">
            <v>229</v>
          </cell>
          <cell r="E1309" t="str">
            <v>99</v>
          </cell>
          <cell r="F1309" t="str">
            <v/>
          </cell>
          <cell r="G1309" t="str">
            <v>其他支出</v>
          </cell>
          <cell r="H1309">
            <v>337</v>
          </cell>
          <cell r="I1309">
            <v>0</v>
          </cell>
          <cell r="J1309">
            <v>337</v>
          </cell>
          <cell r="K1309" t="str">
            <v/>
          </cell>
          <cell r="L1309">
            <v>-2.9172</v>
          </cell>
          <cell r="M1309">
            <v>-7</v>
          </cell>
        </row>
        <row r="1310">
          <cell r="C1310">
            <v>2299999</v>
          </cell>
          <cell r="D1310" t="str">
            <v/>
          </cell>
          <cell r="E1310" t="str">
            <v/>
          </cell>
          <cell r="F1310" t="str">
            <v>99</v>
          </cell>
          <cell r="G1310" t="str">
            <v>其他支出</v>
          </cell>
          <cell r="H1310">
            <v>337</v>
          </cell>
          <cell r="I1310" t="str">
            <v/>
          </cell>
          <cell r="J1310">
            <v>337</v>
          </cell>
          <cell r="K1310" t="str">
            <v/>
          </cell>
          <cell r="L1310">
            <v>-2.9172</v>
          </cell>
          <cell r="M1310">
            <v>-7</v>
          </cell>
        </row>
        <row r="1311">
          <cell r="C1311">
            <v>230</v>
          </cell>
          <cell r="D1311" t="str">
            <v>230</v>
          </cell>
          <cell r="E1311" t="str">
            <v/>
          </cell>
          <cell r="F1311" t="str">
            <v/>
          </cell>
          <cell r="G1311" t="str">
            <v>转移性支出</v>
          </cell>
          <cell r="H1311">
            <v>0</v>
          </cell>
          <cell r="I1311">
            <v>0</v>
          </cell>
          <cell r="J1311">
            <v>0</v>
          </cell>
          <cell r="K1311" t="str">
            <v/>
          </cell>
        </row>
        <row r="1312">
          <cell r="C1312">
            <v>23001</v>
          </cell>
          <cell r="D1312" t="str">
            <v>230</v>
          </cell>
          <cell r="E1312" t="str">
            <v>01</v>
          </cell>
          <cell r="F1312" t="str">
            <v/>
          </cell>
          <cell r="G1312" t="str">
            <v>返还性支出</v>
          </cell>
          <cell r="H1312">
            <v>0</v>
          </cell>
          <cell r="I1312">
            <v>0</v>
          </cell>
          <cell r="J1312">
            <v>0</v>
          </cell>
          <cell r="K1312" t="str">
            <v/>
          </cell>
        </row>
        <row r="1313">
          <cell r="C1313">
            <v>2300102</v>
          </cell>
          <cell r="D1313" t="str">
            <v/>
          </cell>
          <cell r="E1313" t="str">
            <v/>
          </cell>
          <cell r="F1313" t="str">
            <v>02</v>
          </cell>
          <cell r="G1313" t="str">
            <v>所得税基数返还支出</v>
          </cell>
          <cell r="H1313">
            <v>0</v>
          </cell>
          <cell r="I1313" t="str">
            <v/>
          </cell>
          <cell r="J1313">
            <v>0</v>
          </cell>
          <cell r="K1313" t="str">
            <v/>
          </cell>
        </row>
        <row r="1314">
          <cell r="C1314">
            <v>2300103</v>
          </cell>
          <cell r="D1314" t="str">
            <v/>
          </cell>
          <cell r="E1314" t="str">
            <v/>
          </cell>
          <cell r="F1314" t="str">
            <v>03</v>
          </cell>
          <cell r="G1314" t="str">
            <v>成品油税费改革税收返还支出</v>
          </cell>
          <cell r="H1314">
            <v>0</v>
          </cell>
          <cell r="I1314" t="str">
            <v/>
          </cell>
          <cell r="J1314">
            <v>0</v>
          </cell>
          <cell r="K1314" t="str">
            <v/>
          </cell>
        </row>
        <row r="1315">
          <cell r="C1315">
            <v>2300104</v>
          </cell>
          <cell r="D1315" t="str">
            <v/>
          </cell>
          <cell r="E1315" t="str">
            <v/>
          </cell>
          <cell r="F1315" t="str">
            <v>04</v>
          </cell>
          <cell r="G1315" t="str">
            <v>增值税税收返还支出</v>
          </cell>
          <cell r="H1315">
            <v>0</v>
          </cell>
          <cell r="I1315" t="str">
            <v/>
          </cell>
          <cell r="J1315">
            <v>0</v>
          </cell>
          <cell r="K1315" t="str">
            <v/>
          </cell>
        </row>
        <row r="1316">
          <cell r="C1316">
            <v>2300105</v>
          </cell>
          <cell r="D1316" t="str">
            <v/>
          </cell>
          <cell r="E1316" t="str">
            <v/>
          </cell>
          <cell r="F1316" t="str">
            <v>05</v>
          </cell>
          <cell r="G1316" t="str">
            <v>消费税税收返还支出</v>
          </cell>
          <cell r="H1316">
            <v>0</v>
          </cell>
          <cell r="I1316" t="str">
            <v/>
          </cell>
          <cell r="J1316">
            <v>0</v>
          </cell>
          <cell r="K1316" t="str">
            <v/>
          </cell>
        </row>
        <row r="1317">
          <cell r="C1317">
            <v>2300106</v>
          </cell>
          <cell r="D1317" t="str">
            <v/>
          </cell>
          <cell r="E1317" t="str">
            <v/>
          </cell>
          <cell r="F1317" t="str">
            <v>06</v>
          </cell>
          <cell r="G1317" t="str">
            <v>增值税“五五分享”税收返还支出</v>
          </cell>
          <cell r="H1317">
            <v>0</v>
          </cell>
          <cell r="I1317" t="str">
            <v/>
          </cell>
          <cell r="J1317">
            <v>0</v>
          </cell>
          <cell r="K1317" t="str">
            <v/>
          </cell>
        </row>
        <row r="1318">
          <cell r="C1318">
            <v>2300199</v>
          </cell>
          <cell r="D1318" t="str">
            <v/>
          </cell>
          <cell r="E1318" t="str">
            <v/>
          </cell>
          <cell r="F1318" t="str">
            <v>99</v>
          </cell>
          <cell r="G1318" t="str">
            <v>其他返还性支出</v>
          </cell>
          <cell r="H1318">
            <v>0</v>
          </cell>
          <cell r="I1318" t="str">
            <v/>
          </cell>
          <cell r="J1318">
            <v>0</v>
          </cell>
          <cell r="K1318" t="str">
            <v/>
          </cell>
        </row>
        <row r="1319">
          <cell r="C1319">
            <v>23002</v>
          </cell>
          <cell r="D1319" t="str">
            <v>230</v>
          </cell>
          <cell r="E1319" t="str">
            <v>02</v>
          </cell>
          <cell r="F1319" t="str">
            <v/>
          </cell>
          <cell r="G1319" t="str">
            <v>一般性转移支付</v>
          </cell>
          <cell r="H1319">
            <v>0</v>
          </cell>
          <cell r="I1319">
            <v>0</v>
          </cell>
          <cell r="J1319">
            <v>0</v>
          </cell>
          <cell r="K1319" t="str">
            <v/>
          </cell>
        </row>
        <row r="1320">
          <cell r="C1320">
            <v>2300201</v>
          </cell>
          <cell r="D1320" t="str">
            <v/>
          </cell>
          <cell r="E1320" t="str">
            <v/>
          </cell>
          <cell r="F1320" t="str">
            <v>01</v>
          </cell>
          <cell r="G1320" t="str">
            <v>体制补助支出</v>
          </cell>
          <cell r="H1320">
            <v>0</v>
          </cell>
          <cell r="I1320" t="str">
            <v/>
          </cell>
          <cell r="J1320">
            <v>0</v>
          </cell>
          <cell r="K1320" t="str">
            <v/>
          </cell>
        </row>
        <row r="1321">
          <cell r="C1321">
            <v>2300202</v>
          </cell>
          <cell r="D1321" t="str">
            <v/>
          </cell>
          <cell r="E1321" t="str">
            <v/>
          </cell>
          <cell r="F1321" t="str">
            <v>02</v>
          </cell>
          <cell r="G1321" t="str">
            <v>均衡性转移支付支出</v>
          </cell>
          <cell r="H1321">
            <v>0</v>
          </cell>
          <cell r="I1321" t="str">
            <v/>
          </cell>
          <cell r="J1321">
            <v>0</v>
          </cell>
          <cell r="K1321" t="str">
            <v/>
          </cell>
        </row>
        <row r="1322">
          <cell r="C1322">
            <v>2300207</v>
          </cell>
          <cell r="D1322" t="str">
            <v/>
          </cell>
          <cell r="E1322" t="str">
            <v/>
          </cell>
          <cell r="F1322" t="str">
            <v>07</v>
          </cell>
          <cell r="G1322" t="str">
            <v>县级基本财力保障机制奖补资金支出</v>
          </cell>
          <cell r="H1322">
            <v>0</v>
          </cell>
          <cell r="I1322" t="str">
            <v/>
          </cell>
          <cell r="J1322">
            <v>0</v>
          </cell>
          <cell r="K1322" t="str">
            <v/>
          </cell>
        </row>
        <row r="1323">
          <cell r="C1323">
            <v>2300208</v>
          </cell>
          <cell r="D1323" t="str">
            <v/>
          </cell>
          <cell r="E1323" t="str">
            <v/>
          </cell>
          <cell r="F1323" t="str">
            <v>08</v>
          </cell>
          <cell r="G1323" t="str">
            <v>结算补助支出</v>
          </cell>
          <cell r="H1323">
            <v>0</v>
          </cell>
          <cell r="I1323" t="str">
            <v/>
          </cell>
          <cell r="J1323">
            <v>0</v>
          </cell>
          <cell r="K1323" t="str">
            <v/>
          </cell>
        </row>
        <row r="1324">
          <cell r="C1324">
            <v>2300212</v>
          </cell>
          <cell r="D1324" t="str">
            <v/>
          </cell>
          <cell r="E1324" t="str">
            <v/>
          </cell>
          <cell r="F1324" t="str">
            <v>12</v>
          </cell>
          <cell r="G1324" t="str">
            <v>资源枯竭型城市转移支付补助支出</v>
          </cell>
          <cell r="H1324">
            <v>0</v>
          </cell>
          <cell r="I1324" t="str">
            <v/>
          </cell>
          <cell r="J1324">
            <v>0</v>
          </cell>
          <cell r="K1324" t="str">
            <v/>
          </cell>
        </row>
        <row r="1325">
          <cell r="C1325">
            <v>2300214</v>
          </cell>
          <cell r="D1325" t="str">
            <v/>
          </cell>
          <cell r="E1325" t="str">
            <v/>
          </cell>
          <cell r="F1325" t="str">
            <v>14</v>
          </cell>
          <cell r="G1325" t="str">
            <v>企业事业单位划转补助支出</v>
          </cell>
          <cell r="H1325">
            <v>0</v>
          </cell>
          <cell r="I1325" t="str">
            <v/>
          </cell>
          <cell r="J1325">
            <v>0</v>
          </cell>
          <cell r="K1325" t="str">
            <v/>
          </cell>
        </row>
        <row r="1326">
          <cell r="C1326">
            <v>2300225</v>
          </cell>
          <cell r="D1326" t="str">
            <v/>
          </cell>
          <cell r="E1326" t="str">
            <v/>
          </cell>
          <cell r="F1326" t="str">
            <v>25</v>
          </cell>
          <cell r="G1326" t="str">
            <v>产粮（油）大县奖励资金支出</v>
          </cell>
          <cell r="H1326">
            <v>0</v>
          </cell>
          <cell r="I1326" t="str">
            <v/>
          </cell>
          <cell r="J1326">
            <v>0</v>
          </cell>
          <cell r="K1326" t="str">
            <v/>
          </cell>
        </row>
        <row r="1327">
          <cell r="C1327">
            <v>2300226</v>
          </cell>
          <cell r="D1327" t="str">
            <v/>
          </cell>
          <cell r="E1327" t="str">
            <v/>
          </cell>
          <cell r="F1327" t="str">
            <v>26</v>
          </cell>
          <cell r="G1327" t="str">
            <v>重点生态功能区转移支付支出</v>
          </cell>
          <cell r="H1327">
            <v>0</v>
          </cell>
          <cell r="I1327" t="str">
            <v/>
          </cell>
          <cell r="J1327">
            <v>0</v>
          </cell>
          <cell r="K1327" t="str">
            <v/>
          </cell>
        </row>
        <row r="1328">
          <cell r="C1328">
            <v>2300227</v>
          </cell>
          <cell r="D1328" t="str">
            <v/>
          </cell>
          <cell r="E1328" t="str">
            <v/>
          </cell>
          <cell r="F1328" t="str">
            <v>27</v>
          </cell>
          <cell r="G1328" t="str">
            <v>固定数额补助支出</v>
          </cell>
          <cell r="H1328">
            <v>0</v>
          </cell>
          <cell r="I1328" t="str">
            <v/>
          </cell>
          <cell r="J1328">
            <v>0</v>
          </cell>
          <cell r="K1328" t="str">
            <v/>
          </cell>
        </row>
        <row r="1329">
          <cell r="C1329">
            <v>2300228</v>
          </cell>
          <cell r="D1329" t="str">
            <v/>
          </cell>
          <cell r="E1329" t="str">
            <v/>
          </cell>
          <cell r="F1329" t="str">
            <v>28</v>
          </cell>
          <cell r="G1329" t="str">
            <v>革命老区转移支付支出</v>
          </cell>
          <cell r="H1329">
            <v>0</v>
          </cell>
          <cell r="I1329" t="str">
            <v/>
          </cell>
          <cell r="J1329">
            <v>0</v>
          </cell>
          <cell r="K1329" t="str">
            <v/>
          </cell>
        </row>
        <row r="1330">
          <cell r="C1330">
            <v>2300229</v>
          </cell>
          <cell r="D1330" t="str">
            <v/>
          </cell>
          <cell r="E1330" t="str">
            <v/>
          </cell>
          <cell r="F1330" t="str">
            <v>29</v>
          </cell>
          <cell r="G1330" t="str">
            <v>民族地区转移支付支出</v>
          </cell>
          <cell r="H1330">
            <v>0</v>
          </cell>
          <cell r="I1330" t="str">
            <v/>
          </cell>
          <cell r="J1330">
            <v>0</v>
          </cell>
          <cell r="K1330" t="str">
            <v/>
          </cell>
        </row>
        <row r="1331">
          <cell r="C1331">
            <v>2300230</v>
          </cell>
          <cell r="D1331" t="str">
            <v/>
          </cell>
          <cell r="E1331" t="str">
            <v/>
          </cell>
          <cell r="F1331" t="str">
            <v>30</v>
          </cell>
          <cell r="G1331" t="str">
            <v>边境地区转移支付支出</v>
          </cell>
          <cell r="H1331">
            <v>0</v>
          </cell>
          <cell r="I1331" t="str">
            <v/>
          </cell>
          <cell r="J1331">
            <v>0</v>
          </cell>
          <cell r="K1331" t="str">
            <v/>
          </cell>
        </row>
        <row r="1332">
          <cell r="C1332">
            <v>2300231</v>
          </cell>
          <cell r="D1332" t="str">
            <v/>
          </cell>
          <cell r="E1332" t="str">
            <v/>
          </cell>
          <cell r="F1332" t="str">
            <v>31</v>
          </cell>
          <cell r="G1332" t="str">
            <v>欠发达地区转移支付支出</v>
          </cell>
          <cell r="H1332">
            <v>0</v>
          </cell>
          <cell r="I1332" t="str">
            <v/>
          </cell>
          <cell r="J1332">
            <v>0</v>
          </cell>
          <cell r="K1332" t="str">
            <v/>
          </cell>
        </row>
        <row r="1333">
          <cell r="C1333">
            <v>2300241</v>
          </cell>
          <cell r="D1333" t="str">
            <v/>
          </cell>
          <cell r="E1333" t="str">
            <v/>
          </cell>
          <cell r="F1333" t="str">
            <v>41</v>
          </cell>
          <cell r="G1333" t="str">
            <v>一般公共服务共同财政事权转移支付支出</v>
          </cell>
          <cell r="H1333">
            <v>0</v>
          </cell>
          <cell r="I1333" t="str">
            <v/>
          </cell>
          <cell r="J1333">
            <v>0</v>
          </cell>
          <cell r="K1333" t="str">
            <v/>
          </cell>
        </row>
        <row r="1334">
          <cell r="C1334">
            <v>2300242</v>
          </cell>
          <cell r="D1334" t="str">
            <v/>
          </cell>
          <cell r="E1334" t="str">
            <v/>
          </cell>
          <cell r="F1334" t="str">
            <v>42</v>
          </cell>
          <cell r="G1334" t="str">
            <v>外交共同财政事权转移支付支出</v>
          </cell>
          <cell r="H1334">
            <v>0</v>
          </cell>
          <cell r="I1334" t="str">
            <v/>
          </cell>
          <cell r="J1334">
            <v>0</v>
          </cell>
          <cell r="K1334" t="str">
            <v/>
          </cell>
        </row>
        <row r="1335">
          <cell r="C1335">
            <v>2300243</v>
          </cell>
          <cell r="D1335" t="str">
            <v/>
          </cell>
          <cell r="E1335" t="str">
            <v/>
          </cell>
          <cell r="F1335" t="str">
            <v>43</v>
          </cell>
          <cell r="G1335" t="str">
            <v>国防共同财政事权转移支付支出</v>
          </cell>
          <cell r="H1335">
            <v>0</v>
          </cell>
          <cell r="I1335" t="str">
            <v/>
          </cell>
          <cell r="J1335">
            <v>0</v>
          </cell>
          <cell r="K1335" t="str">
            <v/>
          </cell>
        </row>
        <row r="1336">
          <cell r="C1336">
            <v>2300244</v>
          </cell>
          <cell r="D1336" t="str">
            <v/>
          </cell>
          <cell r="E1336" t="str">
            <v/>
          </cell>
          <cell r="F1336" t="str">
            <v>44</v>
          </cell>
          <cell r="G1336" t="str">
            <v>公共安全共同财政事权转移支付支出</v>
          </cell>
          <cell r="H1336">
            <v>0</v>
          </cell>
          <cell r="I1336" t="str">
            <v/>
          </cell>
          <cell r="J1336">
            <v>0</v>
          </cell>
          <cell r="K1336" t="str">
            <v/>
          </cell>
        </row>
        <row r="1337">
          <cell r="C1337">
            <v>2300245</v>
          </cell>
          <cell r="D1337" t="str">
            <v/>
          </cell>
          <cell r="E1337" t="str">
            <v/>
          </cell>
          <cell r="F1337" t="str">
            <v>45</v>
          </cell>
          <cell r="G1337" t="str">
            <v>教育共同财政事权转移支付支出</v>
          </cell>
          <cell r="H1337">
            <v>0</v>
          </cell>
          <cell r="I1337" t="str">
            <v/>
          </cell>
          <cell r="J1337">
            <v>0</v>
          </cell>
          <cell r="K1337" t="str">
            <v/>
          </cell>
        </row>
        <row r="1338">
          <cell r="C1338">
            <v>2300246</v>
          </cell>
          <cell r="D1338" t="str">
            <v/>
          </cell>
          <cell r="E1338" t="str">
            <v/>
          </cell>
          <cell r="F1338" t="str">
            <v>46</v>
          </cell>
          <cell r="G1338" t="str">
            <v>科学技术共同财政事权转移支付支出</v>
          </cell>
          <cell r="H1338">
            <v>0</v>
          </cell>
          <cell r="I1338" t="str">
            <v/>
          </cell>
          <cell r="J1338">
            <v>0</v>
          </cell>
          <cell r="K1338" t="str">
            <v/>
          </cell>
        </row>
        <row r="1339">
          <cell r="C1339">
            <v>2300247</v>
          </cell>
          <cell r="D1339" t="str">
            <v/>
          </cell>
          <cell r="E1339" t="str">
            <v/>
          </cell>
          <cell r="F1339" t="str">
            <v>47</v>
          </cell>
          <cell r="G1339" t="str">
            <v>文化旅游体育与传媒共同财政事权转移支付支出</v>
          </cell>
          <cell r="H1339">
            <v>0</v>
          </cell>
          <cell r="I1339" t="str">
            <v/>
          </cell>
          <cell r="J1339">
            <v>0</v>
          </cell>
          <cell r="K1339" t="str">
            <v/>
          </cell>
        </row>
        <row r="1340">
          <cell r="C1340">
            <v>2300248</v>
          </cell>
          <cell r="D1340" t="str">
            <v/>
          </cell>
          <cell r="E1340" t="str">
            <v/>
          </cell>
          <cell r="F1340" t="str">
            <v>48</v>
          </cell>
          <cell r="G1340" t="str">
            <v>社会保障和就业共同财政事权转移支付支出</v>
          </cell>
          <cell r="H1340">
            <v>0</v>
          </cell>
          <cell r="I1340" t="str">
            <v/>
          </cell>
          <cell r="J1340">
            <v>0</v>
          </cell>
          <cell r="K1340" t="str">
            <v/>
          </cell>
        </row>
        <row r="1341">
          <cell r="C1341">
            <v>2300249</v>
          </cell>
          <cell r="D1341" t="str">
            <v/>
          </cell>
          <cell r="E1341" t="str">
            <v/>
          </cell>
          <cell r="F1341" t="str">
            <v>49</v>
          </cell>
          <cell r="G1341" t="str">
            <v>医疗卫生共同财政事权转移支付支出</v>
          </cell>
          <cell r="H1341">
            <v>0</v>
          </cell>
          <cell r="I1341" t="str">
            <v/>
          </cell>
          <cell r="J1341">
            <v>0</v>
          </cell>
          <cell r="K1341" t="str">
            <v/>
          </cell>
        </row>
        <row r="1342">
          <cell r="C1342">
            <v>2300250</v>
          </cell>
          <cell r="D1342" t="str">
            <v/>
          </cell>
          <cell r="E1342" t="str">
            <v/>
          </cell>
          <cell r="F1342" t="str">
            <v>50</v>
          </cell>
          <cell r="G1342" t="str">
            <v>节能环保共同财政事权转移支付支出</v>
          </cell>
          <cell r="H1342">
            <v>0</v>
          </cell>
          <cell r="I1342" t="str">
            <v/>
          </cell>
          <cell r="J1342">
            <v>0</v>
          </cell>
          <cell r="K1342" t="str">
            <v/>
          </cell>
        </row>
        <row r="1343">
          <cell r="C1343">
            <v>2300251</v>
          </cell>
          <cell r="D1343" t="str">
            <v/>
          </cell>
          <cell r="E1343" t="str">
            <v/>
          </cell>
          <cell r="F1343" t="str">
            <v>51</v>
          </cell>
          <cell r="G1343" t="str">
            <v>城乡社区共同财政事权转移支付支出</v>
          </cell>
          <cell r="H1343">
            <v>0</v>
          </cell>
          <cell r="I1343" t="str">
            <v/>
          </cell>
          <cell r="J1343">
            <v>0</v>
          </cell>
          <cell r="K1343" t="str">
            <v/>
          </cell>
        </row>
        <row r="1344">
          <cell r="C1344">
            <v>2300252</v>
          </cell>
          <cell r="D1344" t="str">
            <v/>
          </cell>
          <cell r="E1344" t="str">
            <v/>
          </cell>
          <cell r="F1344" t="str">
            <v>52</v>
          </cell>
          <cell r="G1344" t="str">
            <v>农林水共同财政事权转移支付支出</v>
          </cell>
          <cell r="H1344">
            <v>0</v>
          </cell>
          <cell r="I1344" t="str">
            <v/>
          </cell>
          <cell r="J1344">
            <v>0</v>
          </cell>
          <cell r="K1344" t="str">
            <v/>
          </cell>
        </row>
        <row r="1345">
          <cell r="C1345">
            <v>2300253</v>
          </cell>
          <cell r="D1345" t="str">
            <v/>
          </cell>
          <cell r="E1345" t="str">
            <v/>
          </cell>
          <cell r="F1345" t="str">
            <v>53</v>
          </cell>
          <cell r="G1345" t="str">
            <v>交通运输共同财政事权转移支付支出</v>
          </cell>
          <cell r="H1345">
            <v>0</v>
          </cell>
          <cell r="I1345" t="str">
            <v/>
          </cell>
          <cell r="J1345">
            <v>0</v>
          </cell>
          <cell r="K1345" t="str">
            <v/>
          </cell>
        </row>
        <row r="1346">
          <cell r="C1346">
            <v>2300254</v>
          </cell>
          <cell r="D1346" t="str">
            <v/>
          </cell>
          <cell r="E1346" t="str">
            <v/>
          </cell>
          <cell r="F1346" t="str">
            <v>54</v>
          </cell>
          <cell r="G1346" t="str">
            <v>资源勘探工业信息等共同财政事权转移支付支出</v>
          </cell>
          <cell r="H1346">
            <v>0</v>
          </cell>
          <cell r="I1346" t="str">
            <v/>
          </cell>
          <cell r="J1346">
            <v>0</v>
          </cell>
          <cell r="K1346" t="str">
            <v/>
          </cell>
        </row>
        <row r="1347">
          <cell r="C1347">
            <v>2300255</v>
          </cell>
          <cell r="D1347" t="str">
            <v/>
          </cell>
          <cell r="E1347" t="str">
            <v/>
          </cell>
          <cell r="F1347" t="str">
            <v>55</v>
          </cell>
          <cell r="G1347" t="str">
            <v>商业服务业等共同财政事权转移支付支出</v>
          </cell>
          <cell r="H1347">
            <v>0</v>
          </cell>
          <cell r="I1347" t="str">
            <v/>
          </cell>
          <cell r="J1347">
            <v>0</v>
          </cell>
          <cell r="K1347" t="str">
            <v/>
          </cell>
        </row>
        <row r="1348">
          <cell r="C1348">
            <v>2300256</v>
          </cell>
          <cell r="D1348" t="str">
            <v/>
          </cell>
          <cell r="E1348" t="str">
            <v/>
          </cell>
          <cell r="F1348" t="str">
            <v>56</v>
          </cell>
          <cell r="G1348" t="str">
            <v>金融共同财政事权转移支付支出</v>
          </cell>
          <cell r="H1348">
            <v>0</v>
          </cell>
          <cell r="I1348" t="str">
            <v/>
          </cell>
          <cell r="J1348">
            <v>0</v>
          </cell>
          <cell r="K1348" t="str">
            <v/>
          </cell>
        </row>
        <row r="1349">
          <cell r="C1349">
            <v>2300257</v>
          </cell>
          <cell r="D1349" t="str">
            <v/>
          </cell>
          <cell r="E1349" t="str">
            <v/>
          </cell>
          <cell r="F1349" t="str">
            <v>57</v>
          </cell>
          <cell r="G1349" t="str">
            <v>自然资源海洋气象等共同财政事权转移支付支出</v>
          </cell>
          <cell r="H1349">
            <v>0</v>
          </cell>
          <cell r="I1349" t="str">
            <v/>
          </cell>
          <cell r="J1349">
            <v>0</v>
          </cell>
          <cell r="K1349" t="str">
            <v/>
          </cell>
        </row>
        <row r="1350">
          <cell r="C1350">
            <v>2300258</v>
          </cell>
          <cell r="D1350" t="str">
            <v/>
          </cell>
          <cell r="E1350" t="str">
            <v/>
          </cell>
          <cell r="F1350" t="str">
            <v>58</v>
          </cell>
          <cell r="G1350" t="str">
            <v>住房保障共同财政事权转移支付支出</v>
          </cell>
          <cell r="H1350">
            <v>0</v>
          </cell>
          <cell r="I1350" t="str">
            <v/>
          </cell>
          <cell r="J1350">
            <v>0</v>
          </cell>
          <cell r="K1350" t="str">
            <v/>
          </cell>
        </row>
        <row r="1351">
          <cell r="C1351">
            <v>2300259</v>
          </cell>
          <cell r="D1351" t="str">
            <v/>
          </cell>
          <cell r="E1351" t="str">
            <v/>
          </cell>
          <cell r="F1351" t="str">
            <v>59</v>
          </cell>
          <cell r="G1351" t="str">
            <v>粮油物资储备共同财政事权转移支付支出</v>
          </cell>
          <cell r="H1351">
            <v>0</v>
          </cell>
          <cell r="I1351" t="str">
            <v/>
          </cell>
          <cell r="J1351">
            <v>0</v>
          </cell>
          <cell r="K1351" t="str">
            <v/>
          </cell>
        </row>
        <row r="1352">
          <cell r="C1352">
            <v>2300260</v>
          </cell>
          <cell r="D1352" t="str">
            <v/>
          </cell>
          <cell r="E1352" t="str">
            <v/>
          </cell>
          <cell r="F1352" t="str">
            <v>60</v>
          </cell>
          <cell r="G1352" t="str">
            <v>灾害防治及应急管理共同财政事权转移支付支出</v>
          </cell>
          <cell r="H1352">
            <v>0</v>
          </cell>
          <cell r="I1352" t="str">
            <v/>
          </cell>
          <cell r="J1352">
            <v>0</v>
          </cell>
          <cell r="K1352" t="str">
            <v/>
          </cell>
        </row>
        <row r="1353">
          <cell r="C1353">
            <v>2300269</v>
          </cell>
          <cell r="D1353" t="str">
            <v/>
          </cell>
          <cell r="E1353" t="str">
            <v/>
          </cell>
          <cell r="F1353" t="str">
            <v>69</v>
          </cell>
          <cell r="G1353" t="str">
            <v>其他共同财政事权转移支付支出</v>
          </cell>
          <cell r="H1353">
            <v>0</v>
          </cell>
          <cell r="I1353" t="str">
            <v/>
          </cell>
          <cell r="J1353">
            <v>0</v>
          </cell>
          <cell r="K1353" t="str">
            <v/>
          </cell>
        </row>
        <row r="1354">
          <cell r="C1354">
            <v>2300299</v>
          </cell>
          <cell r="D1354" t="str">
            <v/>
          </cell>
          <cell r="E1354" t="str">
            <v/>
          </cell>
          <cell r="F1354" t="str">
            <v>99</v>
          </cell>
          <cell r="G1354" t="str">
            <v>其他一般性转移支付支出</v>
          </cell>
          <cell r="H1354">
            <v>0</v>
          </cell>
          <cell r="I1354" t="str">
            <v/>
          </cell>
          <cell r="J1354">
            <v>0</v>
          </cell>
          <cell r="K1354" t="str">
            <v/>
          </cell>
        </row>
        <row r="1355">
          <cell r="C1355">
            <v>23003</v>
          </cell>
          <cell r="D1355" t="str">
            <v>230</v>
          </cell>
          <cell r="E1355" t="str">
            <v>03</v>
          </cell>
          <cell r="F1355" t="str">
            <v/>
          </cell>
          <cell r="G1355" t="str">
            <v>专项转移支付</v>
          </cell>
          <cell r="H1355">
            <v>0</v>
          </cell>
          <cell r="I1355">
            <v>0</v>
          </cell>
          <cell r="J1355">
            <v>0</v>
          </cell>
          <cell r="K1355" t="str">
            <v/>
          </cell>
        </row>
        <row r="1356">
          <cell r="C1356">
            <v>2300301</v>
          </cell>
          <cell r="D1356" t="str">
            <v/>
          </cell>
          <cell r="E1356" t="str">
            <v/>
          </cell>
          <cell r="F1356" t="str">
            <v>01</v>
          </cell>
          <cell r="G1356" t="str">
            <v>一般公共服务</v>
          </cell>
          <cell r="H1356">
            <v>0</v>
          </cell>
          <cell r="I1356" t="str">
            <v/>
          </cell>
          <cell r="J1356">
            <v>0</v>
          </cell>
          <cell r="K1356" t="str">
            <v/>
          </cell>
        </row>
        <row r="1357">
          <cell r="C1357">
            <v>2300302</v>
          </cell>
          <cell r="D1357" t="str">
            <v/>
          </cell>
          <cell r="E1357" t="str">
            <v/>
          </cell>
          <cell r="F1357" t="str">
            <v>02</v>
          </cell>
          <cell r="G1357" t="str">
            <v>外交</v>
          </cell>
          <cell r="H1357">
            <v>0</v>
          </cell>
          <cell r="I1357" t="str">
            <v/>
          </cell>
          <cell r="J1357">
            <v>0</v>
          </cell>
          <cell r="K1357" t="str">
            <v/>
          </cell>
        </row>
        <row r="1358">
          <cell r="C1358">
            <v>2300303</v>
          </cell>
          <cell r="D1358" t="str">
            <v/>
          </cell>
          <cell r="E1358" t="str">
            <v/>
          </cell>
          <cell r="F1358" t="str">
            <v>03</v>
          </cell>
          <cell r="G1358" t="str">
            <v>国防</v>
          </cell>
          <cell r="H1358">
            <v>0</v>
          </cell>
          <cell r="I1358" t="str">
            <v/>
          </cell>
          <cell r="J1358">
            <v>0</v>
          </cell>
          <cell r="K1358" t="str">
            <v/>
          </cell>
        </row>
        <row r="1359">
          <cell r="C1359">
            <v>2300304</v>
          </cell>
          <cell r="D1359" t="str">
            <v/>
          </cell>
          <cell r="E1359" t="str">
            <v/>
          </cell>
          <cell r="F1359" t="str">
            <v>04</v>
          </cell>
          <cell r="G1359" t="str">
            <v>公共安全</v>
          </cell>
          <cell r="H1359">
            <v>0</v>
          </cell>
          <cell r="I1359" t="str">
            <v/>
          </cell>
          <cell r="J1359">
            <v>0</v>
          </cell>
          <cell r="K1359" t="str">
            <v/>
          </cell>
        </row>
        <row r="1360">
          <cell r="C1360">
            <v>2300305</v>
          </cell>
          <cell r="D1360" t="str">
            <v/>
          </cell>
          <cell r="E1360" t="str">
            <v/>
          </cell>
          <cell r="F1360" t="str">
            <v>05</v>
          </cell>
          <cell r="G1360" t="str">
            <v>教育</v>
          </cell>
          <cell r="H1360">
            <v>0</v>
          </cell>
          <cell r="I1360" t="str">
            <v/>
          </cell>
          <cell r="J1360">
            <v>0</v>
          </cell>
          <cell r="K1360" t="str">
            <v/>
          </cell>
        </row>
        <row r="1361">
          <cell r="C1361">
            <v>2300306</v>
          </cell>
          <cell r="D1361" t="str">
            <v/>
          </cell>
          <cell r="E1361" t="str">
            <v/>
          </cell>
          <cell r="F1361" t="str">
            <v>06</v>
          </cell>
          <cell r="G1361" t="str">
            <v>科学技术</v>
          </cell>
          <cell r="H1361">
            <v>0</v>
          </cell>
          <cell r="I1361" t="str">
            <v/>
          </cell>
          <cell r="J1361">
            <v>0</v>
          </cell>
          <cell r="K1361" t="str">
            <v/>
          </cell>
        </row>
        <row r="1362">
          <cell r="C1362">
            <v>2300307</v>
          </cell>
          <cell r="D1362" t="str">
            <v/>
          </cell>
          <cell r="E1362" t="str">
            <v/>
          </cell>
          <cell r="F1362" t="str">
            <v>07</v>
          </cell>
          <cell r="G1362" t="str">
            <v>文化旅游体育与传媒</v>
          </cell>
          <cell r="H1362">
            <v>0</v>
          </cell>
          <cell r="I1362" t="str">
            <v/>
          </cell>
          <cell r="J1362">
            <v>0</v>
          </cell>
          <cell r="K1362" t="str">
            <v/>
          </cell>
        </row>
        <row r="1363">
          <cell r="C1363">
            <v>2300308</v>
          </cell>
          <cell r="D1363" t="str">
            <v/>
          </cell>
          <cell r="E1363" t="str">
            <v/>
          </cell>
          <cell r="F1363" t="str">
            <v>08</v>
          </cell>
          <cell r="G1363" t="str">
            <v>社会保障和就业</v>
          </cell>
          <cell r="H1363">
            <v>0</v>
          </cell>
          <cell r="I1363" t="str">
            <v/>
          </cell>
          <cell r="J1363">
            <v>0</v>
          </cell>
          <cell r="K1363" t="str">
            <v/>
          </cell>
        </row>
        <row r="1364">
          <cell r="C1364">
            <v>2300310</v>
          </cell>
          <cell r="D1364" t="str">
            <v/>
          </cell>
          <cell r="E1364" t="str">
            <v/>
          </cell>
          <cell r="F1364" t="str">
            <v>10</v>
          </cell>
          <cell r="G1364" t="str">
            <v>卫生健康</v>
          </cell>
          <cell r="H1364">
            <v>0</v>
          </cell>
          <cell r="I1364" t="str">
            <v/>
          </cell>
          <cell r="J1364">
            <v>0</v>
          </cell>
          <cell r="K1364" t="str">
            <v/>
          </cell>
        </row>
        <row r="1365">
          <cell r="C1365">
            <v>2300311</v>
          </cell>
          <cell r="D1365" t="str">
            <v/>
          </cell>
          <cell r="E1365" t="str">
            <v/>
          </cell>
          <cell r="F1365" t="str">
            <v>11</v>
          </cell>
          <cell r="G1365" t="str">
            <v>节能环保</v>
          </cell>
          <cell r="H1365">
            <v>0</v>
          </cell>
          <cell r="I1365" t="str">
            <v/>
          </cell>
          <cell r="J1365">
            <v>0</v>
          </cell>
          <cell r="K1365" t="str">
            <v/>
          </cell>
        </row>
        <row r="1366">
          <cell r="C1366">
            <v>2300312</v>
          </cell>
          <cell r="D1366" t="str">
            <v/>
          </cell>
          <cell r="E1366" t="str">
            <v/>
          </cell>
          <cell r="F1366" t="str">
            <v>12</v>
          </cell>
          <cell r="G1366" t="str">
            <v>城乡社区</v>
          </cell>
          <cell r="H1366">
            <v>0</v>
          </cell>
          <cell r="I1366" t="str">
            <v/>
          </cell>
          <cell r="J1366">
            <v>0</v>
          </cell>
          <cell r="K1366" t="str">
            <v/>
          </cell>
        </row>
        <row r="1367">
          <cell r="C1367">
            <v>2300313</v>
          </cell>
          <cell r="D1367" t="str">
            <v/>
          </cell>
          <cell r="E1367" t="str">
            <v/>
          </cell>
          <cell r="F1367" t="str">
            <v>13</v>
          </cell>
          <cell r="G1367" t="str">
            <v>农林水</v>
          </cell>
          <cell r="H1367">
            <v>0</v>
          </cell>
          <cell r="I1367" t="str">
            <v/>
          </cell>
          <cell r="J1367">
            <v>0</v>
          </cell>
          <cell r="K1367" t="str">
            <v/>
          </cell>
        </row>
        <row r="1368">
          <cell r="C1368">
            <v>2300314</v>
          </cell>
          <cell r="D1368" t="str">
            <v/>
          </cell>
          <cell r="E1368" t="str">
            <v/>
          </cell>
          <cell r="F1368" t="str">
            <v>14</v>
          </cell>
          <cell r="G1368" t="str">
            <v>交通运输</v>
          </cell>
          <cell r="H1368">
            <v>0</v>
          </cell>
          <cell r="I1368" t="str">
            <v/>
          </cell>
          <cell r="J1368">
            <v>0</v>
          </cell>
          <cell r="K1368" t="str">
            <v/>
          </cell>
        </row>
        <row r="1369">
          <cell r="C1369">
            <v>2300315</v>
          </cell>
          <cell r="D1369" t="str">
            <v/>
          </cell>
          <cell r="E1369" t="str">
            <v/>
          </cell>
          <cell r="F1369" t="str">
            <v>15</v>
          </cell>
          <cell r="G1369" t="str">
            <v>资源勘探工业信息等</v>
          </cell>
          <cell r="H1369">
            <v>0</v>
          </cell>
          <cell r="I1369" t="str">
            <v/>
          </cell>
          <cell r="J1369">
            <v>0</v>
          </cell>
          <cell r="K1369" t="str">
            <v/>
          </cell>
        </row>
        <row r="1370">
          <cell r="C1370">
            <v>2300316</v>
          </cell>
          <cell r="D1370" t="str">
            <v/>
          </cell>
          <cell r="E1370" t="str">
            <v/>
          </cell>
          <cell r="F1370" t="str">
            <v>16</v>
          </cell>
          <cell r="G1370" t="str">
            <v>商业服务业等</v>
          </cell>
          <cell r="H1370">
            <v>0</v>
          </cell>
          <cell r="I1370" t="str">
            <v/>
          </cell>
          <cell r="J1370">
            <v>0</v>
          </cell>
          <cell r="K1370" t="str">
            <v/>
          </cell>
        </row>
        <row r="1371">
          <cell r="C1371">
            <v>2300317</v>
          </cell>
          <cell r="D1371" t="str">
            <v/>
          </cell>
          <cell r="E1371" t="str">
            <v/>
          </cell>
          <cell r="F1371" t="str">
            <v>17</v>
          </cell>
          <cell r="G1371" t="str">
            <v>金融</v>
          </cell>
          <cell r="H1371">
            <v>0</v>
          </cell>
          <cell r="I1371" t="str">
            <v/>
          </cell>
          <cell r="J1371">
            <v>0</v>
          </cell>
          <cell r="K1371" t="str">
            <v/>
          </cell>
        </row>
        <row r="1372">
          <cell r="C1372">
            <v>2300320</v>
          </cell>
          <cell r="D1372" t="str">
            <v/>
          </cell>
          <cell r="E1372" t="str">
            <v/>
          </cell>
          <cell r="F1372" t="str">
            <v>20</v>
          </cell>
          <cell r="G1372" t="str">
            <v>自然资源海洋气象等</v>
          </cell>
          <cell r="H1372">
            <v>0</v>
          </cell>
          <cell r="I1372" t="str">
            <v/>
          </cell>
          <cell r="J1372">
            <v>0</v>
          </cell>
          <cell r="K1372" t="str">
            <v/>
          </cell>
        </row>
        <row r="1373">
          <cell r="C1373">
            <v>2300321</v>
          </cell>
          <cell r="D1373" t="str">
            <v/>
          </cell>
          <cell r="E1373" t="str">
            <v/>
          </cell>
          <cell r="F1373" t="str">
            <v>21</v>
          </cell>
          <cell r="G1373" t="str">
            <v>住房保障</v>
          </cell>
          <cell r="H1373">
            <v>0</v>
          </cell>
          <cell r="I1373" t="str">
            <v/>
          </cell>
          <cell r="J1373">
            <v>0</v>
          </cell>
          <cell r="K1373" t="str">
            <v/>
          </cell>
        </row>
        <row r="1374">
          <cell r="C1374">
            <v>2300322</v>
          </cell>
          <cell r="D1374" t="str">
            <v/>
          </cell>
          <cell r="E1374" t="str">
            <v/>
          </cell>
          <cell r="F1374" t="str">
            <v>22</v>
          </cell>
          <cell r="G1374" t="str">
            <v>粮油物资储备</v>
          </cell>
          <cell r="H1374">
            <v>0</v>
          </cell>
          <cell r="I1374" t="str">
            <v/>
          </cell>
          <cell r="J1374">
            <v>0</v>
          </cell>
          <cell r="K1374" t="str">
            <v/>
          </cell>
        </row>
        <row r="1375">
          <cell r="C1375">
            <v>2300324</v>
          </cell>
          <cell r="D1375" t="str">
            <v/>
          </cell>
          <cell r="E1375" t="str">
            <v/>
          </cell>
          <cell r="F1375" t="str">
            <v>24</v>
          </cell>
          <cell r="G1375" t="str">
            <v>灾害防治及应急管理</v>
          </cell>
          <cell r="H1375">
            <v>0</v>
          </cell>
          <cell r="I1375" t="str">
            <v/>
          </cell>
          <cell r="J1375">
            <v>0</v>
          </cell>
          <cell r="K1375" t="str">
            <v/>
          </cell>
        </row>
        <row r="1376">
          <cell r="C1376">
            <v>2300399</v>
          </cell>
          <cell r="D1376" t="str">
            <v/>
          </cell>
          <cell r="E1376" t="str">
            <v/>
          </cell>
          <cell r="F1376" t="str">
            <v>99</v>
          </cell>
          <cell r="G1376" t="str">
            <v>其他支出</v>
          </cell>
          <cell r="H1376">
            <v>0</v>
          </cell>
          <cell r="I1376" t="str">
            <v/>
          </cell>
          <cell r="J1376">
            <v>0</v>
          </cell>
          <cell r="K1376" t="str">
            <v/>
          </cell>
        </row>
        <row r="1377">
          <cell r="C1377">
            <v>23006</v>
          </cell>
          <cell r="D1377" t="str">
            <v>230</v>
          </cell>
          <cell r="E1377" t="str">
            <v>06</v>
          </cell>
          <cell r="F1377" t="str">
            <v/>
          </cell>
          <cell r="G1377" t="str">
            <v>上解支出</v>
          </cell>
          <cell r="H1377">
            <v>0</v>
          </cell>
          <cell r="I1377">
            <v>0</v>
          </cell>
          <cell r="J1377">
            <v>0</v>
          </cell>
          <cell r="K1377" t="str">
            <v/>
          </cell>
        </row>
        <row r="1378">
          <cell r="C1378">
            <v>2300601</v>
          </cell>
          <cell r="D1378" t="str">
            <v/>
          </cell>
          <cell r="E1378" t="str">
            <v/>
          </cell>
          <cell r="F1378" t="str">
            <v>01</v>
          </cell>
          <cell r="G1378" t="str">
            <v>体制上解支出</v>
          </cell>
          <cell r="H1378">
            <v>0</v>
          </cell>
          <cell r="I1378" t="str">
            <v/>
          </cell>
          <cell r="J1378">
            <v>0</v>
          </cell>
          <cell r="K1378" t="str">
            <v/>
          </cell>
        </row>
        <row r="1379">
          <cell r="C1379">
            <v>2300602</v>
          </cell>
          <cell r="D1379" t="str">
            <v/>
          </cell>
          <cell r="E1379" t="str">
            <v/>
          </cell>
          <cell r="F1379" t="str">
            <v>02</v>
          </cell>
          <cell r="G1379" t="str">
            <v>专项上解支出</v>
          </cell>
          <cell r="H1379">
            <v>0</v>
          </cell>
          <cell r="I1379" t="str">
            <v/>
          </cell>
          <cell r="J1379">
            <v>0</v>
          </cell>
          <cell r="K1379" t="str">
            <v/>
          </cell>
        </row>
        <row r="1380">
          <cell r="C1380">
            <v>23008</v>
          </cell>
          <cell r="D1380" t="str">
            <v>230</v>
          </cell>
          <cell r="E1380" t="str">
            <v>08</v>
          </cell>
          <cell r="F1380" t="str">
            <v/>
          </cell>
          <cell r="G1380" t="str">
            <v>调出资金</v>
          </cell>
          <cell r="H1380" t="str">
            <v/>
          </cell>
          <cell r="I1380" t="str">
            <v/>
          </cell>
          <cell r="J1380">
            <v>0</v>
          </cell>
          <cell r="K1380" t="str">
            <v/>
          </cell>
        </row>
        <row r="1381">
          <cell r="C1381">
            <v>23009</v>
          </cell>
          <cell r="D1381" t="str">
            <v>230</v>
          </cell>
          <cell r="E1381" t="str">
            <v>09</v>
          </cell>
          <cell r="F1381" t="str">
            <v/>
          </cell>
          <cell r="G1381" t="str">
            <v>年终结余</v>
          </cell>
          <cell r="H1381">
            <v>0</v>
          </cell>
          <cell r="I1381">
            <v>0</v>
          </cell>
          <cell r="J1381">
            <v>0</v>
          </cell>
          <cell r="K1381" t="str">
            <v/>
          </cell>
        </row>
        <row r="1382">
          <cell r="C1382">
            <v>2300901</v>
          </cell>
          <cell r="D1382" t="str">
            <v/>
          </cell>
          <cell r="E1382" t="str">
            <v/>
          </cell>
          <cell r="F1382" t="str">
            <v>01</v>
          </cell>
          <cell r="G1382" t="str">
            <v>一般公共预算年终结余</v>
          </cell>
          <cell r="H1382">
            <v>0</v>
          </cell>
          <cell r="I1382" t="str">
            <v/>
          </cell>
          <cell r="J1382">
            <v>0</v>
          </cell>
          <cell r="K1382" t="str">
            <v/>
          </cell>
        </row>
        <row r="1383">
          <cell r="C1383">
            <v>23011</v>
          </cell>
          <cell r="D1383" t="str">
            <v>230</v>
          </cell>
          <cell r="E1383" t="str">
            <v>11</v>
          </cell>
          <cell r="F1383" t="str">
            <v/>
          </cell>
          <cell r="G1383" t="str">
            <v>债务转贷支出</v>
          </cell>
          <cell r="H1383">
            <v>0</v>
          </cell>
          <cell r="I1383">
            <v>0</v>
          </cell>
          <cell r="J1383">
            <v>0</v>
          </cell>
          <cell r="K1383" t="str">
            <v/>
          </cell>
        </row>
        <row r="1384">
          <cell r="C1384">
            <v>2301101</v>
          </cell>
          <cell r="D1384" t="str">
            <v/>
          </cell>
          <cell r="E1384" t="str">
            <v/>
          </cell>
          <cell r="F1384" t="str">
            <v>01</v>
          </cell>
          <cell r="G1384" t="str">
            <v>地方政府一般债券转贷支出</v>
          </cell>
          <cell r="H1384">
            <v>0</v>
          </cell>
          <cell r="I1384" t="str">
            <v/>
          </cell>
          <cell r="J1384">
            <v>0</v>
          </cell>
          <cell r="K1384" t="str">
            <v/>
          </cell>
        </row>
        <row r="1385">
          <cell r="C1385">
            <v>2301102</v>
          </cell>
          <cell r="D1385" t="str">
            <v/>
          </cell>
          <cell r="E1385" t="str">
            <v/>
          </cell>
          <cell r="F1385" t="str">
            <v>02</v>
          </cell>
          <cell r="G1385" t="str">
            <v>地方政府向外国政府借款转贷支出</v>
          </cell>
          <cell r="H1385">
            <v>0</v>
          </cell>
          <cell r="I1385" t="str">
            <v/>
          </cell>
          <cell r="J1385">
            <v>0</v>
          </cell>
          <cell r="K1385" t="str">
            <v/>
          </cell>
        </row>
        <row r="1386">
          <cell r="C1386">
            <v>2301103</v>
          </cell>
          <cell r="D1386" t="str">
            <v/>
          </cell>
          <cell r="E1386" t="str">
            <v/>
          </cell>
          <cell r="F1386" t="str">
            <v>03</v>
          </cell>
          <cell r="G1386" t="str">
            <v>地方政府向国际组织借款转贷支出</v>
          </cell>
          <cell r="H1386">
            <v>0</v>
          </cell>
          <cell r="I1386" t="str">
            <v/>
          </cell>
          <cell r="J1386">
            <v>0</v>
          </cell>
          <cell r="K1386" t="str">
            <v/>
          </cell>
        </row>
        <row r="1387">
          <cell r="C1387">
            <v>2301104</v>
          </cell>
          <cell r="D1387" t="str">
            <v/>
          </cell>
          <cell r="E1387" t="str">
            <v/>
          </cell>
          <cell r="F1387" t="str">
            <v>04</v>
          </cell>
          <cell r="G1387" t="str">
            <v>地方政府其他一般债务转贷支出</v>
          </cell>
          <cell r="H1387">
            <v>0</v>
          </cell>
          <cell r="I1387" t="str">
            <v/>
          </cell>
          <cell r="J1387">
            <v>0</v>
          </cell>
          <cell r="K1387" t="str">
            <v/>
          </cell>
        </row>
        <row r="1388">
          <cell r="C1388">
            <v>23013</v>
          </cell>
          <cell r="D1388" t="str">
            <v>230</v>
          </cell>
          <cell r="E1388" t="str">
            <v>13</v>
          </cell>
          <cell r="F1388" t="str">
            <v/>
          </cell>
          <cell r="G1388" t="str">
            <v>援助其他地区支出</v>
          </cell>
          <cell r="H1388" t="str">
            <v/>
          </cell>
          <cell r="I1388" t="str">
            <v/>
          </cell>
          <cell r="J1388">
            <v>0</v>
          </cell>
          <cell r="K1388" t="str">
            <v/>
          </cell>
        </row>
        <row r="1389">
          <cell r="C1389">
            <v>23015</v>
          </cell>
          <cell r="D1389" t="str">
            <v>230</v>
          </cell>
          <cell r="E1389" t="str">
            <v>15</v>
          </cell>
          <cell r="F1389" t="str">
            <v/>
          </cell>
          <cell r="G1389" t="str">
            <v>安排预算稳定调节基金</v>
          </cell>
          <cell r="H1389" t="str">
            <v/>
          </cell>
          <cell r="I1389" t="str">
            <v/>
          </cell>
          <cell r="J1389">
            <v>0</v>
          </cell>
          <cell r="K1389" t="str">
            <v/>
          </cell>
        </row>
        <row r="1390">
          <cell r="C1390">
            <v>23016</v>
          </cell>
          <cell r="D1390" t="str">
            <v>230</v>
          </cell>
          <cell r="E1390" t="str">
            <v>16</v>
          </cell>
          <cell r="F1390" t="str">
            <v/>
          </cell>
          <cell r="G1390" t="str">
            <v>补充预算周转金</v>
          </cell>
          <cell r="H1390" t="str">
            <v/>
          </cell>
          <cell r="I1390" t="str">
            <v/>
          </cell>
          <cell r="J1390">
            <v>0</v>
          </cell>
          <cell r="K1390" t="str">
            <v/>
          </cell>
        </row>
        <row r="1391">
          <cell r="C1391">
            <v>231</v>
          </cell>
          <cell r="D1391" t="str">
            <v>231</v>
          </cell>
          <cell r="E1391" t="str">
            <v/>
          </cell>
          <cell r="F1391" t="str">
            <v/>
          </cell>
          <cell r="G1391" t="str">
            <v>债务还本支出</v>
          </cell>
          <cell r="H1391">
            <v>0</v>
          </cell>
          <cell r="I1391">
            <v>0</v>
          </cell>
          <cell r="J1391">
            <v>0</v>
          </cell>
          <cell r="K1391" t="str">
            <v/>
          </cell>
          <cell r="L1391">
            <v>-24.933777</v>
          </cell>
          <cell r="M1391">
            <v>0</v>
          </cell>
        </row>
        <row r="1392">
          <cell r="C1392">
            <v>23101</v>
          </cell>
          <cell r="D1392" t="str">
            <v>231</v>
          </cell>
          <cell r="E1392" t="str">
            <v>01</v>
          </cell>
          <cell r="F1392" t="str">
            <v/>
          </cell>
          <cell r="G1392" t="str">
            <v>中央政府国内债务还本支出</v>
          </cell>
          <cell r="H1392" t="str">
            <v/>
          </cell>
          <cell r="I1392" t="str">
            <v/>
          </cell>
          <cell r="J1392">
            <v>0</v>
          </cell>
          <cell r="K1392" t="str">
            <v/>
          </cell>
        </row>
        <row r="1393">
          <cell r="C1393">
            <v>23102</v>
          </cell>
          <cell r="D1393" t="str">
            <v>231</v>
          </cell>
          <cell r="E1393" t="str">
            <v>02</v>
          </cell>
          <cell r="F1393" t="str">
            <v/>
          </cell>
          <cell r="G1393" t="str">
            <v>中央政府国外债务还本支出</v>
          </cell>
          <cell r="H1393">
            <v>0</v>
          </cell>
          <cell r="I1393">
            <v>0</v>
          </cell>
          <cell r="J1393">
            <v>0</v>
          </cell>
          <cell r="K1393" t="str">
            <v/>
          </cell>
        </row>
        <row r="1394">
          <cell r="C1394">
            <v>2310201</v>
          </cell>
          <cell r="D1394" t="str">
            <v/>
          </cell>
          <cell r="E1394" t="str">
            <v/>
          </cell>
          <cell r="F1394" t="str">
            <v>01</v>
          </cell>
          <cell r="G1394" t="str">
            <v>中央政府境外发行主权债券还本支出</v>
          </cell>
          <cell r="H1394">
            <v>0</v>
          </cell>
          <cell r="I1394" t="str">
            <v/>
          </cell>
          <cell r="J1394">
            <v>0</v>
          </cell>
          <cell r="K1394" t="str">
            <v/>
          </cell>
        </row>
        <row r="1395">
          <cell r="C1395">
            <v>2310202</v>
          </cell>
          <cell r="D1395" t="str">
            <v/>
          </cell>
          <cell r="E1395" t="str">
            <v/>
          </cell>
          <cell r="F1395" t="str">
            <v>02</v>
          </cell>
          <cell r="G1395" t="str">
            <v>中央政府向外国政府借款还本支出</v>
          </cell>
          <cell r="H1395">
            <v>0</v>
          </cell>
          <cell r="I1395" t="str">
            <v/>
          </cell>
          <cell r="J1395">
            <v>0</v>
          </cell>
          <cell r="K1395" t="str">
            <v/>
          </cell>
        </row>
        <row r="1396">
          <cell r="C1396">
            <v>2310203</v>
          </cell>
          <cell r="D1396" t="str">
            <v/>
          </cell>
          <cell r="E1396" t="str">
            <v/>
          </cell>
          <cell r="F1396" t="str">
            <v>03</v>
          </cell>
          <cell r="G1396" t="str">
            <v>中央政府向国际金融组织借款还本支出</v>
          </cell>
          <cell r="H1396">
            <v>0</v>
          </cell>
          <cell r="I1396" t="str">
            <v/>
          </cell>
          <cell r="J1396">
            <v>0</v>
          </cell>
          <cell r="K1396" t="str">
            <v/>
          </cell>
        </row>
        <row r="1397">
          <cell r="C1397">
            <v>2310299</v>
          </cell>
          <cell r="D1397" t="str">
            <v/>
          </cell>
          <cell r="E1397" t="str">
            <v/>
          </cell>
          <cell r="F1397" t="str">
            <v>99</v>
          </cell>
          <cell r="G1397" t="str">
            <v>中央政府其他国外借款还本支出</v>
          </cell>
          <cell r="H1397">
            <v>0</v>
          </cell>
          <cell r="I1397" t="str">
            <v/>
          </cell>
          <cell r="J1397">
            <v>0</v>
          </cell>
          <cell r="K1397" t="str">
            <v/>
          </cell>
        </row>
        <row r="1398">
          <cell r="C1398">
            <v>23103</v>
          </cell>
          <cell r="D1398" t="str">
            <v>231</v>
          </cell>
          <cell r="E1398" t="str">
            <v>03</v>
          </cell>
          <cell r="F1398" t="str">
            <v/>
          </cell>
          <cell r="G1398" t="str">
            <v>地方政府一般债务还本支出</v>
          </cell>
          <cell r="H1398">
            <v>0</v>
          </cell>
          <cell r="I1398">
            <v>0</v>
          </cell>
          <cell r="J1398">
            <v>0</v>
          </cell>
          <cell r="K1398" t="str">
            <v/>
          </cell>
          <cell r="L1398">
            <v>1525.066223</v>
          </cell>
          <cell r="M1398">
            <v>0</v>
          </cell>
        </row>
        <row r="1399">
          <cell r="C1399">
            <v>2310301</v>
          </cell>
          <cell r="D1399" t="str">
            <v/>
          </cell>
          <cell r="E1399" t="str">
            <v/>
          </cell>
          <cell r="F1399" t="str">
            <v>01</v>
          </cell>
          <cell r="G1399" t="str">
            <v>地方政府一般债券还本支出</v>
          </cell>
          <cell r="H1399">
            <v>0</v>
          </cell>
          <cell r="I1399" t="str">
            <v/>
          </cell>
          <cell r="J1399">
            <v>0</v>
          </cell>
          <cell r="K1399" t="str">
            <v/>
          </cell>
        </row>
        <row r="1400">
          <cell r="C1400">
            <v>2310302</v>
          </cell>
          <cell r="D1400" t="str">
            <v/>
          </cell>
          <cell r="E1400" t="str">
            <v/>
          </cell>
          <cell r="F1400" t="str">
            <v>02</v>
          </cell>
          <cell r="G1400" t="str">
            <v>地方政府向外国政府借款还本支出</v>
          </cell>
          <cell r="H1400">
            <v>0</v>
          </cell>
          <cell r="I1400" t="str">
            <v/>
          </cell>
          <cell r="J1400">
            <v>0</v>
          </cell>
          <cell r="K1400" t="str">
            <v/>
          </cell>
        </row>
        <row r="1401">
          <cell r="C1401">
            <v>2310303</v>
          </cell>
          <cell r="D1401" t="str">
            <v/>
          </cell>
          <cell r="E1401" t="str">
            <v/>
          </cell>
          <cell r="F1401" t="str">
            <v>03</v>
          </cell>
          <cell r="G1401" t="str">
            <v>地方政府向国际组织借款还本支出</v>
          </cell>
          <cell r="H1401">
            <v>0</v>
          </cell>
          <cell r="I1401" t="str">
            <v/>
          </cell>
          <cell r="J1401">
            <v>0</v>
          </cell>
          <cell r="K1401" t="str">
            <v/>
          </cell>
          <cell r="L1401">
            <v>1525.066223</v>
          </cell>
          <cell r="M1401">
            <v>0</v>
          </cell>
        </row>
        <row r="1402">
          <cell r="C1402">
            <v>2310399</v>
          </cell>
          <cell r="D1402" t="str">
            <v/>
          </cell>
          <cell r="E1402" t="str">
            <v/>
          </cell>
          <cell r="F1402" t="str">
            <v>99</v>
          </cell>
          <cell r="G1402" t="str">
            <v>地方政府其他一般债务还本支出</v>
          </cell>
          <cell r="H1402">
            <v>0</v>
          </cell>
          <cell r="I1402" t="str">
            <v/>
          </cell>
          <cell r="J1402">
            <v>0</v>
          </cell>
          <cell r="K1402" t="str">
            <v/>
          </cell>
        </row>
        <row r="1403">
          <cell r="C1403">
            <v>232</v>
          </cell>
          <cell r="D1403" t="str">
            <v>232</v>
          </cell>
          <cell r="E1403" t="str">
            <v/>
          </cell>
          <cell r="F1403" t="str">
            <v/>
          </cell>
          <cell r="G1403" t="str">
            <v>债务付息支出</v>
          </cell>
          <cell r="H1403">
            <v>3320</v>
          </cell>
          <cell r="I1403">
            <v>0</v>
          </cell>
          <cell r="J1403">
            <v>3320</v>
          </cell>
          <cell r="K1403" t="str">
            <v/>
          </cell>
          <cell r="L1403">
            <v>194.867554</v>
          </cell>
          <cell r="M1403">
            <v>0</v>
          </cell>
        </row>
        <row r="1404">
          <cell r="C1404">
            <v>23201</v>
          </cell>
          <cell r="D1404" t="str">
            <v>232</v>
          </cell>
          <cell r="E1404" t="str">
            <v>01</v>
          </cell>
          <cell r="F1404" t="str">
            <v/>
          </cell>
          <cell r="G1404" t="str">
            <v>中央政府国内债务付息支出</v>
          </cell>
          <cell r="H1404" t="str">
            <v/>
          </cell>
          <cell r="I1404" t="str">
            <v/>
          </cell>
          <cell r="J1404">
            <v>0</v>
          </cell>
          <cell r="K1404" t="str">
            <v/>
          </cell>
        </row>
        <row r="1405">
          <cell r="C1405">
            <v>23202</v>
          </cell>
          <cell r="D1405" t="str">
            <v>232</v>
          </cell>
          <cell r="E1405" t="str">
            <v>02</v>
          </cell>
          <cell r="F1405" t="str">
            <v/>
          </cell>
          <cell r="G1405" t="str">
            <v>中央政府国外债务付息支出</v>
          </cell>
          <cell r="H1405">
            <v>0</v>
          </cell>
          <cell r="I1405">
            <v>0</v>
          </cell>
          <cell r="J1405">
            <v>0</v>
          </cell>
          <cell r="K1405" t="str">
            <v/>
          </cell>
        </row>
        <row r="1406">
          <cell r="C1406">
            <v>2320201</v>
          </cell>
          <cell r="D1406" t="str">
            <v/>
          </cell>
          <cell r="E1406" t="str">
            <v/>
          </cell>
          <cell r="F1406" t="str">
            <v>01</v>
          </cell>
          <cell r="G1406" t="str">
            <v>中央政府境外发行主权债券付息支出</v>
          </cell>
          <cell r="H1406">
            <v>0</v>
          </cell>
          <cell r="I1406" t="str">
            <v/>
          </cell>
          <cell r="J1406">
            <v>0</v>
          </cell>
          <cell r="K1406" t="str">
            <v/>
          </cell>
        </row>
        <row r="1407">
          <cell r="C1407">
            <v>2320202</v>
          </cell>
          <cell r="D1407" t="str">
            <v/>
          </cell>
          <cell r="E1407" t="str">
            <v/>
          </cell>
          <cell r="F1407" t="str">
            <v>02</v>
          </cell>
          <cell r="G1407" t="str">
            <v>中央政府向外国政府借款付息支出</v>
          </cell>
          <cell r="H1407">
            <v>0</v>
          </cell>
          <cell r="I1407" t="str">
            <v/>
          </cell>
          <cell r="J1407">
            <v>0</v>
          </cell>
          <cell r="K1407" t="str">
            <v/>
          </cell>
        </row>
        <row r="1408">
          <cell r="C1408">
            <v>2320203</v>
          </cell>
          <cell r="D1408" t="str">
            <v/>
          </cell>
          <cell r="E1408" t="str">
            <v/>
          </cell>
          <cell r="F1408" t="str">
            <v>03</v>
          </cell>
          <cell r="G1408" t="str">
            <v>中央政府向国际金融组织借款付息支出</v>
          </cell>
          <cell r="H1408">
            <v>0</v>
          </cell>
          <cell r="I1408" t="str">
            <v/>
          </cell>
          <cell r="J1408">
            <v>0</v>
          </cell>
          <cell r="K1408" t="str">
            <v/>
          </cell>
        </row>
        <row r="1409">
          <cell r="C1409">
            <v>2320299</v>
          </cell>
          <cell r="D1409" t="str">
            <v/>
          </cell>
          <cell r="E1409" t="str">
            <v/>
          </cell>
          <cell r="F1409" t="str">
            <v>99</v>
          </cell>
          <cell r="G1409" t="str">
            <v>中央政府其他国外借款付息支出</v>
          </cell>
          <cell r="H1409">
            <v>0</v>
          </cell>
          <cell r="I1409" t="str">
            <v/>
          </cell>
          <cell r="J1409">
            <v>0</v>
          </cell>
          <cell r="K1409" t="str">
            <v/>
          </cell>
        </row>
        <row r="1410">
          <cell r="C1410">
            <v>23203</v>
          </cell>
          <cell r="D1410" t="str">
            <v>232</v>
          </cell>
          <cell r="E1410" t="str">
            <v>03</v>
          </cell>
          <cell r="F1410" t="str">
            <v/>
          </cell>
          <cell r="G1410" t="str">
            <v>地方政府一般债务付息支出</v>
          </cell>
          <cell r="H1410">
            <v>3320</v>
          </cell>
          <cell r="I1410">
            <v>0</v>
          </cell>
          <cell r="J1410">
            <v>3320</v>
          </cell>
          <cell r="K1410" t="str">
            <v/>
          </cell>
          <cell r="L1410">
            <v>194.867554</v>
          </cell>
          <cell r="M1410">
            <v>0</v>
          </cell>
        </row>
        <row r="1411">
          <cell r="C1411">
            <v>2320301</v>
          </cell>
          <cell r="D1411" t="str">
            <v/>
          </cell>
          <cell r="E1411" t="str">
            <v/>
          </cell>
          <cell r="F1411" t="str">
            <v>01</v>
          </cell>
          <cell r="G1411" t="str">
            <v>地方政府一般债券付息支出</v>
          </cell>
          <cell r="H1411">
            <v>3000</v>
          </cell>
          <cell r="I1411" t="str">
            <v/>
          </cell>
          <cell r="J1411">
            <v>3000</v>
          </cell>
          <cell r="K1411" t="str">
            <v/>
          </cell>
          <cell r="L1411">
            <v>0</v>
          </cell>
          <cell r="M1411">
            <v>0</v>
          </cell>
        </row>
        <row r="1412">
          <cell r="C1412">
            <v>2320302</v>
          </cell>
          <cell r="D1412" t="str">
            <v/>
          </cell>
          <cell r="E1412" t="str">
            <v/>
          </cell>
          <cell r="F1412" t="str">
            <v>02</v>
          </cell>
          <cell r="G1412" t="str">
            <v>地方政府向外国政府借款付息支出</v>
          </cell>
          <cell r="H1412">
            <v>0</v>
          </cell>
          <cell r="I1412" t="str">
            <v/>
          </cell>
          <cell r="J1412">
            <v>0</v>
          </cell>
          <cell r="K1412" t="str">
            <v/>
          </cell>
        </row>
        <row r="1413">
          <cell r="C1413">
            <v>2320303</v>
          </cell>
          <cell r="D1413" t="str">
            <v/>
          </cell>
          <cell r="E1413" t="str">
            <v/>
          </cell>
          <cell r="F1413" t="str">
            <v>03</v>
          </cell>
          <cell r="G1413" t="str">
            <v>地方政府向国际组织借款付息支出</v>
          </cell>
          <cell r="H1413">
            <v>320</v>
          </cell>
          <cell r="I1413" t="str">
            <v/>
          </cell>
          <cell r="J1413">
            <v>320</v>
          </cell>
          <cell r="K1413" t="str">
            <v/>
          </cell>
          <cell r="L1413">
            <v>194.867554</v>
          </cell>
          <cell r="M1413">
            <v>0</v>
          </cell>
        </row>
        <row r="1414">
          <cell r="C1414">
            <v>2320304</v>
          </cell>
          <cell r="D1414" t="str">
            <v/>
          </cell>
          <cell r="E1414" t="str">
            <v/>
          </cell>
          <cell r="F1414" t="str">
            <v>04</v>
          </cell>
          <cell r="G1414" t="str">
            <v>地方政府其他一般债务付息支出</v>
          </cell>
          <cell r="H1414">
            <v>0</v>
          </cell>
          <cell r="I1414" t="str">
            <v/>
          </cell>
          <cell r="J1414">
            <v>0</v>
          </cell>
          <cell r="K1414" t="str">
            <v/>
          </cell>
        </row>
        <row r="1415">
          <cell r="C1415">
            <v>233</v>
          </cell>
          <cell r="D1415" t="str">
            <v>233</v>
          </cell>
          <cell r="E1415" t="str">
            <v/>
          </cell>
          <cell r="F1415" t="str">
            <v/>
          </cell>
          <cell r="G1415" t="str">
            <v>债务发行费用支出</v>
          </cell>
          <cell r="H1415">
            <v>30</v>
          </cell>
          <cell r="I1415">
            <v>0</v>
          </cell>
          <cell r="J1415">
            <v>30</v>
          </cell>
          <cell r="K1415" t="str">
            <v/>
          </cell>
          <cell r="L1415">
            <v>-15</v>
          </cell>
          <cell r="M1415">
            <v>0</v>
          </cell>
        </row>
        <row r="1416">
          <cell r="C1416">
            <v>23301</v>
          </cell>
          <cell r="D1416" t="str">
            <v/>
          </cell>
          <cell r="E1416" t="str">
            <v>01</v>
          </cell>
          <cell r="F1416" t="str">
            <v/>
          </cell>
          <cell r="G1416" t="str">
            <v>中央政府国内债务发行费用支出</v>
          </cell>
          <cell r="H1416" t="str">
            <v/>
          </cell>
          <cell r="I1416" t="str">
            <v/>
          </cell>
          <cell r="J1416">
            <v>0</v>
          </cell>
          <cell r="K1416" t="str">
            <v/>
          </cell>
        </row>
        <row r="1417">
          <cell r="C1417">
            <v>23302</v>
          </cell>
          <cell r="D1417" t="str">
            <v/>
          </cell>
          <cell r="E1417" t="str">
            <v>02</v>
          </cell>
          <cell r="F1417" t="str">
            <v/>
          </cell>
          <cell r="G1417" t="str">
            <v>中央政府国外债务发行费用支出</v>
          </cell>
          <cell r="H1417" t="str">
            <v/>
          </cell>
          <cell r="I1417" t="str">
            <v/>
          </cell>
          <cell r="J1417">
            <v>0</v>
          </cell>
          <cell r="K1417" t="str">
            <v/>
          </cell>
        </row>
        <row r="1418">
          <cell r="C1418">
            <v>23303</v>
          </cell>
          <cell r="D1418" t="str">
            <v/>
          </cell>
          <cell r="E1418" t="str">
            <v>03</v>
          </cell>
          <cell r="F1418" t="str">
            <v/>
          </cell>
          <cell r="G1418" t="str">
            <v>地方政府一般债务发行费用支出</v>
          </cell>
          <cell r="H1418">
            <v>30</v>
          </cell>
          <cell r="I1418" t="str">
            <v/>
          </cell>
          <cell r="J1418">
            <v>30</v>
          </cell>
          <cell r="K1418" t="str">
            <v/>
          </cell>
          <cell r="L1418">
            <v>-15</v>
          </cell>
          <cell r="M141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zoomScale="85" zoomScaleNormal="85" workbookViewId="0">
      <selection activeCell="A7" sqref="A7"/>
    </sheetView>
  </sheetViews>
  <sheetFormatPr defaultColWidth="9" defaultRowHeight="24" customHeight="1"/>
  <cols>
    <col min="1" max="9" width="16.75" customWidth="1"/>
  </cols>
  <sheetData>
    <row r="1" customHeight="1" spans="1:1">
      <c r="A1" s="294"/>
    </row>
    <row r="9" ht="23" customHeight="1"/>
    <row r="10" hidden="1" customHeight="1"/>
    <row r="11" ht="54" customHeight="1" spans="1:9">
      <c r="A11" s="295" t="s">
        <v>0</v>
      </c>
      <c r="B11" s="295"/>
      <c r="C11" s="295"/>
      <c r="D11" s="295"/>
      <c r="E11" s="295"/>
      <c r="F11" s="295"/>
      <c r="G11" s="295"/>
      <c r="H11" s="295"/>
      <c r="I11" s="295"/>
    </row>
    <row r="19" customHeight="1" spans="1:9">
      <c r="A19" s="296"/>
      <c r="B19" s="296"/>
      <c r="C19" s="296"/>
      <c r="D19" s="296"/>
      <c r="E19" s="296"/>
      <c r="F19" s="296"/>
      <c r="G19" s="296"/>
      <c r="H19" s="296"/>
      <c r="I19" s="296"/>
    </row>
    <row r="21" customHeight="1" spans="1:9">
      <c r="A21" s="297"/>
      <c r="B21" s="297"/>
      <c r="C21" s="297"/>
      <c r="D21" s="297"/>
      <c r="E21" s="297"/>
      <c r="F21" s="297"/>
      <c r="G21" s="297"/>
      <c r="H21" s="297"/>
      <c r="I21" s="297"/>
    </row>
  </sheetData>
  <mergeCells count="3">
    <mergeCell ref="A11:I11"/>
    <mergeCell ref="A19:I19"/>
    <mergeCell ref="A21:I21"/>
  </mergeCells>
  <printOptions horizontalCentered="1"/>
  <pageMargins left="1.02291666666667" right="0.700694444444445" top="0.751388888888889" bottom="0.751388888888889" header="0.297916666666667" footer="0.297916666666667"/>
  <pageSetup paperSize="9" scale="86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0"/>
  <sheetViews>
    <sheetView view="pageBreakPreview" zoomScaleNormal="100" workbookViewId="0">
      <selection activeCell="D15" sqref="D15"/>
    </sheetView>
  </sheetViews>
  <sheetFormatPr defaultColWidth="9" defaultRowHeight="13.5"/>
  <cols>
    <col min="1" max="1" width="8" customWidth="1"/>
    <col min="2" max="2" width="29.625" customWidth="1"/>
    <col min="3" max="3" width="38.375" customWidth="1"/>
    <col min="4" max="4" width="17.1333333333333" customWidth="1"/>
    <col min="5" max="5" width="14.125"/>
    <col min="6" max="6" width="12.875"/>
    <col min="7" max="7" width="12.625"/>
  </cols>
  <sheetData>
    <row r="1" ht="25.5" customHeight="1" spans="1:9">
      <c r="A1" s="83" t="s">
        <v>517</v>
      </c>
      <c r="C1" s="84"/>
      <c r="D1" s="85"/>
      <c r="E1" s="86"/>
      <c r="F1" s="86"/>
      <c r="G1" s="86"/>
      <c r="H1" s="86"/>
      <c r="I1" s="86"/>
    </row>
    <row r="2" ht="25.5" customHeight="1" spans="1:9">
      <c r="A2" s="87" t="s">
        <v>518</v>
      </c>
      <c r="B2" s="87"/>
      <c r="C2" s="87"/>
      <c r="D2" s="87"/>
      <c r="E2" s="87"/>
      <c r="F2" s="87"/>
      <c r="G2" s="87"/>
      <c r="H2" s="88"/>
      <c r="I2" s="88"/>
    </row>
    <row r="3" ht="25.5" customHeight="1" spans="1:9">
      <c r="A3" s="89"/>
      <c r="B3" s="90"/>
      <c r="C3" s="89"/>
      <c r="D3" s="91"/>
      <c r="E3" s="89"/>
      <c r="F3" s="92"/>
      <c r="G3" s="91" t="s">
        <v>16</v>
      </c>
      <c r="H3" s="93"/>
      <c r="I3" s="93"/>
    </row>
    <row r="4" ht="23" customHeight="1" spans="1:7">
      <c r="A4" s="94" t="s">
        <v>519</v>
      </c>
      <c r="B4" s="95" t="s">
        <v>520</v>
      </c>
      <c r="C4" s="95" t="s">
        <v>521</v>
      </c>
      <c r="D4" s="96" t="s">
        <v>522</v>
      </c>
      <c r="E4" s="97" t="s">
        <v>523</v>
      </c>
      <c r="F4" s="97" t="s">
        <v>85</v>
      </c>
      <c r="G4" s="98" t="s">
        <v>27</v>
      </c>
    </row>
    <row r="5" ht="19" customHeight="1" spans="1:7">
      <c r="A5" s="99" t="s">
        <v>524</v>
      </c>
      <c r="B5" s="100"/>
      <c r="C5" s="101"/>
      <c r="D5" s="102">
        <f t="shared" ref="D5:F5" si="0">D6+D232</f>
        <v>5870.82</v>
      </c>
      <c r="E5" s="102">
        <f t="shared" si="0"/>
        <v>2999.08</v>
      </c>
      <c r="F5" s="102">
        <f t="shared" si="0"/>
        <v>2871.74</v>
      </c>
      <c r="G5" s="103"/>
    </row>
    <row r="6" ht="18" customHeight="1" spans="1:7">
      <c r="A6" s="98" t="s">
        <v>525</v>
      </c>
      <c r="B6" s="104"/>
      <c r="C6" s="104"/>
      <c r="D6" s="102">
        <f>(E6+F6)</f>
        <v>4834.1</v>
      </c>
      <c r="E6" s="102">
        <v>2254.39</v>
      </c>
      <c r="F6" s="102">
        <v>2579.71</v>
      </c>
      <c r="G6" s="98"/>
    </row>
    <row r="7" ht="13" customHeight="1" spans="1:7">
      <c r="A7" s="105" t="s">
        <v>526</v>
      </c>
      <c r="B7" s="106" t="s">
        <v>527</v>
      </c>
      <c r="C7" s="106"/>
      <c r="D7" s="107">
        <f t="shared" ref="D7:D70" si="1">(E7+F7)</f>
        <v>4.54</v>
      </c>
      <c r="E7" s="107">
        <v>4.54</v>
      </c>
      <c r="F7" s="107">
        <v>0</v>
      </c>
      <c r="G7" s="105"/>
    </row>
    <row r="8" ht="13" customHeight="1" spans="1:7">
      <c r="A8" s="105" t="s">
        <v>526</v>
      </c>
      <c r="B8" s="106" t="s">
        <v>527</v>
      </c>
      <c r="C8" s="106" t="s">
        <v>528</v>
      </c>
      <c r="D8" s="107">
        <f t="shared" si="1"/>
        <v>4.54</v>
      </c>
      <c r="E8" s="107">
        <v>4.54</v>
      </c>
      <c r="F8" s="107">
        <v>0</v>
      </c>
      <c r="G8" s="105"/>
    </row>
    <row r="9" ht="13" customHeight="1" spans="1:7">
      <c r="A9" s="105" t="s">
        <v>526</v>
      </c>
      <c r="B9" s="106" t="s">
        <v>529</v>
      </c>
      <c r="C9" s="106"/>
      <c r="D9" s="107">
        <f t="shared" si="1"/>
        <v>94.6</v>
      </c>
      <c r="E9" s="107">
        <v>94.6</v>
      </c>
      <c r="F9" s="107">
        <v>0</v>
      </c>
      <c r="G9" s="105"/>
    </row>
    <row r="10" ht="13" customHeight="1" spans="1:7">
      <c r="A10" s="105" t="s">
        <v>526</v>
      </c>
      <c r="B10" s="106" t="s">
        <v>529</v>
      </c>
      <c r="C10" s="106" t="s">
        <v>530</v>
      </c>
      <c r="D10" s="107">
        <f t="shared" si="1"/>
        <v>94.6</v>
      </c>
      <c r="E10" s="107">
        <v>94.6</v>
      </c>
      <c r="F10" s="107">
        <v>0</v>
      </c>
      <c r="G10" s="105"/>
    </row>
    <row r="11" ht="13" customHeight="1" spans="1:7">
      <c r="A11" s="105" t="s">
        <v>526</v>
      </c>
      <c r="B11" s="106" t="s">
        <v>531</v>
      </c>
      <c r="C11" s="106"/>
      <c r="D11" s="107">
        <f t="shared" si="1"/>
        <v>266.66</v>
      </c>
      <c r="E11" s="107">
        <v>0</v>
      </c>
      <c r="F11" s="107">
        <v>266.66</v>
      </c>
      <c r="G11" s="105"/>
    </row>
    <row r="12" ht="13" customHeight="1" spans="1:7">
      <c r="A12" s="105" t="s">
        <v>526</v>
      </c>
      <c r="B12" s="106" t="s">
        <v>531</v>
      </c>
      <c r="C12" s="106" t="s">
        <v>532</v>
      </c>
      <c r="D12" s="107">
        <f t="shared" si="1"/>
        <v>266.66</v>
      </c>
      <c r="E12" s="107">
        <v>0</v>
      </c>
      <c r="F12" s="107">
        <v>266.66</v>
      </c>
      <c r="G12" s="105"/>
    </row>
    <row r="13" ht="13" customHeight="1" spans="1:7">
      <c r="A13" s="105" t="s">
        <v>526</v>
      </c>
      <c r="B13" s="106" t="s">
        <v>533</v>
      </c>
      <c r="C13" s="106"/>
      <c r="D13" s="107">
        <f t="shared" si="1"/>
        <v>76.24</v>
      </c>
      <c r="E13" s="107">
        <v>0.19</v>
      </c>
      <c r="F13" s="107">
        <v>76.05</v>
      </c>
      <c r="G13" s="105"/>
    </row>
    <row r="14" ht="13" customHeight="1" spans="1:7">
      <c r="A14" s="105" t="s">
        <v>526</v>
      </c>
      <c r="B14" s="106" t="s">
        <v>533</v>
      </c>
      <c r="C14" s="106" t="s">
        <v>528</v>
      </c>
      <c r="D14" s="107">
        <f t="shared" si="1"/>
        <v>0.19</v>
      </c>
      <c r="E14" s="107">
        <v>0.19</v>
      </c>
      <c r="F14" s="107">
        <v>0</v>
      </c>
      <c r="G14" s="105"/>
    </row>
    <row r="15" ht="13" customHeight="1" spans="1:7">
      <c r="A15" s="105" t="s">
        <v>526</v>
      </c>
      <c r="B15" s="106" t="s">
        <v>533</v>
      </c>
      <c r="C15" s="106" t="s">
        <v>534</v>
      </c>
      <c r="D15" s="107">
        <f t="shared" si="1"/>
        <v>7.82</v>
      </c>
      <c r="E15" s="107">
        <v>0</v>
      </c>
      <c r="F15" s="107">
        <v>7.82</v>
      </c>
      <c r="G15" s="105"/>
    </row>
    <row r="16" ht="13" customHeight="1" spans="1:7">
      <c r="A16" s="105" t="s">
        <v>526</v>
      </c>
      <c r="B16" s="106" t="s">
        <v>533</v>
      </c>
      <c r="C16" s="106" t="s">
        <v>535</v>
      </c>
      <c r="D16" s="107">
        <f t="shared" si="1"/>
        <v>68.23</v>
      </c>
      <c r="E16" s="107">
        <v>0</v>
      </c>
      <c r="F16" s="107">
        <v>68.23</v>
      </c>
      <c r="G16" s="105"/>
    </row>
    <row r="17" ht="13" customHeight="1" spans="1:7">
      <c r="A17" s="105" t="s">
        <v>526</v>
      </c>
      <c r="B17" s="106" t="s">
        <v>536</v>
      </c>
      <c r="C17" s="106"/>
      <c r="D17" s="107">
        <f t="shared" si="1"/>
        <v>50.05</v>
      </c>
      <c r="E17" s="107">
        <v>50.05</v>
      </c>
      <c r="F17" s="107">
        <v>0</v>
      </c>
      <c r="G17" s="105"/>
    </row>
    <row r="18" ht="13" customHeight="1" spans="1:7">
      <c r="A18" s="105" t="s">
        <v>526</v>
      </c>
      <c r="B18" s="106" t="s">
        <v>536</v>
      </c>
      <c r="C18" s="106" t="s">
        <v>532</v>
      </c>
      <c r="D18" s="107">
        <f t="shared" si="1"/>
        <v>50.05</v>
      </c>
      <c r="E18" s="107">
        <v>50.05</v>
      </c>
      <c r="F18" s="107">
        <v>0</v>
      </c>
      <c r="G18" s="105"/>
    </row>
    <row r="19" ht="13" customHeight="1" spans="1:7">
      <c r="A19" s="105" t="s">
        <v>526</v>
      </c>
      <c r="B19" s="106" t="s">
        <v>537</v>
      </c>
      <c r="C19" s="106"/>
      <c r="D19" s="107">
        <f t="shared" si="1"/>
        <v>56.41</v>
      </c>
      <c r="E19" s="107">
        <v>0.59</v>
      </c>
      <c r="F19" s="107">
        <v>55.82</v>
      </c>
      <c r="G19" s="105"/>
    </row>
    <row r="20" ht="13" customHeight="1" spans="1:7">
      <c r="A20" s="105" t="s">
        <v>526</v>
      </c>
      <c r="B20" s="106" t="s">
        <v>537</v>
      </c>
      <c r="C20" s="106" t="s">
        <v>538</v>
      </c>
      <c r="D20" s="107">
        <f t="shared" si="1"/>
        <v>2.19</v>
      </c>
      <c r="E20" s="107">
        <v>0</v>
      </c>
      <c r="F20" s="107">
        <v>2.19</v>
      </c>
      <c r="G20" s="105"/>
    </row>
    <row r="21" ht="13" customHeight="1" spans="1:7">
      <c r="A21" s="105" t="s">
        <v>526</v>
      </c>
      <c r="B21" s="106" t="s">
        <v>537</v>
      </c>
      <c r="C21" s="106" t="s">
        <v>539</v>
      </c>
      <c r="D21" s="107">
        <f t="shared" si="1"/>
        <v>35.72</v>
      </c>
      <c r="E21" s="107">
        <v>0</v>
      </c>
      <c r="F21" s="107">
        <v>35.72</v>
      </c>
      <c r="G21" s="105"/>
    </row>
    <row r="22" ht="13" customHeight="1" spans="1:7">
      <c r="A22" s="105" t="s">
        <v>526</v>
      </c>
      <c r="B22" s="106" t="s">
        <v>537</v>
      </c>
      <c r="C22" s="106" t="s">
        <v>540</v>
      </c>
      <c r="D22" s="107">
        <f t="shared" si="1"/>
        <v>17.92</v>
      </c>
      <c r="E22" s="107">
        <v>0</v>
      </c>
      <c r="F22" s="107">
        <v>17.92</v>
      </c>
      <c r="G22" s="105"/>
    </row>
    <row r="23" ht="13" customHeight="1" spans="1:7">
      <c r="A23" s="105" t="s">
        <v>526</v>
      </c>
      <c r="B23" s="106" t="s">
        <v>537</v>
      </c>
      <c r="C23" s="106" t="s">
        <v>534</v>
      </c>
      <c r="D23" s="107">
        <f t="shared" si="1"/>
        <v>0.59</v>
      </c>
      <c r="E23" s="107">
        <v>0.59</v>
      </c>
      <c r="F23" s="107">
        <v>0</v>
      </c>
      <c r="G23" s="105"/>
    </row>
    <row r="24" ht="13" customHeight="1" spans="1:7">
      <c r="A24" s="105" t="s">
        <v>526</v>
      </c>
      <c r="B24" s="106" t="s">
        <v>541</v>
      </c>
      <c r="C24" s="106"/>
      <c r="D24" s="107">
        <f t="shared" si="1"/>
        <v>24.19</v>
      </c>
      <c r="E24" s="107">
        <v>24.19</v>
      </c>
      <c r="F24" s="107">
        <v>0</v>
      </c>
      <c r="G24" s="105"/>
    </row>
    <row r="25" ht="13" customHeight="1" spans="1:7">
      <c r="A25" s="105" t="s">
        <v>526</v>
      </c>
      <c r="B25" s="106" t="s">
        <v>541</v>
      </c>
      <c r="C25" s="106" t="s">
        <v>542</v>
      </c>
      <c r="D25" s="107">
        <f t="shared" si="1"/>
        <v>6.01</v>
      </c>
      <c r="E25" s="107">
        <v>6.01</v>
      </c>
      <c r="F25" s="107">
        <v>0</v>
      </c>
      <c r="G25" s="105"/>
    </row>
    <row r="26" ht="13" customHeight="1" spans="1:7">
      <c r="A26" s="105" t="s">
        <v>526</v>
      </c>
      <c r="B26" s="106" t="s">
        <v>541</v>
      </c>
      <c r="C26" s="106" t="s">
        <v>534</v>
      </c>
      <c r="D26" s="107">
        <f t="shared" si="1"/>
        <v>0.02</v>
      </c>
      <c r="E26" s="107">
        <v>0.02</v>
      </c>
      <c r="F26" s="107">
        <v>0</v>
      </c>
      <c r="G26" s="105"/>
    </row>
    <row r="27" ht="13" customHeight="1" spans="1:7">
      <c r="A27" s="105" t="s">
        <v>526</v>
      </c>
      <c r="B27" s="106" t="s">
        <v>541</v>
      </c>
      <c r="C27" s="106" t="s">
        <v>535</v>
      </c>
      <c r="D27" s="107">
        <f t="shared" si="1"/>
        <v>18.16</v>
      </c>
      <c r="E27" s="107">
        <v>18.16</v>
      </c>
      <c r="F27" s="107">
        <v>0</v>
      </c>
      <c r="G27" s="105"/>
    </row>
    <row r="28" ht="13" customHeight="1" spans="1:7">
      <c r="A28" s="105" t="s">
        <v>526</v>
      </c>
      <c r="B28" s="106" t="s">
        <v>543</v>
      </c>
      <c r="C28" s="106"/>
      <c r="D28" s="107">
        <f t="shared" si="1"/>
        <v>26.37</v>
      </c>
      <c r="E28" s="107">
        <v>0.73</v>
      </c>
      <c r="F28" s="107">
        <v>25.64</v>
      </c>
      <c r="G28" s="105"/>
    </row>
    <row r="29" ht="13" customHeight="1" spans="1:7">
      <c r="A29" s="105" t="s">
        <v>526</v>
      </c>
      <c r="B29" s="106" t="s">
        <v>543</v>
      </c>
      <c r="C29" s="106" t="s">
        <v>544</v>
      </c>
      <c r="D29" s="107">
        <f t="shared" si="1"/>
        <v>0.49</v>
      </c>
      <c r="E29" s="107">
        <v>0.49</v>
      </c>
      <c r="F29" s="107">
        <v>0</v>
      </c>
      <c r="G29" s="105"/>
    </row>
    <row r="30" ht="13" customHeight="1" spans="1:7">
      <c r="A30" s="105" t="s">
        <v>526</v>
      </c>
      <c r="B30" s="106" t="s">
        <v>543</v>
      </c>
      <c r="C30" s="106" t="s">
        <v>530</v>
      </c>
      <c r="D30" s="107">
        <f t="shared" si="1"/>
        <v>6.46</v>
      </c>
      <c r="E30" s="107">
        <v>0</v>
      </c>
      <c r="F30" s="107">
        <v>6.46</v>
      </c>
      <c r="G30" s="105"/>
    </row>
    <row r="31" ht="13" customHeight="1" spans="1:7">
      <c r="A31" s="105" t="s">
        <v>526</v>
      </c>
      <c r="B31" s="106" t="s">
        <v>543</v>
      </c>
      <c r="C31" s="106" t="s">
        <v>545</v>
      </c>
      <c r="D31" s="107">
        <f t="shared" si="1"/>
        <v>0.24</v>
      </c>
      <c r="E31" s="107">
        <v>0.24</v>
      </c>
      <c r="F31" s="107">
        <v>0</v>
      </c>
      <c r="G31" s="105"/>
    </row>
    <row r="32" ht="13" customHeight="1" spans="1:7">
      <c r="A32" s="105" t="s">
        <v>526</v>
      </c>
      <c r="B32" s="106" t="s">
        <v>543</v>
      </c>
      <c r="C32" s="106" t="s">
        <v>534</v>
      </c>
      <c r="D32" s="107">
        <f t="shared" si="1"/>
        <v>6.75</v>
      </c>
      <c r="E32" s="107">
        <v>0</v>
      </c>
      <c r="F32" s="107">
        <v>6.75</v>
      </c>
      <c r="G32" s="105"/>
    </row>
    <row r="33" ht="13" customHeight="1" spans="1:7">
      <c r="A33" s="105" t="s">
        <v>526</v>
      </c>
      <c r="B33" s="106" t="s">
        <v>543</v>
      </c>
      <c r="C33" s="106" t="s">
        <v>546</v>
      </c>
      <c r="D33" s="107">
        <f t="shared" si="1"/>
        <v>12.43</v>
      </c>
      <c r="E33" s="107">
        <v>0</v>
      </c>
      <c r="F33" s="107">
        <v>12.43</v>
      </c>
      <c r="G33" s="105"/>
    </row>
    <row r="34" ht="13" customHeight="1" spans="1:7">
      <c r="A34" s="105" t="s">
        <v>526</v>
      </c>
      <c r="B34" s="106" t="s">
        <v>547</v>
      </c>
      <c r="C34" s="106"/>
      <c r="D34" s="107">
        <f t="shared" si="1"/>
        <v>31.62</v>
      </c>
      <c r="E34" s="107">
        <v>0</v>
      </c>
      <c r="F34" s="107">
        <v>31.62</v>
      </c>
      <c r="G34" s="105"/>
    </row>
    <row r="35" ht="13" customHeight="1" spans="1:7">
      <c r="A35" s="105" t="s">
        <v>526</v>
      </c>
      <c r="B35" s="106" t="s">
        <v>547</v>
      </c>
      <c r="C35" s="106" t="s">
        <v>535</v>
      </c>
      <c r="D35" s="107">
        <f t="shared" si="1"/>
        <v>31.62</v>
      </c>
      <c r="E35" s="107">
        <v>0</v>
      </c>
      <c r="F35" s="107">
        <v>31.62</v>
      </c>
      <c r="G35" s="105"/>
    </row>
    <row r="36" ht="13" customHeight="1" spans="1:7">
      <c r="A36" s="105" t="s">
        <v>526</v>
      </c>
      <c r="B36" s="106" t="s">
        <v>548</v>
      </c>
      <c r="C36" s="106"/>
      <c r="D36" s="107">
        <f t="shared" si="1"/>
        <v>86.63</v>
      </c>
      <c r="E36" s="107">
        <v>0</v>
      </c>
      <c r="F36" s="107">
        <v>86.63</v>
      </c>
      <c r="G36" s="105"/>
    </row>
    <row r="37" ht="13" customHeight="1" spans="1:7">
      <c r="A37" s="105" t="s">
        <v>526</v>
      </c>
      <c r="B37" s="106" t="s">
        <v>548</v>
      </c>
      <c r="C37" s="106" t="s">
        <v>549</v>
      </c>
      <c r="D37" s="107">
        <f t="shared" si="1"/>
        <v>86.63</v>
      </c>
      <c r="E37" s="107">
        <v>0</v>
      </c>
      <c r="F37" s="107">
        <v>86.63</v>
      </c>
      <c r="G37" s="105"/>
    </row>
    <row r="38" ht="13" customHeight="1" spans="1:7">
      <c r="A38" s="105" t="s">
        <v>526</v>
      </c>
      <c r="B38" s="106" t="s">
        <v>550</v>
      </c>
      <c r="C38" s="106"/>
      <c r="D38" s="107">
        <f t="shared" si="1"/>
        <v>34.95</v>
      </c>
      <c r="E38" s="107">
        <v>10.29</v>
      </c>
      <c r="F38" s="107">
        <v>24.66</v>
      </c>
      <c r="G38" s="105"/>
    </row>
    <row r="39" ht="13" customHeight="1" spans="1:7">
      <c r="A39" s="105" t="s">
        <v>526</v>
      </c>
      <c r="B39" s="106" t="s">
        <v>550</v>
      </c>
      <c r="C39" s="106" t="s">
        <v>528</v>
      </c>
      <c r="D39" s="107">
        <f t="shared" si="1"/>
        <v>5.57</v>
      </c>
      <c r="E39" s="107">
        <v>5.57</v>
      </c>
      <c r="F39" s="107">
        <v>0</v>
      </c>
      <c r="G39" s="105"/>
    </row>
    <row r="40" ht="13" customHeight="1" spans="1:7">
      <c r="A40" s="105" t="s">
        <v>526</v>
      </c>
      <c r="B40" s="106" t="s">
        <v>550</v>
      </c>
      <c r="C40" s="106" t="s">
        <v>551</v>
      </c>
      <c r="D40" s="107">
        <f t="shared" si="1"/>
        <v>24.66</v>
      </c>
      <c r="E40" s="107">
        <v>0</v>
      </c>
      <c r="F40" s="107">
        <v>24.66</v>
      </c>
      <c r="G40" s="105"/>
    </row>
    <row r="41" ht="13" customHeight="1" spans="1:7">
      <c r="A41" s="105" t="s">
        <v>526</v>
      </c>
      <c r="B41" s="106" t="s">
        <v>550</v>
      </c>
      <c r="C41" s="106" t="s">
        <v>534</v>
      </c>
      <c r="D41" s="107">
        <f t="shared" si="1"/>
        <v>4.73</v>
      </c>
      <c r="E41" s="107">
        <v>4.73</v>
      </c>
      <c r="F41" s="107">
        <v>0</v>
      </c>
      <c r="G41" s="105"/>
    </row>
    <row r="42" ht="13" customHeight="1" spans="1:7">
      <c r="A42" s="105" t="s">
        <v>526</v>
      </c>
      <c r="B42" s="106" t="s">
        <v>552</v>
      </c>
      <c r="C42" s="106"/>
      <c r="D42" s="107">
        <f t="shared" si="1"/>
        <v>40.86</v>
      </c>
      <c r="E42" s="107">
        <v>0</v>
      </c>
      <c r="F42" s="107">
        <v>40.86</v>
      </c>
      <c r="G42" s="105"/>
    </row>
    <row r="43" ht="13" customHeight="1" spans="1:7">
      <c r="A43" s="105" t="s">
        <v>526</v>
      </c>
      <c r="B43" s="106" t="s">
        <v>552</v>
      </c>
      <c r="C43" s="106" t="s">
        <v>551</v>
      </c>
      <c r="D43" s="107">
        <f t="shared" si="1"/>
        <v>21.96</v>
      </c>
      <c r="E43" s="107">
        <v>0</v>
      </c>
      <c r="F43" s="107">
        <v>21.96</v>
      </c>
      <c r="G43" s="105"/>
    </row>
    <row r="44" ht="13" customHeight="1" spans="1:7">
      <c r="A44" s="105" t="s">
        <v>526</v>
      </c>
      <c r="B44" s="106" t="s">
        <v>552</v>
      </c>
      <c r="C44" s="106" t="s">
        <v>534</v>
      </c>
      <c r="D44" s="107">
        <f t="shared" si="1"/>
        <v>4.96</v>
      </c>
      <c r="E44" s="107">
        <v>0</v>
      </c>
      <c r="F44" s="107">
        <v>4.96</v>
      </c>
      <c r="G44" s="105"/>
    </row>
    <row r="45" ht="13" customHeight="1" spans="1:7">
      <c r="A45" s="105" t="s">
        <v>526</v>
      </c>
      <c r="B45" s="106" t="s">
        <v>552</v>
      </c>
      <c r="C45" s="106" t="s">
        <v>535</v>
      </c>
      <c r="D45" s="107">
        <f t="shared" si="1"/>
        <v>13.94</v>
      </c>
      <c r="E45" s="107">
        <v>0</v>
      </c>
      <c r="F45" s="107">
        <v>13.94</v>
      </c>
      <c r="G45" s="105"/>
    </row>
    <row r="46" ht="13" customHeight="1" spans="1:7">
      <c r="A46" s="105" t="s">
        <v>526</v>
      </c>
      <c r="B46" s="106" t="s">
        <v>553</v>
      </c>
      <c r="C46" s="106"/>
      <c r="D46" s="107">
        <f t="shared" si="1"/>
        <v>64.39</v>
      </c>
      <c r="E46" s="107">
        <v>0</v>
      </c>
      <c r="F46" s="107">
        <v>64.39</v>
      </c>
      <c r="G46" s="105"/>
    </row>
    <row r="47" ht="13" customHeight="1" spans="1:7">
      <c r="A47" s="105" t="s">
        <v>526</v>
      </c>
      <c r="B47" s="106" t="s">
        <v>553</v>
      </c>
      <c r="C47" s="106" t="s">
        <v>554</v>
      </c>
      <c r="D47" s="107">
        <f t="shared" si="1"/>
        <v>64.39</v>
      </c>
      <c r="E47" s="107">
        <v>0</v>
      </c>
      <c r="F47" s="107">
        <v>64.39</v>
      </c>
      <c r="G47" s="105"/>
    </row>
    <row r="48" ht="13" customHeight="1" spans="1:7">
      <c r="A48" s="105" t="s">
        <v>526</v>
      </c>
      <c r="B48" s="106" t="s">
        <v>555</v>
      </c>
      <c r="C48" s="106"/>
      <c r="D48" s="107">
        <f t="shared" si="1"/>
        <v>3.29</v>
      </c>
      <c r="E48" s="107">
        <v>0</v>
      </c>
      <c r="F48" s="107">
        <v>3.29</v>
      </c>
      <c r="G48" s="105"/>
    </row>
    <row r="49" ht="13" customHeight="1" spans="1:7">
      <c r="A49" s="105" t="s">
        <v>526</v>
      </c>
      <c r="B49" s="106" t="s">
        <v>555</v>
      </c>
      <c r="C49" s="106" t="s">
        <v>535</v>
      </c>
      <c r="D49" s="107">
        <f t="shared" si="1"/>
        <v>3.29</v>
      </c>
      <c r="E49" s="107">
        <v>0</v>
      </c>
      <c r="F49" s="107">
        <v>3.29</v>
      </c>
      <c r="G49" s="105"/>
    </row>
    <row r="50" ht="13" customHeight="1" spans="1:7">
      <c r="A50" s="105" t="s">
        <v>526</v>
      </c>
      <c r="B50" s="106" t="s">
        <v>556</v>
      </c>
      <c r="C50" s="106"/>
      <c r="D50" s="107">
        <f t="shared" si="1"/>
        <v>9.09</v>
      </c>
      <c r="E50" s="107">
        <v>4.53</v>
      </c>
      <c r="F50" s="107">
        <v>4.56</v>
      </c>
      <c r="G50" s="105"/>
    </row>
    <row r="51" ht="13" customHeight="1" spans="1:7">
      <c r="A51" s="105" t="s">
        <v>526</v>
      </c>
      <c r="B51" s="106" t="s">
        <v>556</v>
      </c>
      <c r="C51" s="106" t="s">
        <v>534</v>
      </c>
      <c r="D51" s="107">
        <f t="shared" si="1"/>
        <v>4.53</v>
      </c>
      <c r="E51" s="107">
        <v>4.53</v>
      </c>
      <c r="F51" s="107">
        <v>0</v>
      </c>
      <c r="G51" s="105"/>
    </row>
    <row r="52" ht="13" customHeight="1" spans="1:7">
      <c r="A52" s="105" t="s">
        <v>526</v>
      </c>
      <c r="B52" s="106" t="s">
        <v>556</v>
      </c>
      <c r="C52" s="106" t="s">
        <v>535</v>
      </c>
      <c r="D52" s="107">
        <f t="shared" si="1"/>
        <v>4.56</v>
      </c>
      <c r="E52" s="107">
        <v>0</v>
      </c>
      <c r="F52" s="107">
        <v>4.56</v>
      </c>
      <c r="G52" s="105"/>
    </row>
    <row r="53" ht="13" customHeight="1" spans="1:7">
      <c r="A53" s="105" t="s">
        <v>526</v>
      </c>
      <c r="B53" s="106" t="s">
        <v>557</v>
      </c>
      <c r="C53" s="106"/>
      <c r="D53" s="107">
        <f t="shared" si="1"/>
        <v>0.02</v>
      </c>
      <c r="E53" s="107">
        <v>0.02</v>
      </c>
      <c r="F53" s="107">
        <v>0</v>
      </c>
      <c r="G53" s="105"/>
    </row>
    <row r="54" ht="13" customHeight="1" spans="1:7">
      <c r="A54" s="105" t="s">
        <v>526</v>
      </c>
      <c r="B54" s="106" t="s">
        <v>557</v>
      </c>
      <c r="C54" s="106" t="s">
        <v>545</v>
      </c>
      <c r="D54" s="107">
        <f t="shared" si="1"/>
        <v>0.02</v>
      </c>
      <c r="E54" s="107">
        <v>0.02</v>
      </c>
      <c r="F54" s="107">
        <v>0</v>
      </c>
      <c r="G54" s="105"/>
    </row>
    <row r="55" ht="13" customHeight="1" spans="1:7">
      <c r="A55" s="105" t="s">
        <v>526</v>
      </c>
      <c r="B55" s="106" t="s">
        <v>558</v>
      </c>
      <c r="C55" s="106"/>
      <c r="D55" s="107">
        <f t="shared" si="1"/>
        <v>8.58</v>
      </c>
      <c r="E55" s="107">
        <v>0</v>
      </c>
      <c r="F55" s="107">
        <v>8.58</v>
      </c>
      <c r="G55" s="105"/>
    </row>
    <row r="56" ht="13" customHeight="1" spans="1:7">
      <c r="A56" s="105" t="s">
        <v>526</v>
      </c>
      <c r="B56" s="106" t="s">
        <v>558</v>
      </c>
      <c r="C56" s="106" t="s">
        <v>559</v>
      </c>
      <c r="D56" s="107">
        <f t="shared" si="1"/>
        <v>6.43</v>
      </c>
      <c r="E56" s="107">
        <v>0</v>
      </c>
      <c r="F56" s="107">
        <v>6.43</v>
      </c>
      <c r="G56" s="105"/>
    </row>
    <row r="57" ht="13" customHeight="1" spans="1:7">
      <c r="A57" s="105" t="s">
        <v>526</v>
      </c>
      <c r="B57" s="106" t="s">
        <v>558</v>
      </c>
      <c r="C57" s="106" t="s">
        <v>535</v>
      </c>
      <c r="D57" s="107">
        <f t="shared" si="1"/>
        <v>2.15</v>
      </c>
      <c r="E57" s="107">
        <v>0</v>
      </c>
      <c r="F57" s="107">
        <v>2.15</v>
      </c>
      <c r="G57" s="105"/>
    </row>
    <row r="58" ht="13" customHeight="1" spans="1:7">
      <c r="A58" s="105" t="s">
        <v>526</v>
      </c>
      <c r="B58" s="106" t="s">
        <v>560</v>
      </c>
      <c r="C58" s="106"/>
      <c r="D58" s="107">
        <f t="shared" si="1"/>
        <v>42.54</v>
      </c>
      <c r="E58" s="107">
        <v>0</v>
      </c>
      <c r="F58" s="107">
        <v>42.54</v>
      </c>
      <c r="G58" s="105"/>
    </row>
    <row r="59" ht="13" customHeight="1" spans="1:7">
      <c r="A59" s="105" t="s">
        <v>526</v>
      </c>
      <c r="B59" s="106" t="s">
        <v>560</v>
      </c>
      <c r="C59" s="106" t="s">
        <v>561</v>
      </c>
      <c r="D59" s="107">
        <f t="shared" si="1"/>
        <v>42.54</v>
      </c>
      <c r="E59" s="107">
        <v>0</v>
      </c>
      <c r="F59" s="107">
        <v>42.54</v>
      </c>
      <c r="G59" s="105"/>
    </row>
    <row r="60" ht="13" customHeight="1" spans="1:7">
      <c r="A60" s="105" t="s">
        <v>526</v>
      </c>
      <c r="B60" s="106" t="s">
        <v>562</v>
      </c>
      <c r="C60" s="106"/>
      <c r="D60" s="107">
        <f t="shared" si="1"/>
        <v>1733.25</v>
      </c>
      <c r="E60" s="107">
        <v>1733.25</v>
      </c>
      <c r="F60" s="107">
        <v>0</v>
      </c>
      <c r="G60" s="105"/>
    </row>
    <row r="61" ht="13" customHeight="1" spans="1:7">
      <c r="A61" s="105" t="s">
        <v>526</v>
      </c>
      <c r="B61" s="106" t="s">
        <v>562</v>
      </c>
      <c r="C61" s="106" t="s">
        <v>271</v>
      </c>
      <c r="D61" s="107">
        <f t="shared" si="1"/>
        <v>17.37</v>
      </c>
      <c r="E61" s="107">
        <v>17.37</v>
      </c>
      <c r="F61" s="107">
        <v>0</v>
      </c>
      <c r="G61" s="105"/>
    </row>
    <row r="62" ht="13" customHeight="1" spans="1:7">
      <c r="A62" s="105" t="s">
        <v>526</v>
      </c>
      <c r="B62" s="106" t="s">
        <v>562</v>
      </c>
      <c r="C62" s="106" t="s">
        <v>563</v>
      </c>
      <c r="D62" s="107">
        <f t="shared" si="1"/>
        <v>899.93</v>
      </c>
      <c r="E62" s="107">
        <v>899.93</v>
      </c>
      <c r="F62" s="107">
        <v>0</v>
      </c>
      <c r="G62" s="105"/>
    </row>
    <row r="63" ht="13" customHeight="1" spans="1:7">
      <c r="A63" s="105" t="s">
        <v>526</v>
      </c>
      <c r="B63" s="106" t="s">
        <v>562</v>
      </c>
      <c r="C63" s="106" t="s">
        <v>542</v>
      </c>
      <c r="D63" s="107">
        <f t="shared" si="1"/>
        <v>503.98</v>
      </c>
      <c r="E63" s="107">
        <v>503.98</v>
      </c>
      <c r="F63" s="107">
        <v>0</v>
      </c>
      <c r="G63" s="105"/>
    </row>
    <row r="64" ht="13" customHeight="1" spans="1:7">
      <c r="A64" s="105" t="s">
        <v>526</v>
      </c>
      <c r="B64" s="106" t="s">
        <v>562</v>
      </c>
      <c r="C64" s="106" t="s">
        <v>564</v>
      </c>
      <c r="D64" s="107">
        <f t="shared" si="1"/>
        <v>311.97</v>
      </c>
      <c r="E64" s="107">
        <v>311.97</v>
      </c>
      <c r="F64" s="107">
        <v>0</v>
      </c>
      <c r="G64" s="105"/>
    </row>
    <row r="65" ht="13" customHeight="1" spans="1:7">
      <c r="A65" s="105" t="s">
        <v>526</v>
      </c>
      <c r="B65" s="106" t="s">
        <v>565</v>
      </c>
      <c r="C65" s="106"/>
      <c r="D65" s="107">
        <f t="shared" si="1"/>
        <v>51.08</v>
      </c>
      <c r="E65" s="107">
        <v>13.99</v>
      </c>
      <c r="F65" s="107">
        <v>37.09</v>
      </c>
      <c r="G65" s="105"/>
    </row>
    <row r="66" ht="13" customHeight="1" spans="1:7">
      <c r="A66" s="105" t="s">
        <v>526</v>
      </c>
      <c r="B66" s="106" t="s">
        <v>565</v>
      </c>
      <c r="C66" s="106" t="s">
        <v>566</v>
      </c>
      <c r="D66" s="107">
        <f t="shared" si="1"/>
        <v>37.09</v>
      </c>
      <c r="E66" s="107">
        <v>0</v>
      </c>
      <c r="F66" s="107">
        <v>37.09</v>
      </c>
      <c r="G66" s="105"/>
    </row>
    <row r="67" ht="13" customHeight="1" spans="1:7">
      <c r="A67" s="105" t="s">
        <v>526</v>
      </c>
      <c r="B67" s="106" t="s">
        <v>565</v>
      </c>
      <c r="C67" s="106" t="s">
        <v>534</v>
      </c>
      <c r="D67" s="107">
        <f t="shared" si="1"/>
        <v>13.99</v>
      </c>
      <c r="E67" s="107">
        <v>13.99</v>
      </c>
      <c r="F67" s="107">
        <v>0</v>
      </c>
      <c r="G67" s="105"/>
    </row>
    <row r="68" ht="13" customHeight="1" spans="1:7">
      <c r="A68" s="105" t="s">
        <v>526</v>
      </c>
      <c r="B68" s="106" t="s">
        <v>567</v>
      </c>
      <c r="C68" s="106"/>
      <c r="D68" s="107">
        <f t="shared" si="1"/>
        <v>22.67</v>
      </c>
      <c r="E68" s="107">
        <v>21.85</v>
      </c>
      <c r="F68" s="107">
        <v>0.82</v>
      </c>
      <c r="G68" s="105"/>
    </row>
    <row r="69" ht="13" customHeight="1" spans="1:7">
      <c r="A69" s="105" t="s">
        <v>526</v>
      </c>
      <c r="B69" s="106" t="s">
        <v>567</v>
      </c>
      <c r="C69" s="106" t="s">
        <v>568</v>
      </c>
      <c r="D69" s="107">
        <f t="shared" si="1"/>
        <v>0.03</v>
      </c>
      <c r="E69" s="107">
        <v>0</v>
      </c>
      <c r="F69" s="107">
        <v>0.03</v>
      </c>
      <c r="G69" s="105"/>
    </row>
    <row r="70" ht="13" customHeight="1" spans="1:7">
      <c r="A70" s="105" t="s">
        <v>526</v>
      </c>
      <c r="B70" s="106" t="s">
        <v>567</v>
      </c>
      <c r="C70" s="106" t="s">
        <v>569</v>
      </c>
      <c r="D70" s="107">
        <f t="shared" si="1"/>
        <v>0.22</v>
      </c>
      <c r="E70" s="107">
        <v>0</v>
      </c>
      <c r="F70" s="107">
        <v>0.22</v>
      </c>
      <c r="G70" s="105"/>
    </row>
    <row r="71" ht="13" customHeight="1" spans="1:7">
      <c r="A71" s="105" t="s">
        <v>526</v>
      </c>
      <c r="B71" s="106" t="s">
        <v>567</v>
      </c>
      <c r="C71" s="106" t="s">
        <v>570</v>
      </c>
      <c r="D71" s="107">
        <f t="shared" ref="D71:D134" si="2">(E71+F71)</f>
        <v>0.05</v>
      </c>
      <c r="E71" s="107">
        <v>0</v>
      </c>
      <c r="F71" s="107">
        <v>0.05</v>
      </c>
      <c r="G71" s="105"/>
    </row>
    <row r="72" ht="13" customHeight="1" spans="1:7">
      <c r="A72" s="105" t="s">
        <v>526</v>
      </c>
      <c r="B72" s="106" t="s">
        <v>567</v>
      </c>
      <c r="C72" s="106" t="s">
        <v>559</v>
      </c>
      <c r="D72" s="107">
        <f t="shared" si="2"/>
        <v>0.52</v>
      </c>
      <c r="E72" s="107">
        <v>0</v>
      </c>
      <c r="F72" s="107">
        <v>0.52</v>
      </c>
      <c r="G72" s="105"/>
    </row>
    <row r="73" ht="13" customHeight="1" spans="1:7">
      <c r="A73" s="105" t="s">
        <v>526</v>
      </c>
      <c r="B73" s="106" t="s">
        <v>567</v>
      </c>
      <c r="C73" s="106" t="s">
        <v>535</v>
      </c>
      <c r="D73" s="107">
        <f t="shared" si="2"/>
        <v>21.85</v>
      </c>
      <c r="E73" s="107">
        <v>21.85</v>
      </c>
      <c r="F73" s="107">
        <v>0</v>
      </c>
      <c r="G73" s="105"/>
    </row>
    <row r="74" ht="13" customHeight="1" spans="1:7">
      <c r="A74" s="105" t="s">
        <v>526</v>
      </c>
      <c r="B74" s="106" t="s">
        <v>571</v>
      </c>
      <c r="C74" s="106"/>
      <c r="D74" s="107">
        <f t="shared" si="2"/>
        <v>35.22</v>
      </c>
      <c r="E74" s="107">
        <v>4.29</v>
      </c>
      <c r="F74" s="107">
        <v>30.93</v>
      </c>
      <c r="G74" s="105"/>
    </row>
    <row r="75" ht="13" customHeight="1" spans="1:7">
      <c r="A75" s="105" t="s">
        <v>526</v>
      </c>
      <c r="B75" s="106" t="s">
        <v>571</v>
      </c>
      <c r="C75" s="106" t="s">
        <v>528</v>
      </c>
      <c r="D75" s="107">
        <f t="shared" si="2"/>
        <v>3.96</v>
      </c>
      <c r="E75" s="107">
        <v>3.96</v>
      </c>
      <c r="F75" s="107">
        <v>0</v>
      </c>
      <c r="G75" s="105"/>
    </row>
    <row r="76" ht="13" customHeight="1" spans="1:7">
      <c r="A76" s="105" t="s">
        <v>526</v>
      </c>
      <c r="B76" s="106" t="s">
        <v>571</v>
      </c>
      <c r="C76" s="106" t="s">
        <v>545</v>
      </c>
      <c r="D76" s="107">
        <f t="shared" si="2"/>
        <v>0.33</v>
      </c>
      <c r="E76" s="107">
        <v>0.33</v>
      </c>
      <c r="F76" s="107">
        <v>0</v>
      </c>
      <c r="G76" s="105"/>
    </row>
    <row r="77" ht="13" customHeight="1" spans="1:7">
      <c r="A77" s="105" t="s">
        <v>526</v>
      </c>
      <c r="B77" s="106" t="s">
        <v>571</v>
      </c>
      <c r="C77" s="106" t="s">
        <v>535</v>
      </c>
      <c r="D77" s="107">
        <f t="shared" si="2"/>
        <v>30.93</v>
      </c>
      <c r="E77" s="107">
        <v>0</v>
      </c>
      <c r="F77" s="107">
        <v>30.93</v>
      </c>
      <c r="G77" s="105"/>
    </row>
    <row r="78" ht="13" customHeight="1" spans="1:7">
      <c r="A78" s="105" t="s">
        <v>526</v>
      </c>
      <c r="B78" s="106" t="s">
        <v>572</v>
      </c>
      <c r="C78" s="106"/>
      <c r="D78" s="107">
        <f t="shared" si="2"/>
        <v>1.61</v>
      </c>
      <c r="E78" s="107">
        <v>0</v>
      </c>
      <c r="F78" s="107">
        <v>1.61</v>
      </c>
      <c r="G78" s="105"/>
    </row>
    <row r="79" ht="13" customHeight="1" spans="1:7">
      <c r="A79" s="105" t="s">
        <v>526</v>
      </c>
      <c r="B79" s="106" t="s">
        <v>572</v>
      </c>
      <c r="C79" s="106" t="s">
        <v>573</v>
      </c>
      <c r="D79" s="107">
        <f t="shared" si="2"/>
        <v>1.61</v>
      </c>
      <c r="E79" s="107">
        <v>0</v>
      </c>
      <c r="F79" s="107">
        <v>1.61</v>
      </c>
      <c r="G79" s="105"/>
    </row>
    <row r="80" ht="13" customHeight="1" spans="1:7">
      <c r="A80" s="105" t="s">
        <v>526</v>
      </c>
      <c r="B80" s="106" t="s">
        <v>574</v>
      </c>
      <c r="C80" s="106"/>
      <c r="D80" s="107">
        <f t="shared" si="2"/>
        <v>4.38</v>
      </c>
      <c r="E80" s="107">
        <v>4.38</v>
      </c>
      <c r="F80" s="107">
        <v>0</v>
      </c>
      <c r="G80" s="105"/>
    </row>
    <row r="81" ht="13" customHeight="1" spans="1:7">
      <c r="A81" s="105" t="s">
        <v>526</v>
      </c>
      <c r="B81" s="106" t="s">
        <v>574</v>
      </c>
      <c r="C81" s="106" t="s">
        <v>528</v>
      </c>
      <c r="D81" s="107">
        <f t="shared" si="2"/>
        <v>4.38</v>
      </c>
      <c r="E81" s="107">
        <v>4.38</v>
      </c>
      <c r="F81" s="107">
        <v>0</v>
      </c>
      <c r="G81" s="105"/>
    </row>
    <row r="82" ht="13" customHeight="1" spans="1:7">
      <c r="A82" s="105" t="s">
        <v>526</v>
      </c>
      <c r="B82" s="106" t="s">
        <v>575</v>
      </c>
      <c r="C82" s="106"/>
      <c r="D82" s="107">
        <f t="shared" si="2"/>
        <v>49.01</v>
      </c>
      <c r="E82" s="107">
        <v>49.01</v>
      </c>
      <c r="F82" s="107">
        <v>0</v>
      </c>
      <c r="G82" s="105"/>
    </row>
    <row r="83" ht="13" customHeight="1" spans="1:7">
      <c r="A83" s="105" t="s">
        <v>526</v>
      </c>
      <c r="B83" s="106" t="s">
        <v>575</v>
      </c>
      <c r="C83" s="106" t="s">
        <v>544</v>
      </c>
      <c r="D83" s="107">
        <f t="shared" si="2"/>
        <v>41.85</v>
      </c>
      <c r="E83" s="107">
        <v>41.85</v>
      </c>
      <c r="F83" s="107">
        <v>0</v>
      </c>
      <c r="G83" s="105"/>
    </row>
    <row r="84" ht="13" customHeight="1" spans="1:7">
      <c r="A84" s="105" t="s">
        <v>526</v>
      </c>
      <c r="B84" s="106" t="s">
        <v>575</v>
      </c>
      <c r="C84" s="106" t="s">
        <v>570</v>
      </c>
      <c r="D84" s="107">
        <f t="shared" si="2"/>
        <v>0.25</v>
      </c>
      <c r="E84" s="107">
        <v>0.25</v>
      </c>
      <c r="F84" s="107">
        <v>0</v>
      </c>
      <c r="G84" s="105"/>
    </row>
    <row r="85" ht="13" customHeight="1" spans="1:7">
      <c r="A85" s="105" t="s">
        <v>526</v>
      </c>
      <c r="B85" s="106" t="s">
        <v>575</v>
      </c>
      <c r="C85" s="106" t="s">
        <v>534</v>
      </c>
      <c r="D85" s="107">
        <f t="shared" si="2"/>
        <v>6.92</v>
      </c>
      <c r="E85" s="107">
        <v>6.92</v>
      </c>
      <c r="F85" s="107">
        <v>0</v>
      </c>
      <c r="G85" s="105"/>
    </row>
    <row r="86" ht="13" customHeight="1" spans="1:7">
      <c r="A86" s="105" t="s">
        <v>526</v>
      </c>
      <c r="B86" s="106" t="s">
        <v>576</v>
      </c>
      <c r="C86" s="106"/>
      <c r="D86" s="107">
        <f t="shared" si="2"/>
        <v>40.24</v>
      </c>
      <c r="E86" s="107">
        <v>0</v>
      </c>
      <c r="F86" s="107">
        <v>40.24</v>
      </c>
      <c r="G86" s="105"/>
    </row>
    <row r="87" ht="13" customHeight="1" spans="1:7">
      <c r="A87" s="105" t="s">
        <v>526</v>
      </c>
      <c r="B87" s="106" t="s">
        <v>576</v>
      </c>
      <c r="C87" s="106" t="s">
        <v>577</v>
      </c>
      <c r="D87" s="107">
        <f t="shared" si="2"/>
        <v>40.24</v>
      </c>
      <c r="E87" s="107">
        <v>0</v>
      </c>
      <c r="F87" s="107">
        <v>40.24</v>
      </c>
      <c r="G87" s="105"/>
    </row>
    <row r="88" ht="13" customHeight="1" spans="1:7">
      <c r="A88" s="105" t="s">
        <v>526</v>
      </c>
      <c r="B88" s="106" t="s">
        <v>578</v>
      </c>
      <c r="C88" s="106"/>
      <c r="D88" s="107">
        <f t="shared" si="2"/>
        <v>101.3</v>
      </c>
      <c r="E88" s="107">
        <v>4.32</v>
      </c>
      <c r="F88" s="107">
        <v>96.98</v>
      </c>
      <c r="G88" s="105"/>
    </row>
    <row r="89" ht="13" customHeight="1" spans="1:7">
      <c r="A89" s="105" t="s">
        <v>526</v>
      </c>
      <c r="B89" s="106" t="s">
        <v>578</v>
      </c>
      <c r="C89" s="106" t="s">
        <v>579</v>
      </c>
      <c r="D89" s="107">
        <f t="shared" si="2"/>
        <v>96.98</v>
      </c>
      <c r="E89" s="107">
        <v>0</v>
      </c>
      <c r="F89" s="107">
        <v>96.98</v>
      </c>
      <c r="G89" s="105"/>
    </row>
    <row r="90" ht="13" customHeight="1" spans="1:7">
      <c r="A90" s="105" t="s">
        <v>526</v>
      </c>
      <c r="B90" s="106" t="s">
        <v>578</v>
      </c>
      <c r="C90" s="106" t="s">
        <v>528</v>
      </c>
      <c r="D90" s="107">
        <f t="shared" si="2"/>
        <v>4.32</v>
      </c>
      <c r="E90" s="107">
        <v>4.32</v>
      </c>
      <c r="F90" s="107">
        <v>0</v>
      </c>
      <c r="G90" s="105"/>
    </row>
    <row r="91" ht="13" customHeight="1" spans="1:7">
      <c r="A91" s="105" t="s">
        <v>526</v>
      </c>
      <c r="B91" s="106" t="s">
        <v>580</v>
      </c>
      <c r="C91" s="106"/>
      <c r="D91" s="107">
        <f t="shared" si="2"/>
        <v>4.77</v>
      </c>
      <c r="E91" s="107">
        <v>0</v>
      </c>
      <c r="F91" s="107">
        <v>4.77</v>
      </c>
      <c r="G91" s="105"/>
    </row>
    <row r="92" ht="13" customHeight="1" spans="1:7">
      <c r="A92" s="105" t="s">
        <v>526</v>
      </c>
      <c r="B92" s="106" t="s">
        <v>580</v>
      </c>
      <c r="C92" s="106" t="s">
        <v>551</v>
      </c>
      <c r="D92" s="107">
        <f t="shared" si="2"/>
        <v>4.77</v>
      </c>
      <c r="E92" s="107">
        <v>0</v>
      </c>
      <c r="F92" s="107">
        <v>4.77</v>
      </c>
      <c r="G92" s="105"/>
    </row>
    <row r="93" ht="13" customHeight="1" spans="1:7">
      <c r="A93" s="105" t="s">
        <v>526</v>
      </c>
      <c r="B93" s="106" t="s">
        <v>581</v>
      </c>
      <c r="C93" s="106"/>
      <c r="D93" s="107">
        <f t="shared" si="2"/>
        <v>14.04</v>
      </c>
      <c r="E93" s="107">
        <v>0</v>
      </c>
      <c r="F93" s="107">
        <v>14.04</v>
      </c>
      <c r="G93" s="105"/>
    </row>
    <row r="94" ht="13" customHeight="1" spans="1:7">
      <c r="A94" s="105" t="s">
        <v>526</v>
      </c>
      <c r="B94" s="106" t="s">
        <v>581</v>
      </c>
      <c r="C94" s="106" t="s">
        <v>532</v>
      </c>
      <c r="D94" s="107">
        <f t="shared" si="2"/>
        <v>12.03</v>
      </c>
      <c r="E94" s="107">
        <v>0</v>
      </c>
      <c r="F94" s="107">
        <v>12.03</v>
      </c>
      <c r="G94" s="105"/>
    </row>
    <row r="95" ht="13" customHeight="1" spans="1:7">
      <c r="A95" s="105" t="s">
        <v>526</v>
      </c>
      <c r="B95" s="106" t="s">
        <v>581</v>
      </c>
      <c r="C95" s="106" t="s">
        <v>535</v>
      </c>
      <c r="D95" s="107">
        <f t="shared" si="2"/>
        <v>2.01</v>
      </c>
      <c r="E95" s="107">
        <v>0</v>
      </c>
      <c r="F95" s="107">
        <v>2.01</v>
      </c>
      <c r="G95" s="105"/>
    </row>
    <row r="96" ht="13" customHeight="1" spans="1:7">
      <c r="A96" s="105" t="s">
        <v>526</v>
      </c>
      <c r="B96" s="106" t="s">
        <v>582</v>
      </c>
      <c r="C96" s="106"/>
      <c r="D96" s="107">
        <f t="shared" si="2"/>
        <v>4.2</v>
      </c>
      <c r="E96" s="107">
        <v>0</v>
      </c>
      <c r="F96" s="107">
        <v>4.2</v>
      </c>
      <c r="G96" s="105"/>
    </row>
    <row r="97" ht="13" customHeight="1" spans="1:7">
      <c r="A97" s="105" t="s">
        <v>526</v>
      </c>
      <c r="B97" s="106" t="s">
        <v>582</v>
      </c>
      <c r="C97" s="106" t="s">
        <v>534</v>
      </c>
      <c r="D97" s="107">
        <f t="shared" si="2"/>
        <v>4.2</v>
      </c>
      <c r="E97" s="107">
        <v>0</v>
      </c>
      <c r="F97" s="107">
        <v>4.2</v>
      </c>
      <c r="G97" s="105"/>
    </row>
    <row r="98" ht="13" customHeight="1" spans="1:7">
      <c r="A98" s="105" t="s">
        <v>526</v>
      </c>
      <c r="B98" s="106" t="s">
        <v>583</v>
      </c>
      <c r="C98" s="106"/>
      <c r="D98" s="107">
        <f t="shared" si="2"/>
        <v>95.7</v>
      </c>
      <c r="E98" s="107">
        <v>0</v>
      </c>
      <c r="F98" s="107">
        <v>95.7</v>
      </c>
      <c r="G98" s="105"/>
    </row>
    <row r="99" ht="13" customHeight="1" spans="1:7">
      <c r="A99" s="105" t="s">
        <v>526</v>
      </c>
      <c r="B99" s="106" t="s">
        <v>583</v>
      </c>
      <c r="C99" s="106" t="s">
        <v>535</v>
      </c>
      <c r="D99" s="107">
        <f t="shared" si="2"/>
        <v>95.7</v>
      </c>
      <c r="E99" s="107">
        <v>0</v>
      </c>
      <c r="F99" s="107">
        <v>95.7</v>
      </c>
      <c r="G99" s="105"/>
    </row>
    <row r="100" ht="13" customHeight="1" spans="1:7">
      <c r="A100" s="105" t="s">
        <v>526</v>
      </c>
      <c r="B100" s="106" t="s">
        <v>584</v>
      </c>
      <c r="C100" s="106"/>
      <c r="D100" s="107">
        <f t="shared" si="2"/>
        <v>7.9</v>
      </c>
      <c r="E100" s="107">
        <v>0</v>
      </c>
      <c r="F100" s="107">
        <v>7.9</v>
      </c>
      <c r="G100" s="105"/>
    </row>
    <row r="101" ht="13" customHeight="1" spans="1:7">
      <c r="A101" s="105" t="s">
        <v>526</v>
      </c>
      <c r="B101" s="106" t="s">
        <v>584</v>
      </c>
      <c r="C101" s="106" t="s">
        <v>585</v>
      </c>
      <c r="D101" s="107">
        <f t="shared" si="2"/>
        <v>7.9</v>
      </c>
      <c r="E101" s="107">
        <v>0</v>
      </c>
      <c r="F101" s="107">
        <v>7.9</v>
      </c>
      <c r="G101" s="105"/>
    </row>
    <row r="102" ht="13" customHeight="1" spans="1:7">
      <c r="A102" s="105" t="s">
        <v>526</v>
      </c>
      <c r="B102" s="106" t="s">
        <v>586</v>
      </c>
      <c r="C102" s="106"/>
      <c r="D102" s="107">
        <f t="shared" si="2"/>
        <v>89.74</v>
      </c>
      <c r="E102" s="107">
        <v>10.47</v>
      </c>
      <c r="F102" s="107">
        <v>79.27</v>
      </c>
      <c r="G102" s="105"/>
    </row>
    <row r="103" ht="13" customHeight="1" spans="1:7">
      <c r="A103" s="105" t="s">
        <v>526</v>
      </c>
      <c r="B103" s="106" t="s">
        <v>586</v>
      </c>
      <c r="C103" s="106" t="s">
        <v>545</v>
      </c>
      <c r="D103" s="107">
        <f t="shared" si="2"/>
        <v>6.08</v>
      </c>
      <c r="E103" s="107">
        <v>6.08</v>
      </c>
      <c r="F103" s="107">
        <v>0</v>
      </c>
      <c r="G103" s="105"/>
    </row>
    <row r="104" ht="13" customHeight="1" spans="1:7">
      <c r="A104" s="105" t="s">
        <v>526</v>
      </c>
      <c r="B104" s="106" t="s">
        <v>586</v>
      </c>
      <c r="C104" s="106" t="s">
        <v>542</v>
      </c>
      <c r="D104" s="107">
        <f t="shared" si="2"/>
        <v>4.26</v>
      </c>
      <c r="E104" s="107">
        <v>0</v>
      </c>
      <c r="F104" s="107">
        <v>4.26</v>
      </c>
      <c r="G104" s="105"/>
    </row>
    <row r="105" ht="13" customHeight="1" spans="1:7">
      <c r="A105" s="105" t="s">
        <v>526</v>
      </c>
      <c r="B105" s="106" t="s">
        <v>586</v>
      </c>
      <c r="C105" s="106" t="s">
        <v>534</v>
      </c>
      <c r="D105" s="107">
        <f t="shared" si="2"/>
        <v>15.74</v>
      </c>
      <c r="E105" s="107">
        <v>4.39</v>
      </c>
      <c r="F105" s="107">
        <v>11.35</v>
      </c>
      <c r="G105" s="105"/>
    </row>
    <row r="106" ht="13" customHeight="1" spans="1:7">
      <c r="A106" s="105" t="s">
        <v>526</v>
      </c>
      <c r="B106" s="106" t="s">
        <v>586</v>
      </c>
      <c r="C106" s="106" t="s">
        <v>535</v>
      </c>
      <c r="D106" s="107">
        <f t="shared" si="2"/>
        <v>63.65</v>
      </c>
      <c r="E106" s="107">
        <v>0</v>
      </c>
      <c r="F106" s="107">
        <v>63.65</v>
      </c>
      <c r="G106" s="105"/>
    </row>
    <row r="107" ht="24" customHeight="1" spans="1:7">
      <c r="A107" s="105" t="s">
        <v>526</v>
      </c>
      <c r="B107" s="106" t="s">
        <v>587</v>
      </c>
      <c r="C107" s="106"/>
      <c r="D107" s="107">
        <f t="shared" si="2"/>
        <v>47.23</v>
      </c>
      <c r="E107" s="107">
        <v>7.45</v>
      </c>
      <c r="F107" s="107">
        <v>39.78</v>
      </c>
      <c r="G107" s="105"/>
    </row>
    <row r="108" ht="24" customHeight="1" spans="1:7">
      <c r="A108" s="105" t="s">
        <v>526</v>
      </c>
      <c r="B108" s="106" t="s">
        <v>587</v>
      </c>
      <c r="C108" s="106" t="s">
        <v>588</v>
      </c>
      <c r="D108" s="107">
        <f t="shared" si="2"/>
        <v>24.49</v>
      </c>
      <c r="E108" s="107">
        <v>0</v>
      </c>
      <c r="F108" s="107">
        <v>24.49</v>
      </c>
      <c r="G108" s="105"/>
    </row>
    <row r="109" ht="24" customHeight="1" spans="1:7">
      <c r="A109" s="105" t="s">
        <v>526</v>
      </c>
      <c r="B109" s="106" t="s">
        <v>587</v>
      </c>
      <c r="C109" s="106" t="s">
        <v>542</v>
      </c>
      <c r="D109" s="107">
        <f t="shared" si="2"/>
        <v>7.45</v>
      </c>
      <c r="E109" s="107">
        <v>7.45</v>
      </c>
      <c r="F109" s="107">
        <v>0</v>
      </c>
      <c r="G109" s="105"/>
    </row>
    <row r="110" ht="24" customHeight="1" spans="1:7">
      <c r="A110" s="105" t="s">
        <v>526</v>
      </c>
      <c r="B110" s="106" t="s">
        <v>587</v>
      </c>
      <c r="C110" s="106" t="s">
        <v>535</v>
      </c>
      <c r="D110" s="107">
        <f t="shared" si="2"/>
        <v>15.3</v>
      </c>
      <c r="E110" s="107">
        <v>0</v>
      </c>
      <c r="F110" s="107">
        <v>15.3</v>
      </c>
      <c r="G110" s="105"/>
    </row>
    <row r="111" ht="13" customHeight="1" spans="1:7">
      <c r="A111" s="105" t="s">
        <v>526</v>
      </c>
      <c r="B111" s="106" t="s">
        <v>589</v>
      </c>
      <c r="C111" s="106"/>
      <c r="D111" s="107">
        <f t="shared" si="2"/>
        <v>37.44</v>
      </c>
      <c r="E111" s="107">
        <v>6.11</v>
      </c>
      <c r="F111" s="107">
        <v>31.33</v>
      </c>
      <c r="G111" s="105"/>
    </row>
    <row r="112" ht="13" customHeight="1" spans="1:7">
      <c r="A112" s="105" t="s">
        <v>526</v>
      </c>
      <c r="B112" s="106" t="s">
        <v>589</v>
      </c>
      <c r="C112" s="106" t="s">
        <v>534</v>
      </c>
      <c r="D112" s="107">
        <f t="shared" si="2"/>
        <v>6.11</v>
      </c>
      <c r="E112" s="107">
        <v>6.11</v>
      </c>
      <c r="F112" s="107">
        <v>0</v>
      </c>
      <c r="G112" s="105"/>
    </row>
    <row r="113" ht="13" customHeight="1" spans="1:7">
      <c r="A113" s="105" t="s">
        <v>526</v>
      </c>
      <c r="B113" s="106" t="s">
        <v>589</v>
      </c>
      <c r="C113" s="106" t="s">
        <v>535</v>
      </c>
      <c r="D113" s="107">
        <f t="shared" si="2"/>
        <v>31.33</v>
      </c>
      <c r="E113" s="107">
        <v>0</v>
      </c>
      <c r="F113" s="107">
        <v>31.33</v>
      </c>
      <c r="G113" s="105"/>
    </row>
    <row r="114" ht="13" customHeight="1" spans="1:7">
      <c r="A114" s="105" t="s">
        <v>526</v>
      </c>
      <c r="B114" s="106" t="s">
        <v>590</v>
      </c>
      <c r="C114" s="106"/>
      <c r="D114" s="107">
        <f t="shared" si="2"/>
        <v>15.21</v>
      </c>
      <c r="E114" s="107">
        <v>0</v>
      </c>
      <c r="F114" s="107">
        <v>15.21</v>
      </c>
      <c r="G114" s="105"/>
    </row>
    <row r="115" ht="13" customHeight="1" spans="1:7">
      <c r="A115" s="105" t="s">
        <v>526</v>
      </c>
      <c r="B115" s="106" t="s">
        <v>590</v>
      </c>
      <c r="C115" s="106" t="s">
        <v>591</v>
      </c>
      <c r="D115" s="107">
        <f t="shared" si="2"/>
        <v>15.21</v>
      </c>
      <c r="E115" s="107">
        <v>0</v>
      </c>
      <c r="F115" s="107">
        <v>15.21</v>
      </c>
      <c r="G115" s="105"/>
    </row>
    <row r="116" ht="13" customHeight="1" spans="1:7">
      <c r="A116" s="105" t="s">
        <v>526</v>
      </c>
      <c r="B116" s="106" t="s">
        <v>592</v>
      </c>
      <c r="C116" s="106"/>
      <c r="D116" s="107">
        <f t="shared" si="2"/>
        <v>15.64</v>
      </c>
      <c r="E116" s="107">
        <v>0</v>
      </c>
      <c r="F116" s="107">
        <v>15.64</v>
      </c>
      <c r="G116" s="105"/>
    </row>
    <row r="117" ht="13" customHeight="1" spans="1:7">
      <c r="A117" s="105" t="s">
        <v>526</v>
      </c>
      <c r="B117" s="106" t="s">
        <v>592</v>
      </c>
      <c r="C117" s="106" t="s">
        <v>593</v>
      </c>
      <c r="D117" s="107">
        <f t="shared" si="2"/>
        <v>15.64</v>
      </c>
      <c r="E117" s="107">
        <v>0</v>
      </c>
      <c r="F117" s="107">
        <v>15.64</v>
      </c>
      <c r="G117" s="105"/>
    </row>
    <row r="118" ht="13" customHeight="1" spans="1:7">
      <c r="A118" s="105" t="s">
        <v>526</v>
      </c>
      <c r="B118" s="106" t="s">
        <v>594</v>
      </c>
      <c r="C118" s="106"/>
      <c r="D118" s="107">
        <f t="shared" si="2"/>
        <v>14.78</v>
      </c>
      <c r="E118" s="107">
        <v>3.54</v>
      </c>
      <c r="F118" s="107">
        <v>11.24</v>
      </c>
      <c r="G118" s="105"/>
    </row>
    <row r="119" ht="13" customHeight="1" spans="1:7">
      <c r="A119" s="105" t="s">
        <v>526</v>
      </c>
      <c r="B119" s="106" t="s">
        <v>594</v>
      </c>
      <c r="C119" s="106" t="s">
        <v>595</v>
      </c>
      <c r="D119" s="107">
        <f t="shared" si="2"/>
        <v>1.49</v>
      </c>
      <c r="E119" s="107">
        <v>0</v>
      </c>
      <c r="F119" s="107">
        <v>1.49</v>
      </c>
      <c r="G119" s="105"/>
    </row>
    <row r="120" ht="13" customHeight="1" spans="1:7">
      <c r="A120" s="105" t="s">
        <v>526</v>
      </c>
      <c r="B120" s="106" t="s">
        <v>594</v>
      </c>
      <c r="C120" s="106" t="s">
        <v>596</v>
      </c>
      <c r="D120" s="107">
        <f t="shared" si="2"/>
        <v>9.75</v>
      </c>
      <c r="E120" s="107">
        <v>0</v>
      </c>
      <c r="F120" s="107">
        <v>9.75</v>
      </c>
      <c r="G120" s="105"/>
    </row>
    <row r="121" ht="13" customHeight="1" spans="1:7">
      <c r="A121" s="105" t="s">
        <v>526</v>
      </c>
      <c r="B121" s="106" t="s">
        <v>594</v>
      </c>
      <c r="C121" s="106" t="s">
        <v>534</v>
      </c>
      <c r="D121" s="107">
        <f t="shared" si="2"/>
        <v>3.54</v>
      </c>
      <c r="E121" s="107">
        <v>3.54</v>
      </c>
      <c r="F121" s="107">
        <v>0</v>
      </c>
      <c r="G121" s="105"/>
    </row>
    <row r="122" ht="13" customHeight="1" spans="1:7">
      <c r="A122" s="105" t="s">
        <v>526</v>
      </c>
      <c r="B122" s="106" t="s">
        <v>597</v>
      </c>
      <c r="C122" s="106"/>
      <c r="D122" s="107">
        <f t="shared" si="2"/>
        <v>57.22</v>
      </c>
      <c r="E122" s="107">
        <v>11.85</v>
      </c>
      <c r="F122" s="107">
        <v>45.37</v>
      </c>
      <c r="G122" s="105"/>
    </row>
    <row r="123" ht="13" customHeight="1" spans="1:7">
      <c r="A123" s="105" t="s">
        <v>526</v>
      </c>
      <c r="B123" s="106" t="s">
        <v>597</v>
      </c>
      <c r="C123" s="106" t="s">
        <v>532</v>
      </c>
      <c r="D123" s="107">
        <f t="shared" si="2"/>
        <v>45.37</v>
      </c>
      <c r="E123" s="107">
        <v>0</v>
      </c>
      <c r="F123" s="107">
        <v>45.37</v>
      </c>
      <c r="G123" s="105"/>
    </row>
    <row r="124" ht="13" customHeight="1" spans="1:7">
      <c r="A124" s="105" t="s">
        <v>526</v>
      </c>
      <c r="B124" s="106" t="s">
        <v>597</v>
      </c>
      <c r="C124" s="106" t="s">
        <v>542</v>
      </c>
      <c r="D124" s="107">
        <f t="shared" si="2"/>
        <v>11.85</v>
      </c>
      <c r="E124" s="107">
        <v>11.85</v>
      </c>
      <c r="F124" s="107">
        <v>0</v>
      </c>
      <c r="G124" s="105"/>
    </row>
    <row r="125" ht="13" customHeight="1" spans="1:7">
      <c r="A125" s="105" t="s">
        <v>526</v>
      </c>
      <c r="B125" s="106" t="s">
        <v>598</v>
      </c>
      <c r="C125" s="106"/>
      <c r="D125" s="107">
        <f t="shared" si="2"/>
        <v>34.23</v>
      </c>
      <c r="E125" s="107">
        <v>0</v>
      </c>
      <c r="F125" s="107">
        <v>34.23</v>
      </c>
      <c r="G125" s="105"/>
    </row>
    <row r="126" ht="13" customHeight="1" spans="1:7">
      <c r="A126" s="105" t="s">
        <v>526</v>
      </c>
      <c r="B126" s="106" t="s">
        <v>598</v>
      </c>
      <c r="C126" s="106" t="s">
        <v>539</v>
      </c>
      <c r="D126" s="107">
        <f t="shared" si="2"/>
        <v>26.97</v>
      </c>
      <c r="E126" s="107">
        <v>0</v>
      </c>
      <c r="F126" s="107">
        <v>26.97</v>
      </c>
      <c r="G126" s="105"/>
    </row>
    <row r="127" ht="13" customHeight="1" spans="1:7">
      <c r="A127" s="105" t="s">
        <v>526</v>
      </c>
      <c r="B127" s="106" t="s">
        <v>598</v>
      </c>
      <c r="C127" s="106" t="s">
        <v>540</v>
      </c>
      <c r="D127" s="107">
        <f t="shared" si="2"/>
        <v>3.48</v>
      </c>
      <c r="E127" s="107">
        <v>0</v>
      </c>
      <c r="F127" s="107">
        <v>3.48</v>
      </c>
      <c r="G127" s="105"/>
    </row>
    <row r="128" ht="13" customHeight="1" spans="1:7">
      <c r="A128" s="105" t="s">
        <v>526</v>
      </c>
      <c r="B128" s="106" t="s">
        <v>598</v>
      </c>
      <c r="C128" s="106" t="s">
        <v>534</v>
      </c>
      <c r="D128" s="107">
        <f t="shared" si="2"/>
        <v>3.78</v>
      </c>
      <c r="E128" s="107">
        <v>0</v>
      </c>
      <c r="F128" s="107">
        <v>3.78</v>
      </c>
      <c r="G128" s="105"/>
    </row>
    <row r="129" ht="13" customHeight="1" spans="1:7">
      <c r="A129" s="105" t="s">
        <v>526</v>
      </c>
      <c r="B129" s="106" t="s">
        <v>599</v>
      </c>
      <c r="C129" s="106"/>
      <c r="D129" s="107">
        <f t="shared" si="2"/>
        <v>15.32</v>
      </c>
      <c r="E129" s="107">
        <v>0</v>
      </c>
      <c r="F129" s="107">
        <v>15.32</v>
      </c>
      <c r="G129" s="105"/>
    </row>
    <row r="130" ht="13" customHeight="1" spans="1:7">
      <c r="A130" s="105" t="s">
        <v>526</v>
      </c>
      <c r="B130" s="106" t="s">
        <v>599</v>
      </c>
      <c r="C130" s="106" t="s">
        <v>600</v>
      </c>
      <c r="D130" s="107">
        <f t="shared" si="2"/>
        <v>15.32</v>
      </c>
      <c r="E130" s="107">
        <v>0</v>
      </c>
      <c r="F130" s="107">
        <v>15.32</v>
      </c>
      <c r="G130" s="105"/>
    </row>
    <row r="131" ht="13" customHeight="1" spans="1:7">
      <c r="A131" s="105" t="s">
        <v>526</v>
      </c>
      <c r="B131" s="106" t="s">
        <v>601</v>
      </c>
      <c r="C131" s="106"/>
      <c r="D131" s="107">
        <f t="shared" si="2"/>
        <v>12.05</v>
      </c>
      <c r="E131" s="107">
        <v>0</v>
      </c>
      <c r="F131" s="107">
        <v>12.05</v>
      </c>
      <c r="G131" s="105"/>
    </row>
    <row r="132" ht="13" customHeight="1" spans="1:7">
      <c r="A132" s="105" t="s">
        <v>526</v>
      </c>
      <c r="B132" s="106" t="s">
        <v>601</v>
      </c>
      <c r="C132" s="106" t="s">
        <v>602</v>
      </c>
      <c r="D132" s="107">
        <f t="shared" si="2"/>
        <v>1.54</v>
      </c>
      <c r="E132" s="107">
        <v>0</v>
      </c>
      <c r="F132" s="107">
        <v>1.54</v>
      </c>
      <c r="G132" s="105"/>
    </row>
    <row r="133" ht="13" customHeight="1" spans="1:7">
      <c r="A133" s="105" t="s">
        <v>526</v>
      </c>
      <c r="B133" s="106" t="s">
        <v>601</v>
      </c>
      <c r="C133" s="106" t="s">
        <v>603</v>
      </c>
      <c r="D133" s="107">
        <f t="shared" si="2"/>
        <v>0.43</v>
      </c>
      <c r="E133" s="107">
        <v>0</v>
      </c>
      <c r="F133" s="107">
        <v>0.43</v>
      </c>
      <c r="G133" s="105"/>
    </row>
    <row r="134" ht="13" customHeight="1" spans="1:7">
      <c r="A134" s="105" t="s">
        <v>526</v>
      </c>
      <c r="B134" s="106" t="s">
        <v>601</v>
      </c>
      <c r="C134" s="106" t="s">
        <v>559</v>
      </c>
      <c r="D134" s="107">
        <f t="shared" si="2"/>
        <v>10.08</v>
      </c>
      <c r="E134" s="107">
        <v>0</v>
      </c>
      <c r="F134" s="107">
        <v>10.08</v>
      </c>
      <c r="G134" s="105"/>
    </row>
    <row r="135" ht="13" customHeight="1" spans="1:7">
      <c r="A135" s="105" t="s">
        <v>526</v>
      </c>
      <c r="B135" s="106" t="s">
        <v>604</v>
      </c>
      <c r="C135" s="106"/>
      <c r="D135" s="107">
        <f t="shared" ref="D135:D198" si="3">(E135+F135)</f>
        <v>374.54</v>
      </c>
      <c r="E135" s="107">
        <v>29.04</v>
      </c>
      <c r="F135" s="107">
        <v>345.5</v>
      </c>
      <c r="G135" s="105"/>
    </row>
    <row r="136" ht="13" customHeight="1" spans="1:7">
      <c r="A136" s="105" t="s">
        <v>526</v>
      </c>
      <c r="B136" s="106" t="s">
        <v>604</v>
      </c>
      <c r="C136" s="106" t="s">
        <v>605</v>
      </c>
      <c r="D136" s="107">
        <f t="shared" si="3"/>
        <v>1.89</v>
      </c>
      <c r="E136" s="107">
        <v>1.89</v>
      </c>
      <c r="F136" s="107">
        <v>0</v>
      </c>
      <c r="G136" s="105"/>
    </row>
    <row r="137" ht="13" customHeight="1" spans="1:7">
      <c r="A137" s="105" t="s">
        <v>526</v>
      </c>
      <c r="B137" s="106" t="s">
        <v>604</v>
      </c>
      <c r="C137" s="106" t="s">
        <v>606</v>
      </c>
      <c r="D137" s="107">
        <f t="shared" si="3"/>
        <v>5.81</v>
      </c>
      <c r="E137" s="107">
        <v>5.81</v>
      </c>
      <c r="F137" s="107">
        <v>0</v>
      </c>
      <c r="G137" s="105"/>
    </row>
    <row r="138" ht="13" customHeight="1" spans="1:7">
      <c r="A138" s="105" t="s">
        <v>526</v>
      </c>
      <c r="B138" s="106" t="s">
        <v>604</v>
      </c>
      <c r="C138" s="106" t="s">
        <v>607</v>
      </c>
      <c r="D138" s="107">
        <f t="shared" si="3"/>
        <v>30.94</v>
      </c>
      <c r="E138" s="107">
        <v>0</v>
      </c>
      <c r="F138" s="107">
        <v>30.94</v>
      </c>
      <c r="G138" s="105"/>
    </row>
    <row r="139" ht="13" customHeight="1" spans="1:7">
      <c r="A139" s="105" t="s">
        <v>526</v>
      </c>
      <c r="B139" s="106" t="s">
        <v>604</v>
      </c>
      <c r="C139" s="106" t="s">
        <v>545</v>
      </c>
      <c r="D139" s="107">
        <f t="shared" si="3"/>
        <v>4.82</v>
      </c>
      <c r="E139" s="107">
        <v>4.82</v>
      </c>
      <c r="F139" s="107">
        <v>0</v>
      </c>
      <c r="G139" s="105"/>
    </row>
    <row r="140" ht="13" customHeight="1" spans="1:7">
      <c r="A140" s="105" t="s">
        <v>526</v>
      </c>
      <c r="B140" s="106" t="s">
        <v>604</v>
      </c>
      <c r="C140" s="106" t="s">
        <v>542</v>
      </c>
      <c r="D140" s="107">
        <f t="shared" si="3"/>
        <v>11.17</v>
      </c>
      <c r="E140" s="107">
        <v>11.17</v>
      </c>
      <c r="F140" s="107">
        <v>0</v>
      </c>
      <c r="G140" s="105"/>
    </row>
    <row r="141" ht="13" customHeight="1" spans="1:7">
      <c r="A141" s="105" t="s">
        <v>526</v>
      </c>
      <c r="B141" s="106" t="s">
        <v>604</v>
      </c>
      <c r="C141" s="106" t="s">
        <v>534</v>
      </c>
      <c r="D141" s="107">
        <f t="shared" si="3"/>
        <v>5.35</v>
      </c>
      <c r="E141" s="107">
        <v>5.35</v>
      </c>
      <c r="F141" s="107">
        <v>0</v>
      </c>
      <c r="G141" s="105"/>
    </row>
    <row r="142" ht="13" customHeight="1" spans="1:7">
      <c r="A142" s="105" t="s">
        <v>526</v>
      </c>
      <c r="B142" s="106" t="s">
        <v>604</v>
      </c>
      <c r="C142" s="106" t="s">
        <v>535</v>
      </c>
      <c r="D142" s="107">
        <f t="shared" si="3"/>
        <v>314.55</v>
      </c>
      <c r="E142" s="107">
        <v>0</v>
      </c>
      <c r="F142" s="107">
        <v>314.55</v>
      </c>
      <c r="G142" s="105"/>
    </row>
    <row r="143" ht="13" customHeight="1" spans="1:7">
      <c r="A143" s="105" t="s">
        <v>526</v>
      </c>
      <c r="B143" s="106" t="s">
        <v>608</v>
      </c>
      <c r="C143" s="106"/>
      <c r="D143" s="107">
        <f t="shared" si="3"/>
        <v>35.86</v>
      </c>
      <c r="E143" s="107">
        <v>0</v>
      </c>
      <c r="F143" s="107">
        <v>35.86</v>
      </c>
      <c r="G143" s="105"/>
    </row>
    <row r="144" ht="13" customHeight="1" spans="1:7">
      <c r="A144" s="105" t="s">
        <v>526</v>
      </c>
      <c r="B144" s="106" t="s">
        <v>608</v>
      </c>
      <c r="C144" s="106" t="s">
        <v>568</v>
      </c>
      <c r="D144" s="107">
        <f t="shared" si="3"/>
        <v>1.47</v>
      </c>
      <c r="E144" s="107">
        <v>0</v>
      </c>
      <c r="F144" s="107">
        <v>1.47</v>
      </c>
      <c r="G144" s="105"/>
    </row>
    <row r="145" ht="13" customHeight="1" spans="1:7">
      <c r="A145" s="105" t="s">
        <v>526</v>
      </c>
      <c r="B145" s="106" t="s">
        <v>608</v>
      </c>
      <c r="C145" s="106" t="s">
        <v>539</v>
      </c>
      <c r="D145" s="107">
        <f t="shared" si="3"/>
        <v>22.24</v>
      </c>
      <c r="E145" s="107">
        <v>0</v>
      </c>
      <c r="F145" s="107">
        <v>22.24</v>
      </c>
      <c r="G145" s="105"/>
    </row>
    <row r="146" ht="13" customHeight="1" spans="1:7">
      <c r="A146" s="105" t="s">
        <v>526</v>
      </c>
      <c r="B146" s="106" t="s">
        <v>608</v>
      </c>
      <c r="C146" s="106" t="s">
        <v>609</v>
      </c>
      <c r="D146" s="107">
        <f t="shared" si="3"/>
        <v>2.85</v>
      </c>
      <c r="E146" s="107">
        <v>0</v>
      </c>
      <c r="F146" s="107">
        <v>2.85</v>
      </c>
      <c r="G146" s="105"/>
    </row>
    <row r="147" ht="13" customHeight="1" spans="1:7">
      <c r="A147" s="105" t="s">
        <v>526</v>
      </c>
      <c r="B147" s="106" t="s">
        <v>608</v>
      </c>
      <c r="C147" s="106" t="s">
        <v>610</v>
      </c>
      <c r="D147" s="107">
        <f t="shared" si="3"/>
        <v>1.64</v>
      </c>
      <c r="E147" s="107">
        <v>0</v>
      </c>
      <c r="F147" s="107">
        <v>1.64</v>
      </c>
      <c r="G147" s="105"/>
    </row>
    <row r="148" ht="13" customHeight="1" spans="1:7">
      <c r="A148" s="105" t="s">
        <v>526</v>
      </c>
      <c r="B148" s="106" t="s">
        <v>608</v>
      </c>
      <c r="C148" s="106" t="s">
        <v>534</v>
      </c>
      <c r="D148" s="107">
        <f t="shared" si="3"/>
        <v>7.67</v>
      </c>
      <c r="E148" s="107">
        <v>0</v>
      </c>
      <c r="F148" s="107">
        <v>7.67</v>
      </c>
      <c r="G148" s="105"/>
    </row>
    <row r="149" ht="13" customHeight="1" spans="1:7">
      <c r="A149" s="105" t="s">
        <v>526</v>
      </c>
      <c r="B149" s="106" t="s">
        <v>611</v>
      </c>
      <c r="C149" s="106"/>
      <c r="D149" s="107">
        <f t="shared" si="3"/>
        <v>12.59</v>
      </c>
      <c r="E149" s="107">
        <v>0</v>
      </c>
      <c r="F149" s="107">
        <v>12.59</v>
      </c>
      <c r="G149" s="105"/>
    </row>
    <row r="150" ht="13" customHeight="1" spans="1:7">
      <c r="A150" s="105" t="s">
        <v>526</v>
      </c>
      <c r="B150" s="106" t="s">
        <v>611</v>
      </c>
      <c r="C150" s="106" t="s">
        <v>535</v>
      </c>
      <c r="D150" s="107">
        <f t="shared" si="3"/>
        <v>12.59</v>
      </c>
      <c r="E150" s="107">
        <v>0</v>
      </c>
      <c r="F150" s="107">
        <v>12.59</v>
      </c>
      <c r="G150" s="105"/>
    </row>
    <row r="151" ht="13" customHeight="1" spans="1:7">
      <c r="A151" s="105" t="s">
        <v>526</v>
      </c>
      <c r="B151" s="106" t="s">
        <v>612</v>
      </c>
      <c r="C151" s="106"/>
      <c r="D151" s="107">
        <f t="shared" si="3"/>
        <v>28.29</v>
      </c>
      <c r="E151" s="107">
        <v>0</v>
      </c>
      <c r="F151" s="107">
        <v>28.29</v>
      </c>
      <c r="G151" s="105"/>
    </row>
    <row r="152" ht="13" customHeight="1" spans="1:7">
      <c r="A152" s="105" t="s">
        <v>526</v>
      </c>
      <c r="B152" s="106" t="s">
        <v>612</v>
      </c>
      <c r="C152" s="106" t="s">
        <v>535</v>
      </c>
      <c r="D152" s="107">
        <f t="shared" si="3"/>
        <v>28.29</v>
      </c>
      <c r="E152" s="107">
        <v>0</v>
      </c>
      <c r="F152" s="107">
        <v>28.29</v>
      </c>
      <c r="G152" s="105"/>
    </row>
    <row r="153" ht="13" customHeight="1" spans="1:7">
      <c r="A153" s="105" t="s">
        <v>526</v>
      </c>
      <c r="B153" s="106" t="s">
        <v>613</v>
      </c>
      <c r="C153" s="106"/>
      <c r="D153" s="107">
        <f t="shared" si="3"/>
        <v>6.61</v>
      </c>
      <c r="E153" s="107">
        <v>6.61</v>
      </c>
      <c r="F153" s="107">
        <v>0</v>
      </c>
      <c r="G153" s="105"/>
    </row>
    <row r="154" ht="13" customHeight="1" spans="1:7">
      <c r="A154" s="105" t="s">
        <v>526</v>
      </c>
      <c r="B154" s="106" t="s">
        <v>613</v>
      </c>
      <c r="C154" s="106" t="s">
        <v>544</v>
      </c>
      <c r="D154" s="107">
        <f t="shared" si="3"/>
        <v>6.61</v>
      </c>
      <c r="E154" s="107">
        <v>6.61</v>
      </c>
      <c r="F154" s="107">
        <v>0</v>
      </c>
      <c r="G154" s="105"/>
    </row>
    <row r="155" ht="13" customHeight="1" spans="1:7">
      <c r="A155" s="105" t="s">
        <v>526</v>
      </c>
      <c r="B155" s="106" t="s">
        <v>614</v>
      </c>
      <c r="C155" s="106"/>
      <c r="D155" s="107">
        <f t="shared" si="3"/>
        <v>109.99</v>
      </c>
      <c r="E155" s="107">
        <v>12.66</v>
      </c>
      <c r="F155" s="107">
        <v>97.33</v>
      </c>
      <c r="G155" s="105"/>
    </row>
    <row r="156" ht="13" customHeight="1" spans="1:7">
      <c r="A156" s="105" t="s">
        <v>526</v>
      </c>
      <c r="B156" s="106" t="s">
        <v>614</v>
      </c>
      <c r="C156" s="106" t="s">
        <v>615</v>
      </c>
      <c r="D156" s="107">
        <f t="shared" si="3"/>
        <v>92.55</v>
      </c>
      <c r="E156" s="107">
        <v>0</v>
      </c>
      <c r="F156" s="107">
        <v>92.55</v>
      </c>
      <c r="G156" s="105"/>
    </row>
    <row r="157" ht="13" customHeight="1" spans="1:7">
      <c r="A157" s="105" t="s">
        <v>526</v>
      </c>
      <c r="B157" s="106" t="s">
        <v>614</v>
      </c>
      <c r="C157" s="106" t="s">
        <v>542</v>
      </c>
      <c r="D157" s="107">
        <f t="shared" si="3"/>
        <v>17.45</v>
      </c>
      <c r="E157" s="107">
        <v>12.66</v>
      </c>
      <c r="F157" s="107">
        <v>4.79</v>
      </c>
      <c r="G157" s="105"/>
    </row>
    <row r="158" ht="13" customHeight="1" spans="1:7">
      <c r="A158" s="105" t="s">
        <v>526</v>
      </c>
      <c r="B158" s="106" t="s">
        <v>616</v>
      </c>
      <c r="C158" s="106"/>
      <c r="D158" s="107">
        <f t="shared" si="3"/>
        <v>27.36</v>
      </c>
      <c r="E158" s="107">
        <v>0</v>
      </c>
      <c r="F158" s="107">
        <v>27.36</v>
      </c>
      <c r="G158" s="105"/>
    </row>
    <row r="159" ht="13" customHeight="1" spans="1:7">
      <c r="A159" s="105" t="s">
        <v>526</v>
      </c>
      <c r="B159" s="106" t="s">
        <v>616</v>
      </c>
      <c r="C159" s="106" t="s">
        <v>544</v>
      </c>
      <c r="D159" s="107">
        <f t="shared" si="3"/>
        <v>13.77</v>
      </c>
      <c r="E159" s="107">
        <v>0</v>
      </c>
      <c r="F159" s="107">
        <v>13.77</v>
      </c>
      <c r="G159" s="105"/>
    </row>
    <row r="160" ht="13" customHeight="1" spans="1:7">
      <c r="A160" s="105" t="s">
        <v>526</v>
      </c>
      <c r="B160" s="106" t="s">
        <v>616</v>
      </c>
      <c r="C160" s="106" t="s">
        <v>603</v>
      </c>
      <c r="D160" s="107">
        <f t="shared" si="3"/>
        <v>1.05</v>
      </c>
      <c r="E160" s="107">
        <v>0</v>
      </c>
      <c r="F160" s="107">
        <v>1.05</v>
      </c>
      <c r="G160" s="105"/>
    </row>
    <row r="161" ht="13" customHeight="1" spans="1:7">
      <c r="A161" s="105" t="s">
        <v>526</v>
      </c>
      <c r="B161" s="106" t="s">
        <v>616</v>
      </c>
      <c r="C161" s="106" t="s">
        <v>535</v>
      </c>
      <c r="D161" s="107">
        <f t="shared" si="3"/>
        <v>12.54</v>
      </c>
      <c r="E161" s="107">
        <v>0</v>
      </c>
      <c r="F161" s="107">
        <v>12.54</v>
      </c>
      <c r="G161" s="105"/>
    </row>
    <row r="162" ht="13" customHeight="1" spans="1:7">
      <c r="A162" s="105" t="s">
        <v>526</v>
      </c>
      <c r="B162" s="106" t="s">
        <v>617</v>
      </c>
      <c r="C162" s="106"/>
      <c r="D162" s="107">
        <f t="shared" si="3"/>
        <v>23.02</v>
      </c>
      <c r="E162" s="107">
        <v>0</v>
      </c>
      <c r="F162" s="107">
        <v>23.02</v>
      </c>
      <c r="G162" s="105"/>
    </row>
    <row r="163" ht="13" customHeight="1" spans="1:7">
      <c r="A163" s="105" t="s">
        <v>526</v>
      </c>
      <c r="B163" s="106" t="s">
        <v>617</v>
      </c>
      <c r="C163" s="106" t="s">
        <v>271</v>
      </c>
      <c r="D163" s="107">
        <f t="shared" si="3"/>
        <v>0.48</v>
      </c>
      <c r="E163" s="107">
        <v>0</v>
      </c>
      <c r="F163" s="107">
        <v>0.48</v>
      </c>
      <c r="G163" s="105"/>
    </row>
    <row r="164" ht="13" customHeight="1" spans="1:7">
      <c r="A164" s="105" t="s">
        <v>526</v>
      </c>
      <c r="B164" s="106" t="s">
        <v>617</v>
      </c>
      <c r="C164" s="106" t="s">
        <v>539</v>
      </c>
      <c r="D164" s="107">
        <f t="shared" si="3"/>
        <v>9.39</v>
      </c>
      <c r="E164" s="107">
        <v>0</v>
      </c>
      <c r="F164" s="107">
        <v>9.39</v>
      </c>
      <c r="G164" s="105"/>
    </row>
    <row r="165" ht="13" customHeight="1" spans="1:7">
      <c r="A165" s="105" t="s">
        <v>526</v>
      </c>
      <c r="B165" s="106" t="s">
        <v>617</v>
      </c>
      <c r="C165" s="106" t="s">
        <v>609</v>
      </c>
      <c r="D165" s="107">
        <f t="shared" si="3"/>
        <v>1.49</v>
      </c>
      <c r="E165" s="107">
        <v>0</v>
      </c>
      <c r="F165" s="107">
        <v>1.49</v>
      </c>
      <c r="G165" s="105"/>
    </row>
    <row r="166" ht="13" customHeight="1" spans="1:7">
      <c r="A166" s="105" t="s">
        <v>526</v>
      </c>
      <c r="B166" s="106" t="s">
        <v>617</v>
      </c>
      <c r="C166" s="106" t="s">
        <v>570</v>
      </c>
      <c r="D166" s="107">
        <f t="shared" si="3"/>
        <v>0.48</v>
      </c>
      <c r="E166" s="107">
        <v>0</v>
      </c>
      <c r="F166" s="107">
        <v>0.48</v>
      </c>
      <c r="G166" s="105"/>
    </row>
    <row r="167" ht="13" customHeight="1" spans="1:7">
      <c r="A167" s="105" t="s">
        <v>526</v>
      </c>
      <c r="B167" s="106" t="s">
        <v>617</v>
      </c>
      <c r="C167" s="106" t="s">
        <v>540</v>
      </c>
      <c r="D167" s="107">
        <f t="shared" si="3"/>
        <v>11.18</v>
      </c>
      <c r="E167" s="107">
        <v>0</v>
      </c>
      <c r="F167" s="107">
        <v>11.18</v>
      </c>
      <c r="G167" s="105"/>
    </row>
    <row r="168" ht="13" customHeight="1" spans="1:7">
      <c r="A168" s="105" t="s">
        <v>526</v>
      </c>
      <c r="B168" s="106" t="s">
        <v>618</v>
      </c>
      <c r="C168" s="106"/>
      <c r="D168" s="107">
        <f t="shared" si="3"/>
        <v>67.93</v>
      </c>
      <c r="E168" s="107">
        <v>0</v>
      </c>
      <c r="F168" s="107">
        <v>67.93</v>
      </c>
      <c r="G168" s="105"/>
    </row>
    <row r="169" ht="13" customHeight="1" spans="1:7">
      <c r="A169" s="105" t="s">
        <v>526</v>
      </c>
      <c r="B169" s="106" t="s">
        <v>618</v>
      </c>
      <c r="C169" s="106" t="s">
        <v>579</v>
      </c>
      <c r="D169" s="107">
        <f t="shared" si="3"/>
        <v>56.62</v>
      </c>
      <c r="E169" s="107">
        <v>0</v>
      </c>
      <c r="F169" s="107">
        <v>56.62</v>
      </c>
      <c r="G169" s="105"/>
    </row>
    <row r="170" ht="13" customHeight="1" spans="1:7">
      <c r="A170" s="105" t="s">
        <v>526</v>
      </c>
      <c r="B170" s="106" t="s">
        <v>618</v>
      </c>
      <c r="C170" s="106" t="s">
        <v>535</v>
      </c>
      <c r="D170" s="107">
        <f t="shared" si="3"/>
        <v>11.31</v>
      </c>
      <c r="E170" s="107">
        <v>0</v>
      </c>
      <c r="F170" s="107">
        <v>11.31</v>
      </c>
      <c r="G170" s="105"/>
    </row>
    <row r="171" ht="13" customHeight="1" spans="1:7">
      <c r="A171" s="105" t="s">
        <v>526</v>
      </c>
      <c r="B171" s="106" t="s">
        <v>619</v>
      </c>
      <c r="C171" s="106"/>
      <c r="D171" s="107">
        <f t="shared" si="3"/>
        <v>17.59</v>
      </c>
      <c r="E171" s="107">
        <v>0</v>
      </c>
      <c r="F171" s="107">
        <v>17.59</v>
      </c>
      <c r="G171" s="105"/>
    </row>
    <row r="172" ht="13" customHeight="1" spans="1:7">
      <c r="A172" s="105" t="s">
        <v>526</v>
      </c>
      <c r="B172" s="106" t="s">
        <v>619</v>
      </c>
      <c r="C172" s="106" t="s">
        <v>535</v>
      </c>
      <c r="D172" s="107">
        <f t="shared" si="3"/>
        <v>17.59</v>
      </c>
      <c r="E172" s="107">
        <v>0</v>
      </c>
      <c r="F172" s="107">
        <v>17.59</v>
      </c>
      <c r="G172" s="105"/>
    </row>
    <row r="173" ht="13" customHeight="1" spans="1:7">
      <c r="A173" s="105" t="s">
        <v>526</v>
      </c>
      <c r="B173" s="106" t="s">
        <v>620</v>
      </c>
      <c r="C173" s="106"/>
      <c r="D173" s="107">
        <f t="shared" si="3"/>
        <v>5.84</v>
      </c>
      <c r="E173" s="107">
        <v>5.84</v>
      </c>
      <c r="F173" s="107">
        <v>0</v>
      </c>
      <c r="G173" s="105"/>
    </row>
    <row r="174" ht="13" customHeight="1" spans="1:7">
      <c r="A174" s="105" t="s">
        <v>526</v>
      </c>
      <c r="B174" s="106" t="s">
        <v>620</v>
      </c>
      <c r="C174" s="106" t="s">
        <v>528</v>
      </c>
      <c r="D174" s="107">
        <f t="shared" si="3"/>
        <v>3.86</v>
      </c>
      <c r="E174" s="107">
        <v>3.86</v>
      </c>
      <c r="F174" s="107">
        <v>0</v>
      </c>
      <c r="G174" s="105"/>
    </row>
    <row r="175" ht="13" customHeight="1" spans="1:7">
      <c r="A175" s="105" t="s">
        <v>526</v>
      </c>
      <c r="B175" s="106" t="s">
        <v>620</v>
      </c>
      <c r="C175" s="106" t="s">
        <v>545</v>
      </c>
      <c r="D175" s="107">
        <f t="shared" si="3"/>
        <v>1.98</v>
      </c>
      <c r="E175" s="107">
        <v>1.98</v>
      </c>
      <c r="F175" s="107">
        <v>0</v>
      </c>
      <c r="G175" s="105"/>
    </row>
    <row r="176" ht="13" customHeight="1" spans="1:7">
      <c r="A176" s="105" t="s">
        <v>526</v>
      </c>
      <c r="B176" s="106" t="s">
        <v>621</v>
      </c>
      <c r="C176" s="106"/>
      <c r="D176" s="107">
        <f t="shared" si="3"/>
        <v>33.84</v>
      </c>
      <c r="E176" s="107">
        <v>2.85</v>
      </c>
      <c r="F176" s="107">
        <v>30.99</v>
      </c>
      <c r="G176" s="105"/>
    </row>
    <row r="177" ht="13" customHeight="1" spans="1:7">
      <c r="A177" s="105" t="s">
        <v>526</v>
      </c>
      <c r="B177" s="106" t="s">
        <v>621</v>
      </c>
      <c r="C177" s="106" t="s">
        <v>544</v>
      </c>
      <c r="D177" s="107">
        <f t="shared" si="3"/>
        <v>26.05</v>
      </c>
      <c r="E177" s="107">
        <v>0</v>
      </c>
      <c r="F177" s="107">
        <v>26.05</v>
      </c>
      <c r="G177" s="105"/>
    </row>
    <row r="178" ht="13" customHeight="1" spans="1:7">
      <c r="A178" s="105" t="s">
        <v>526</v>
      </c>
      <c r="B178" s="106" t="s">
        <v>621</v>
      </c>
      <c r="C178" s="106" t="s">
        <v>622</v>
      </c>
      <c r="D178" s="107">
        <f t="shared" si="3"/>
        <v>2.85</v>
      </c>
      <c r="E178" s="107">
        <v>2.85</v>
      </c>
      <c r="F178" s="107">
        <v>0</v>
      </c>
      <c r="G178" s="105"/>
    </row>
    <row r="179" ht="13" customHeight="1" spans="1:7">
      <c r="A179" s="105" t="s">
        <v>526</v>
      </c>
      <c r="B179" s="106" t="s">
        <v>621</v>
      </c>
      <c r="C179" s="106" t="s">
        <v>534</v>
      </c>
      <c r="D179" s="107">
        <f t="shared" si="3"/>
        <v>4.94</v>
      </c>
      <c r="E179" s="107">
        <v>0</v>
      </c>
      <c r="F179" s="107">
        <v>4.94</v>
      </c>
      <c r="G179" s="105"/>
    </row>
    <row r="180" ht="13" customHeight="1" spans="1:7">
      <c r="A180" s="105" t="s">
        <v>526</v>
      </c>
      <c r="B180" s="106" t="s">
        <v>623</v>
      </c>
      <c r="C180" s="106"/>
      <c r="D180" s="107">
        <f t="shared" si="3"/>
        <v>108.49</v>
      </c>
      <c r="E180" s="107">
        <v>6.82</v>
      </c>
      <c r="F180" s="107">
        <v>101.67</v>
      </c>
      <c r="G180" s="105"/>
    </row>
    <row r="181" ht="13" customHeight="1" spans="1:7">
      <c r="A181" s="105" t="s">
        <v>526</v>
      </c>
      <c r="B181" s="106" t="s">
        <v>623</v>
      </c>
      <c r="C181" s="106" t="s">
        <v>545</v>
      </c>
      <c r="D181" s="107">
        <f t="shared" si="3"/>
        <v>2.53</v>
      </c>
      <c r="E181" s="107">
        <v>2.53</v>
      </c>
      <c r="F181" s="107">
        <v>0</v>
      </c>
      <c r="G181" s="105"/>
    </row>
    <row r="182" ht="13" customHeight="1" spans="1:7">
      <c r="A182" s="105" t="s">
        <v>526</v>
      </c>
      <c r="B182" s="106" t="s">
        <v>623</v>
      </c>
      <c r="C182" s="106" t="s">
        <v>624</v>
      </c>
      <c r="D182" s="107">
        <f t="shared" si="3"/>
        <v>101.67</v>
      </c>
      <c r="E182" s="107">
        <v>0</v>
      </c>
      <c r="F182" s="107">
        <v>101.67</v>
      </c>
      <c r="G182" s="105"/>
    </row>
    <row r="183" ht="13" customHeight="1" spans="1:7">
      <c r="A183" s="105" t="s">
        <v>526</v>
      </c>
      <c r="B183" s="106" t="s">
        <v>623</v>
      </c>
      <c r="C183" s="106" t="s">
        <v>534</v>
      </c>
      <c r="D183" s="107">
        <f t="shared" si="3"/>
        <v>4.29</v>
      </c>
      <c r="E183" s="107">
        <v>4.29</v>
      </c>
      <c r="F183" s="107">
        <v>0</v>
      </c>
      <c r="G183" s="105"/>
    </row>
    <row r="184" ht="13" customHeight="1" spans="1:7">
      <c r="A184" s="105" t="s">
        <v>526</v>
      </c>
      <c r="B184" s="106" t="s">
        <v>625</v>
      </c>
      <c r="C184" s="106"/>
      <c r="D184" s="107">
        <f t="shared" si="3"/>
        <v>11.87</v>
      </c>
      <c r="E184" s="107">
        <v>7.57</v>
      </c>
      <c r="F184" s="107">
        <v>4.3</v>
      </c>
      <c r="G184" s="105"/>
    </row>
    <row r="185" ht="13" customHeight="1" spans="1:7">
      <c r="A185" s="105" t="s">
        <v>526</v>
      </c>
      <c r="B185" s="106" t="s">
        <v>625</v>
      </c>
      <c r="C185" s="106" t="s">
        <v>568</v>
      </c>
      <c r="D185" s="107">
        <f t="shared" si="3"/>
        <v>0.11</v>
      </c>
      <c r="E185" s="107">
        <v>0</v>
      </c>
      <c r="F185" s="107">
        <v>0.11</v>
      </c>
      <c r="G185" s="105"/>
    </row>
    <row r="186" ht="13" customHeight="1" spans="1:7">
      <c r="A186" s="105" t="s">
        <v>526</v>
      </c>
      <c r="B186" s="106" t="s">
        <v>625</v>
      </c>
      <c r="C186" s="106" t="s">
        <v>530</v>
      </c>
      <c r="D186" s="107">
        <f t="shared" si="3"/>
        <v>7.45</v>
      </c>
      <c r="E186" s="107">
        <v>7.45</v>
      </c>
      <c r="F186" s="107">
        <v>0</v>
      </c>
      <c r="G186" s="105"/>
    </row>
    <row r="187" ht="13" customHeight="1" spans="1:7">
      <c r="A187" s="105" t="s">
        <v>526</v>
      </c>
      <c r="B187" s="106" t="s">
        <v>625</v>
      </c>
      <c r="C187" s="106" t="s">
        <v>545</v>
      </c>
      <c r="D187" s="107">
        <f t="shared" si="3"/>
        <v>0.12</v>
      </c>
      <c r="E187" s="107">
        <v>0.12</v>
      </c>
      <c r="F187" s="107">
        <v>0</v>
      </c>
      <c r="G187" s="105"/>
    </row>
    <row r="188" ht="13" customHeight="1" spans="1:7">
      <c r="A188" s="105" t="s">
        <v>526</v>
      </c>
      <c r="B188" s="106" t="s">
        <v>625</v>
      </c>
      <c r="C188" s="106" t="s">
        <v>559</v>
      </c>
      <c r="D188" s="107">
        <f t="shared" si="3"/>
        <v>4.2</v>
      </c>
      <c r="E188" s="107">
        <v>0</v>
      </c>
      <c r="F188" s="107">
        <v>4.2</v>
      </c>
      <c r="G188" s="105"/>
    </row>
    <row r="189" ht="13" customHeight="1" spans="1:7">
      <c r="A189" s="105" t="s">
        <v>526</v>
      </c>
      <c r="B189" s="106" t="s">
        <v>626</v>
      </c>
      <c r="C189" s="106"/>
      <c r="D189" s="107">
        <f t="shared" si="3"/>
        <v>72.53</v>
      </c>
      <c r="E189" s="107">
        <v>33.02</v>
      </c>
      <c r="F189" s="107">
        <v>39.51</v>
      </c>
      <c r="G189" s="105"/>
    </row>
    <row r="190" ht="13" customHeight="1" spans="1:7">
      <c r="A190" s="105" t="s">
        <v>526</v>
      </c>
      <c r="B190" s="106" t="s">
        <v>626</v>
      </c>
      <c r="C190" s="106" t="s">
        <v>530</v>
      </c>
      <c r="D190" s="107">
        <f t="shared" si="3"/>
        <v>64.92</v>
      </c>
      <c r="E190" s="107">
        <v>33.02</v>
      </c>
      <c r="F190" s="107">
        <v>31.9</v>
      </c>
      <c r="G190" s="105"/>
    </row>
    <row r="191" ht="13" customHeight="1" spans="1:7">
      <c r="A191" s="105" t="s">
        <v>526</v>
      </c>
      <c r="B191" s="106" t="s">
        <v>626</v>
      </c>
      <c r="C191" s="106" t="s">
        <v>534</v>
      </c>
      <c r="D191" s="107">
        <f t="shared" si="3"/>
        <v>7.61</v>
      </c>
      <c r="E191" s="107">
        <v>0</v>
      </c>
      <c r="F191" s="107">
        <v>7.61</v>
      </c>
      <c r="G191" s="105"/>
    </row>
    <row r="192" spans="1:7">
      <c r="A192" s="105" t="s">
        <v>526</v>
      </c>
      <c r="B192" s="106" t="s">
        <v>627</v>
      </c>
      <c r="C192" s="106"/>
      <c r="D192" s="107">
        <f t="shared" si="3"/>
        <v>9.07</v>
      </c>
      <c r="E192" s="107">
        <v>0</v>
      </c>
      <c r="F192" s="107">
        <v>9.07</v>
      </c>
      <c r="G192" s="105"/>
    </row>
    <row r="193" spans="1:7">
      <c r="A193" s="105" t="s">
        <v>526</v>
      </c>
      <c r="B193" s="106" t="s">
        <v>627</v>
      </c>
      <c r="C193" s="106" t="s">
        <v>532</v>
      </c>
      <c r="D193" s="107">
        <f t="shared" si="3"/>
        <v>9.07</v>
      </c>
      <c r="E193" s="107">
        <v>0</v>
      </c>
      <c r="F193" s="107">
        <v>9.07</v>
      </c>
      <c r="G193" s="105"/>
    </row>
    <row r="194" ht="13" customHeight="1" spans="1:7">
      <c r="A194" s="105" t="s">
        <v>526</v>
      </c>
      <c r="B194" s="106" t="s">
        <v>628</v>
      </c>
      <c r="C194" s="106"/>
      <c r="D194" s="107">
        <f t="shared" si="3"/>
        <v>85.83</v>
      </c>
      <c r="E194" s="107">
        <v>0</v>
      </c>
      <c r="F194" s="107">
        <v>85.83</v>
      </c>
      <c r="G194" s="105"/>
    </row>
    <row r="195" ht="13" customHeight="1" spans="1:7">
      <c r="A195" s="105" t="s">
        <v>526</v>
      </c>
      <c r="B195" s="106" t="s">
        <v>628</v>
      </c>
      <c r="C195" s="106" t="s">
        <v>544</v>
      </c>
      <c r="D195" s="107">
        <f t="shared" si="3"/>
        <v>55.88</v>
      </c>
      <c r="E195" s="107">
        <v>0</v>
      </c>
      <c r="F195" s="107">
        <v>55.88</v>
      </c>
      <c r="G195" s="105"/>
    </row>
    <row r="196" ht="13" customHeight="1" spans="1:7">
      <c r="A196" s="105" t="s">
        <v>526</v>
      </c>
      <c r="B196" s="106" t="s">
        <v>628</v>
      </c>
      <c r="C196" s="106" t="s">
        <v>606</v>
      </c>
      <c r="D196" s="107">
        <f t="shared" si="3"/>
        <v>28.46</v>
      </c>
      <c r="E196" s="107">
        <v>0</v>
      </c>
      <c r="F196" s="107">
        <v>28.46</v>
      </c>
      <c r="G196" s="105"/>
    </row>
    <row r="197" ht="13" customHeight="1" spans="1:7">
      <c r="A197" s="105" t="s">
        <v>526</v>
      </c>
      <c r="B197" s="106" t="s">
        <v>628</v>
      </c>
      <c r="C197" s="106" t="s">
        <v>551</v>
      </c>
      <c r="D197" s="107">
        <f t="shared" si="3"/>
        <v>1.49</v>
      </c>
      <c r="E197" s="107">
        <v>0</v>
      </c>
      <c r="F197" s="107">
        <v>1.49</v>
      </c>
      <c r="G197" s="105"/>
    </row>
    <row r="198" ht="13" customHeight="1" spans="1:7">
      <c r="A198" s="105" t="s">
        <v>526</v>
      </c>
      <c r="B198" s="106" t="s">
        <v>629</v>
      </c>
      <c r="C198" s="106"/>
      <c r="D198" s="107">
        <f t="shared" si="3"/>
        <v>42.3</v>
      </c>
      <c r="E198" s="107">
        <v>11</v>
      </c>
      <c r="F198" s="107">
        <v>31.3</v>
      </c>
      <c r="G198" s="105"/>
    </row>
    <row r="199" ht="13" customHeight="1" spans="1:7">
      <c r="A199" s="105" t="s">
        <v>526</v>
      </c>
      <c r="B199" s="106" t="s">
        <v>629</v>
      </c>
      <c r="C199" s="106" t="s">
        <v>532</v>
      </c>
      <c r="D199" s="107">
        <f t="shared" ref="D199:D262" si="4">(E199+F199)</f>
        <v>30.18</v>
      </c>
      <c r="E199" s="107">
        <v>0</v>
      </c>
      <c r="F199" s="107">
        <v>30.18</v>
      </c>
      <c r="G199" s="105"/>
    </row>
    <row r="200" ht="13" customHeight="1" spans="1:7">
      <c r="A200" s="105" t="s">
        <v>526</v>
      </c>
      <c r="B200" s="106" t="s">
        <v>629</v>
      </c>
      <c r="C200" s="106" t="s">
        <v>545</v>
      </c>
      <c r="D200" s="107">
        <f t="shared" si="4"/>
        <v>7.07</v>
      </c>
      <c r="E200" s="107">
        <v>7.07</v>
      </c>
      <c r="F200" s="107">
        <v>0</v>
      </c>
      <c r="G200" s="105"/>
    </row>
    <row r="201" ht="13" customHeight="1" spans="1:7">
      <c r="A201" s="105" t="s">
        <v>526</v>
      </c>
      <c r="B201" s="106" t="s">
        <v>629</v>
      </c>
      <c r="C201" s="106" t="s">
        <v>542</v>
      </c>
      <c r="D201" s="107">
        <f t="shared" si="4"/>
        <v>3.93</v>
      </c>
      <c r="E201" s="107">
        <v>3.93</v>
      </c>
      <c r="F201" s="107">
        <v>0</v>
      </c>
      <c r="G201" s="105"/>
    </row>
    <row r="202" ht="13" customHeight="1" spans="1:7">
      <c r="A202" s="105" t="s">
        <v>526</v>
      </c>
      <c r="B202" s="106" t="s">
        <v>629</v>
      </c>
      <c r="C202" s="106" t="s">
        <v>534</v>
      </c>
      <c r="D202" s="107">
        <f t="shared" si="4"/>
        <v>1.12</v>
      </c>
      <c r="E202" s="107">
        <v>0</v>
      </c>
      <c r="F202" s="107">
        <v>1.12</v>
      </c>
      <c r="G202" s="105"/>
    </row>
    <row r="203" ht="13" customHeight="1" spans="1:7">
      <c r="A203" s="105" t="s">
        <v>526</v>
      </c>
      <c r="B203" s="106" t="s">
        <v>630</v>
      </c>
      <c r="C203" s="106"/>
      <c r="D203" s="107">
        <f t="shared" si="4"/>
        <v>39.64</v>
      </c>
      <c r="E203" s="107">
        <v>6</v>
      </c>
      <c r="F203" s="107">
        <v>33.64</v>
      </c>
      <c r="G203" s="105"/>
    </row>
    <row r="204" ht="13" customHeight="1" spans="1:7">
      <c r="A204" s="105" t="s">
        <v>526</v>
      </c>
      <c r="B204" s="106" t="s">
        <v>630</v>
      </c>
      <c r="C204" s="106" t="s">
        <v>539</v>
      </c>
      <c r="D204" s="107">
        <f t="shared" si="4"/>
        <v>4.5</v>
      </c>
      <c r="E204" s="107">
        <v>0</v>
      </c>
      <c r="F204" s="107">
        <v>4.5</v>
      </c>
      <c r="G204" s="105"/>
    </row>
    <row r="205" ht="13" customHeight="1" spans="1:7">
      <c r="A205" s="105" t="s">
        <v>526</v>
      </c>
      <c r="B205" s="106" t="s">
        <v>630</v>
      </c>
      <c r="C205" s="106" t="s">
        <v>540</v>
      </c>
      <c r="D205" s="107">
        <f t="shared" si="4"/>
        <v>6.59</v>
      </c>
      <c r="E205" s="107">
        <v>0</v>
      </c>
      <c r="F205" s="107">
        <v>6.59</v>
      </c>
      <c r="G205" s="105"/>
    </row>
    <row r="206" ht="13" customHeight="1" spans="1:7">
      <c r="A206" s="105" t="s">
        <v>526</v>
      </c>
      <c r="B206" s="106" t="s">
        <v>630</v>
      </c>
      <c r="C206" s="106" t="s">
        <v>530</v>
      </c>
      <c r="D206" s="107">
        <f t="shared" si="4"/>
        <v>22.55</v>
      </c>
      <c r="E206" s="107">
        <v>0</v>
      </c>
      <c r="F206" s="107">
        <v>22.55</v>
      </c>
      <c r="G206" s="105"/>
    </row>
    <row r="207" ht="13" customHeight="1" spans="1:7">
      <c r="A207" s="105" t="s">
        <v>526</v>
      </c>
      <c r="B207" s="106" t="s">
        <v>630</v>
      </c>
      <c r="C207" s="106" t="s">
        <v>534</v>
      </c>
      <c r="D207" s="107">
        <f t="shared" si="4"/>
        <v>6</v>
      </c>
      <c r="E207" s="107">
        <v>6</v>
      </c>
      <c r="F207" s="107">
        <v>0</v>
      </c>
      <c r="G207" s="105"/>
    </row>
    <row r="208" ht="13" customHeight="1" spans="1:7">
      <c r="A208" s="105" t="s">
        <v>526</v>
      </c>
      <c r="B208" s="106" t="s">
        <v>631</v>
      </c>
      <c r="C208" s="106"/>
      <c r="D208" s="107">
        <f t="shared" si="4"/>
        <v>47.9</v>
      </c>
      <c r="E208" s="107">
        <v>26.06</v>
      </c>
      <c r="F208" s="107">
        <v>21.84</v>
      </c>
      <c r="G208" s="105"/>
    </row>
    <row r="209" ht="13" customHeight="1" spans="1:7">
      <c r="A209" s="105" t="s">
        <v>526</v>
      </c>
      <c r="B209" s="106" t="s">
        <v>631</v>
      </c>
      <c r="C209" s="106" t="s">
        <v>534</v>
      </c>
      <c r="D209" s="107">
        <f t="shared" si="4"/>
        <v>16.6</v>
      </c>
      <c r="E209" s="107">
        <v>16.6</v>
      </c>
      <c r="F209" s="107">
        <v>0</v>
      </c>
      <c r="G209" s="105"/>
    </row>
    <row r="210" ht="13" customHeight="1" spans="1:7">
      <c r="A210" s="105" t="s">
        <v>526</v>
      </c>
      <c r="B210" s="106" t="s">
        <v>631</v>
      </c>
      <c r="C210" s="106" t="s">
        <v>535</v>
      </c>
      <c r="D210" s="107">
        <f t="shared" si="4"/>
        <v>21.84</v>
      </c>
      <c r="E210" s="107">
        <v>0</v>
      </c>
      <c r="F210" s="107">
        <v>21.84</v>
      </c>
      <c r="G210" s="105"/>
    </row>
    <row r="211" ht="13" customHeight="1" spans="1:7">
      <c r="A211" s="105" t="s">
        <v>526</v>
      </c>
      <c r="B211" s="106" t="s">
        <v>631</v>
      </c>
      <c r="C211" s="106" t="s">
        <v>564</v>
      </c>
      <c r="D211" s="107">
        <f t="shared" si="4"/>
        <v>9.46</v>
      </c>
      <c r="E211" s="107">
        <v>9.46</v>
      </c>
      <c r="F211" s="107">
        <v>0</v>
      </c>
      <c r="G211" s="105"/>
    </row>
    <row r="212" ht="13" customHeight="1" spans="1:7">
      <c r="A212" s="105" t="s">
        <v>526</v>
      </c>
      <c r="B212" s="106" t="s">
        <v>632</v>
      </c>
      <c r="C212" s="106"/>
      <c r="D212" s="107">
        <f t="shared" si="4"/>
        <v>52.38</v>
      </c>
      <c r="E212" s="107">
        <v>14.18</v>
      </c>
      <c r="F212" s="107">
        <v>38.2</v>
      </c>
      <c r="G212" s="105"/>
    </row>
    <row r="213" ht="13" customHeight="1" spans="1:7">
      <c r="A213" s="105" t="s">
        <v>526</v>
      </c>
      <c r="B213" s="106" t="s">
        <v>632</v>
      </c>
      <c r="C213" s="106" t="s">
        <v>633</v>
      </c>
      <c r="D213" s="107">
        <f t="shared" si="4"/>
        <v>0.71</v>
      </c>
      <c r="E213" s="107">
        <v>0</v>
      </c>
      <c r="F213" s="107">
        <v>0.71</v>
      </c>
      <c r="G213" s="105"/>
    </row>
    <row r="214" ht="13" customHeight="1" spans="1:7">
      <c r="A214" s="105" t="s">
        <v>526</v>
      </c>
      <c r="B214" s="106" t="s">
        <v>632</v>
      </c>
      <c r="C214" s="106" t="s">
        <v>610</v>
      </c>
      <c r="D214" s="107">
        <f t="shared" si="4"/>
        <v>0.99</v>
      </c>
      <c r="E214" s="107">
        <v>0</v>
      </c>
      <c r="F214" s="107">
        <v>0.99</v>
      </c>
      <c r="G214" s="105"/>
    </row>
    <row r="215" ht="13" customHeight="1" spans="1:7">
      <c r="A215" s="105" t="s">
        <v>526</v>
      </c>
      <c r="B215" s="106" t="s">
        <v>632</v>
      </c>
      <c r="C215" s="106" t="s">
        <v>545</v>
      </c>
      <c r="D215" s="107">
        <f t="shared" si="4"/>
        <v>6.73</v>
      </c>
      <c r="E215" s="107">
        <v>6.73</v>
      </c>
      <c r="F215" s="107">
        <v>0</v>
      </c>
      <c r="G215" s="105"/>
    </row>
    <row r="216" ht="13" customHeight="1" spans="1:7">
      <c r="A216" s="105" t="s">
        <v>526</v>
      </c>
      <c r="B216" s="106" t="s">
        <v>632</v>
      </c>
      <c r="C216" s="106" t="s">
        <v>559</v>
      </c>
      <c r="D216" s="107">
        <f t="shared" si="4"/>
        <v>32.31</v>
      </c>
      <c r="E216" s="107">
        <v>0</v>
      </c>
      <c r="F216" s="107">
        <v>32.31</v>
      </c>
      <c r="G216" s="105"/>
    </row>
    <row r="217" ht="13" customHeight="1" spans="1:7">
      <c r="A217" s="105" t="s">
        <v>526</v>
      </c>
      <c r="B217" s="106" t="s">
        <v>632</v>
      </c>
      <c r="C217" s="106" t="s">
        <v>542</v>
      </c>
      <c r="D217" s="107">
        <f t="shared" si="4"/>
        <v>5.74</v>
      </c>
      <c r="E217" s="107">
        <v>5.74</v>
      </c>
      <c r="F217" s="107">
        <v>0</v>
      </c>
      <c r="G217" s="105"/>
    </row>
    <row r="218" ht="13" customHeight="1" spans="1:7">
      <c r="A218" s="105" t="s">
        <v>526</v>
      </c>
      <c r="B218" s="106" t="s">
        <v>632</v>
      </c>
      <c r="C218" s="106" t="s">
        <v>534</v>
      </c>
      <c r="D218" s="107">
        <f t="shared" si="4"/>
        <v>5.9</v>
      </c>
      <c r="E218" s="107">
        <v>1.71</v>
      </c>
      <c r="F218" s="107">
        <v>4.19</v>
      </c>
      <c r="G218" s="105"/>
    </row>
    <row r="219" ht="13" customHeight="1" spans="1:7">
      <c r="A219" s="105" t="s">
        <v>526</v>
      </c>
      <c r="B219" s="106" t="s">
        <v>634</v>
      </c>
      <c r="C219" s="106"/>
      <c r="D219" s="107">
        <f t="shared" si="4"/>
        <v>39.21</v>
      </c>
      <c r="E219" s="107">
        <v>4.41</v>
      </c>
      <c r="F219" s="107">
        <v>34.8</v>
      </c>
      <c r="G219" s="105"/>
    </row>
    <row r="220" ht="13" customHeight="1" spans="1:7">
      <c r="A220" s="105" t="s">
        <v>526</v>
      </c>
      <c r="B220" s="106" t="s">
        <v>634</v>
      </c>
      <c r="C220" s="106" t="s">
        <v>528</v>
      </c>
      <c r="D220" s="107">
        <f t="shared" si="4"/>
        <v>4.41</v>
      </c>
      <c r="E220" s="107">
        <v>4.41</v>
      </c>
      <c r="F220" s="107">
        <v>0</v>
      </c>
      <c r="G220" s="105"/>
    </row>
    <row r="221" ht="13" customHeight="1" spans="1:7">
      <c r="A221" s="105" t="s">
        <v>526</v>
      </c>
      <c r="B221" s="106" t="s">
        <v>634</v>
      </c>
      <c r="C221" s="106" t="s">
        <v>534</v>
      </c>
      <c r="D221" s="107">
        <f t="shared" si="4"/>
        <v>1.57</v>
      </c>
      <c r="E221" s="107">
        <v>0</v>
      </c>
      <c r="F221" s="107">
        <v>1.57</v>
      </c>
      <c r="G221" s="105"/>
    </row>
    <row r="222" ht="13" customHeight="1" spans="1:7">
      <c r="A222" s="105" t="s">
        <v>526</v>
      </c>
      <c r="B222" s="106" t="s">
        <v>634</v>
      </c>
      <c r="C222" s="106" t="s">
        <v>535</v>
      </c>
      <c r="D222" s="107">
        <f t="shared" si="4"/>
        <v>33.23</v>
      </c>
      <c r="E222" s="107">
        <v>0</v>
      </c>
      <c r="F222" s="107">
        <v>33.23</v>
      </c>
      <c r="G222" s="105"/>
    </row>
    <row r="223" ht="13" customHeight="1" spans="1:7">
      <c r="A223" s="105" t="s">
        <v>526</v>
      </c>
      <c r="B223" s="106" t="s">
        <v>635</v>
      </c>
      <c r="C223" s="106"/>
      <c r="D223" s="107">
        <f t="shared" si="4"/>
        <v>105.35</v>
      </c>
      <c r="E223" s="107">
        <v>16.83</v>
      </c>
      <c r="F223" s="107">
        <v>88.52</v>
      </c>
      <c r="G223" s="105"/>
    </row>
    <row r="224" ht="13" customHeight="1" spans="1:7">
      <c r="A224" s="105" t="s">
        <v>526</v>
      </c>
      <c r="B224" s="106" t="s">
        <v>635</v>
      </c>
      <c r="C224" s="106" t="s">
        <v>636</v>
      </c>
      <c r="D224" s="107">
        <f t="shared" si="4"/>
        <v>7.09</v>
      </c>
      <c r="E224" s="107">
        <v>7.09</v>
      </c>
      <c r="F224" s="107">
        <v>0</v>
      </c>
      <c r="G224" s="105"/>
    </row>
    <row r="225" ht="13" customHeight="1" spans="1:7">
      <c r="A225" s="105" t="s">
        <v>526</v>
      </c>
      <c r="B225" s="106" t="s">
        <v>635</v>
      </c>
      <c r="C225" s="106" t="s">
        <v>534</v>
      </c>
      <c r="D225" s="107">
        <f t="shared" si="4"/>
        <v>9.75</v>
      </c>
      <c r="E225" s="107">
        <v>9.75</v>
      </c>
      <c r="F225" s="107">
        <v>0</v>
      </c>
      <c r="G225" s="105"/>
    </row>
    <row r="226" ht="13" customHeight="1" spans="1:7">
      <c r="A226" s="105" t="s">
        <v>526</v>
      </c>
      <c r="B226" s="106" t="s">
        <v>635</v>
      </c>
      <c r="C226" s="106" t="s">
        <v>535</v>
      </c>
      <c r="D226" s="107">
        <f t="shared" si="4"/>
        <v>88.52</v>
      </c>
      <c r="E226" s="107">
        <v>0</v>
      </c>
      <c r="F226" s="107">
        <v>88.52</v>
      </c>
      <c r="G226" s="105"/>
    </row>
    <row r="227" ht="24" spans="1:7">
      <c r="A227" s="105" t="s">
        <v>526</v>
      </c>
      <c r="B227" s="106" t="s">
        <v>637</v>
      </c>
      <c r="C227" s="106"/>
      <c r="D227" s="107">
        <f t="shared" si="4"/>
        <v>13.39</v>
      </c>
      <c r="E227" s="107">
        <v>0</v>
      </c>
      <c r="F227" s="107">
        <v>13.39</v>
      </c>
      <c r="G227" s="105"/>
    </row>
    <row r="228" ht="24" spans="1:7">
      <c r="A228" s="105" t="s">
        <v>526</v>
      </c>
      <c r="B228" s="106" t="s">
        <v>637</v>
      </c>
      <c r="C228" s="106" t="s">
        <v>535</v>
      </c>
      <c r="D228" s="107">
        <f t="shared" si="4"/>
        <v>13.39</v>
      </c>
      <c r="E228" s="107">
        <v>0</v>
      </c>
      <c r="F228" s="107">
        <v>13.39</v>
      </c>
      <c r="G228" s="105"/>
    </row>
    <row r="229" ht="24" spans="1:7">
      <c r="A229" s="105" t="s">
        <v>526</v>
      </c>
      <c r="B229" s="106" t="s">
        <v>638</v>
      </c>
      <c r="C229" s="106"/>
      <c r="D229" s="107">
        <f t="shared" si="4"/>
        <v>37.42</v>
      </c>
      <c r="E229" s="107">
        <v>11.25</v>
      </c>
      <c r="F229" s="107">
        <v>26.17</v>
      </c>
      <c r="G229" s="105"/>
    </row>
    <row r="230" ht="24" spans="1:7">
      <c r="A230" s="105" t="s">
        <v>526</v>
      </c>
      <c r="B230" s="106" t="s">
        <v>638</v>
      </c>
      <c r="C230" s="106" t="s">
        <v>639</v>
      </c>
      <c r="D230" s="107">
        <f t="shared" si="4"/>
        <v>22.92</v>
      </c>
      <c r="E230" s="107">
        <v>0</v>
      </c>
      <c r="F230" s="107">
        <v>22.92</v>
      </c>
      <c r="G230" s="105"/>
    </row>
    <row r="231" ht="24" spans="1:7">
      <c r="A231" s="105" t="s">
        <v>526</v>
      </c>
      <c r="B231" s="106" t="s">
        <v>638</v>
      </c>
      <c r="C231" s="106" t="s">
        <v>534</v>
      </c>
      <c r="D231" s="107">
        <f t="shared" si="4"/>
        <v>14.5</v>
      </c>
      <c r="E231" s="107">
        <v>11.25</v>
      </c>
      <c r="F231" s="107">
        <v>3.25</v>
      </c>
      <c r="G231" s="105"/>
    </row>
    <row r="232" ht="13" customHeight="1" spans="1:7">
      <c r="A232" s="108" t="s">
        <v>640</v>
      </c>
      <c r="B232" s="109"/>
      <c r="C232" s="110"/>
      <c r="D232" s="111">
        <f t="shared" si="4"/>
        <v>1036.72</v>
      </c>
      <c r="E232" s="111">
        <v>744.69</v>
      </c>
      <c r="F232" s="111">
        <v>292.03</v>
      </c>
      <c r="G232" s="112"/>
    </row>
    <row r="233" ht="13" customHeight="1" spans="1:7">
      <c r="A233" s="105" t="s">
        <v>641</v>
      </c>
      <c r="B233" s="106" t="s">
        <v>531</v>
      </c>
      <c r="C233" s="106"/>
      <c r="D233" s="107">
        <f t="shared" si="4"/>
        <v>85.62</v>
      </c>
      <c r="E233" s="107">
        <v>61.65</v>
      </c>
      <c r="F233" s="107">
        <v>23.97</v>
      </c>
      <c r="G233" s="105"/>
    </row>
    <row r="234" ht="13" customHeight="1" spans="1:7">
      <c r="A234" s="105" t="s">
        <v>641</v>
      </c>
      <c r="B234" s="106" t="s">
        <v>531</v>
      </c>
      <c r="C234" s="106" t="s">
        <v>642</v>
      </c>
      <c r="D234" s="107">
        <f t="shared" si="4"/>
        <v>79.5</v>
      </c>
      <c r="E234" s="107">
        <v>55.53</v>
      </c>
      <c r="F234" s="107">
        <v>23.97</v>
      </c>
      <c r="G234" s="105"/>
    </row>
    <row r="235" ht="13" customHeight="1" spans="1:7">
      <c r="A235" s="105" t="s">
        <v>641</v>
      </c>
      <c r="B235" s="106" t="s">
        <v>531</v>
      </c>
      <c r="C235" s="106" t="s">
        <v>643</v>
      </c>
      <c r="D235" s="107">
        <f t="shared" si="4"/>
        <v>6.12</v>
      </c>
      <c r="E235" s="107">
        <v>6.12</v>
      </c>
      <c r="F235" s="107">
        <v>0</v>
      </c>
      <c r="G235" s="105"/>
    </row>
    <row r="236" ht="13" customHeight="1" spans="1:7">
      <c r="A236" s="105" t="s">
        <v>641</v>
      </c>
      <c r="B236" s="106" t="s">
        <v>537</v>
      </c>
      <c r="C236" s="106"/>
      <c r="D236" s="107">
        <f t="shared" si="4"/>
        <v>21.36</v>
      </c>
      <c r="E236" s="107">
        <v>0</v>
      </c>
      <c r="F236" s="107">
        <v>21.36</v>
      </c>
      <c r="G236" s="105"/>
    </row>
    <row r="237" ht="13" customHeight="1" spans="1:7">
      <c r="A237" s="105" t="s">
        <v>641</v>
      </c>
      <c r="B237" s="106" t="s">
        <v>537</v>
      </c>
      <c r="C237" s="106" t="s">
        <v>642</v>
      </c>
      <c r="D237" s="107">
        <f t="shared" si="4"/>
        <v>21.36</v>
      </c>
      <c r="E237" s="107">
        <v>0</v>
      </c>
      <c r="F237" s="107">
        <v>21.36</v>
      </c>
      <c r="G237" s="105"/>
    </row>
    <row r="238" ht="13" customHeight="1" spans="1:7">
      <c r="A238" s="105" t="s">
        <v>641</v>
      </c>
      <c r="B238" s="106" t="s">
        <v>644</v>
      </c>
      <c r="C238" s="106"/>
      <c r="D238" s="107">
        <f t="shared" si="4"/>
        <v>21.79</v>
      </c>
      <c r="E238" s="107">
        <v>21.79</v>
      </c>
      <c r="F238" s="107">
        <v>0</v>
      </c>
      <c r="G238" s="105"/>
    </row>
    <row r="239" ht="13" customHeight="1" spans="1:7">
      <c r="A239" s="105" t="s">
        <v>641</v>
      </c>
      <c r="B239" s="106" t="s">
        <v>644</v>
      </c>
      <c r="C239" s="106" t="s">
        <v>642</v>
      </c>
      <c r="D239" s="107">
        <f t="shared" si="4"/>
        <v>21.79</v>
      </c>
      <c r="E239" s="107">
        <v>21.79</v>
      </c>
      <c r="F239" s="107">
        <v>0</v>
      </c>
      <c r="G239" s="105"/>
    </row>
    <row r="240" ht="13" customHeight="1" spans="1:7">
      <c r="A240" s="105" t="s">
        <v>641</v>
      </c>
      <c r="B240" s="106" t="s">
        <v>550</v>
      </c>
      <c r="C240" s="106"/>
      <c r="D240" s="107">
        <f t="shared" si="4"/>
        <v>60.52</v>
      </c>
      <c r="E240" s="107">
        <v>26.52</v>
      </c>
      <c r="F240" s="107">
        <v>34</v>
      </c>
      <c r="G240" s="105"/>
    </row>
    <row r="241" ht="13" customHeight="1" spans="1:7">
      <c r="A241" s="105" t="s">
        <v>641</v>
      </c>
      <c r="B241" s="106" t="s">
        <v>550</v>
      </c>
      <c r="C241" s="106" t="s">
        <v>642</v>
      </c>
      <c r="D241" s="107">
        <f t="shared" si="4"/>
        <v>26.52</v>
      </c>
      <c r="E241" s="107">
        <v>26.52</v>
      </c>
      <c r="F241" s="107">
        <v>0</v>
      </c>
      <c r="G241" s="105"/>
    </row>
    <row r="242" ht="13" customHeight="1" spans="1:7">
      <c r="A242" s="105" t="s">
        <v>641</v>
      </c>
      <c r="B242" s="106" t="s">
        <v>550</v>
      </c>
      <c r="C242" s="106" t="s">
        <v>645</v>
      </c>
      <c r="D242" s="107">
        <f t="shared" si="4"/>
        <v>34</v>
      </c>
      <c r="E242" s="107">
        <v>0</v>
      </c>
      <c r="F242" s="107">
        <v>34</v>
      </c>
      <c r="G242" s="105"/>
    </row>
    <row r="243" ht="13" customHeight="1" spans="1:7">
      <c r="A243" s="105" t="s">
        <v>641</v>
      </c>
      <c r="B243" s="106" t="s">
        <v>552</v>
      </c>
      <c r="C243" s="106"/>
      <c r="D243" s="107">
        <f t="shared" si="4"/>
        <v>2.36</v>
      </c>
      <c r="E243" s="107">
        <v>2.36</v>
      </c>
      <c r="F243" s="107">
        <v>0</v>
      </c>
      <c r="G243" s="105"/>
    </row>
    <row r="244" ht="13" customHeight="1" spans="1:7">
      <c r="A244" s="105" t="s">
        <v>641</v>
      </c>
      <c r="B244" s="106" t="s">
        <v>552</v>
      </c>
      <c r="C244" s="106" t="s">
        <v>642</v>
      </c>
      <c r="D244" s="107">
        <f t="shared" si="4"/>
        <v>2.36</v>
      </c>
      <c r="E244" s="107">
        <v>2.36</v>
      </c>
      <c r="F244" s="107">
        <v>0</v>
      </c>
      <c r="G244" s="105"/>
    </row>
    <row r="245" ht="13" customHeight="1" spans="1:7">
      <c r="A245" s="105" t="s">
        <v>641</v>
      </c>
      <c r="B245" s="106" t="s">
        <v>557</v>
      </c>
      <c r="C245" s="106"/>
      <c r="D245" s="107">
        <f t="shared" si="4"/>
        <v>7.38</v>
      </c>
      <c r="E245" s="107">
        <v>7.38</v>
      </c>
      <c r="F245" s="107">
        <v>0</v>
      </c>
      <c r="G245" s="105"/>
    </row>
    <row r="246" ht="13" customHeight="1" spans="1:7">
      <c r="A246" s="105" t="s">
        <v>641</v>
      </c>
      <c r="B246" s="106" t="s">
        <v>557</v>
      </c>
      <c r="C246" s="106" t="s">
        <v>642</v>
      </c>
      <c r="D246" s="107">
        <f t="shared" si="4"/>
        <v>6.87</v>
      </c>
      <c r="E246" s="107">
        <v>6.87</v>
      </c>
      <c r="F246" s="107">
        <v>0</v>
      </c>
      <c r="G246" s="105"/>
    </row>
    <row r="247" ht="13" customHeight="1" spans="1:7">
      <c r="A247" s="105" t="s">
        <v>641</v>
      </c>
      <c r="B247" s="106" t="s">
        <v>557</v>
      </c>
      <c r="C247" s="106" t="s">
        <v>646</v>
      </c>
      <c r="D247" s="107">
        <f t="shared" si="4"/>
        <v>0.52</v>
      </c>
      <c r="E247" s="107">
        <v>0.52</v>
      </c>
      <c r="F247" s="107">
        <v>0</v>
      </c>
      <c r="G247" s="105"/>
    </row>
    <row r="248" ht="13" customHeight="1" spans="1:7">
      <c r="A248" s="105" t="s">
        <v>641</v>
      </c>
      <c r="B248" s="106" t="s">
        <v>560</v>
      </c>
      <c r="C248" s="106"/>
      <c r="D248" s="107">
        <f t="shared" si="4"/>
        <v>9.5</v>
      </c>
      <c r="E248" s="107">
        <v>9.5</v>
      </c>
      <c r="F248" s="107">
        <v>0</v>
      </c>
      <c r="G248" s="105"/>
    </row>
    <row r="249" ht="13" customHeight="1" spans="1:7">
      <c r="A249" s="105" t="s">
        <v>641</v>
      </c>
      <c r="B249" s="106" t="s">
        <v>560</v>
      </c>
      <c r="C249" s="106" t="s">
        <v>642</v>
      </c>
      <c r="D249" s="107">
        <f t="shared" si="4"/>
        <v>9.5</v>
      </c>
      <c r="E249" s="107">
        <v>9.5</v>
      </c>
      <c r="F249" s="107">
        <v>0</v>
      </c>
      <c r="G249" s="105"/>
    </row>
    <row r="250" ht="13" customHeight="1" spans="1:7">
      <c r="A250" s="105" t="s">
        <v>641</v>
      </c>
      <c r="B250" s="106" t="s">
        <v>562</v>
      </c>
      <c r="C250" s="106"/>
      <c r="D250" s="107">
        <f t="shared" si="4"/>
        <v>204.56</v>
      </c>
      <c r="E250" s="107">
        <v>163.39</v>
      </c>
      <c r="F250" s="107">
        <v>41.17</v>
      </c>
      <c r="G250" s="105"/>
    </row>
    <row r="251" ht="13" customHeight="1" spans="1:7">
      <c r="A251" s="105" t="s">
        <v>641</v>
      </c>
      <c r="B251" s="106" t="s">
        <v>562</v>
      </c>
      <c r="C251" s="106" t="s">
        <v>642</v>
      </c>
      <c r="D251" s="107">
        <f t="shared" si="4"/>
        <v>204.56</v>
      </c>
      <c r="E251" s="107">
        <v>163.39</v>
      </c>
      <c r="F251" s="107">
        <v>41.17</v>
      </c>
      <c r="G251" s="105"/>
    </row>
    <row r="252" ht="13" customHeight="1" spans="1:7">
      <c r="A252" s="105" t="s">
        <v>641</v>
      </c>
      <c r="B252" s="106" t="s">
        <v>571</v>
      </c>
      <c r="C252" s="106"/>
      <c r="D252" s="107">
        <f t="shared" si="4"/>
        <v>22.06</v>
      </c>
      <c r="E252" s="107">
        <v>22.06</v>
      </c>
      <c r="F252" s="107">
        <v>0</v>
      </c>
      <c r="G252" s="105"/>
    </row>
    <row r="253" ht="13" customHeight="1" spans="1:7">
      <c r="A253" s="105" t="s">
        <v>641</v>
      </c>
      <c r="B253" s="106" t="s">
        <v>571</v>
      </c>
      <c r="C253" s="106" t="s">
        <v>642</v>
      </c>
      <c r="D253" s="107">
        <f t="shared" si="4"/>
        <v>22.06</v>
      </c>
      <c r="E253" s="107">
        <v>22.06</v>
      </c>
      <c r="F253" s="107">
        <v>0</v>
      </c>
      <c r="G253" s="105"/>
    </row>
    <row r="254" ht="13" customHeight="1" spans="1:7">
      <c r="A254" s="105" t="s">
        <v>641</v>
      </c>
      <c r="B254" s="106" t="s">
        <v>578</v>
      </c>
      <c r="C254" s="106"/>
      <c r="D254" s="107">
        <f t="shared" si="4"/>
        <v>29.79</v>
      </c>
      <c r="E254" s="107">
        <v>29.79</v>
      </c>
      <c r="F254" s="107">
        <v>0</v>
      </c>
      <c r="G254" s="105"/>
    </row>
    <row r="255" ht="13" customHeight="1" spans="1:7">
      <c r="A255" s="105" t="s">
        <v>641</v>
      </c>
      <c r="B255" s="106" t="s">
        <v>578</v>
      </c>
      <c r="C255" s="106" t="s">
        <v>642</v>
      </c>
      <c r="D255" s="107">
        <f t="shared" si="4"/>
        <v>29.79</v>
      </c>
      <c r="E255" s="107">
        <v>29.79</v>
      </c>
      <c r="F255" s="107">
        <v>0</v>
      </c>
      <c r="G255" s="105"/>
    </row>
    <row r="256" ht="13" customHeight="1" spans="1:7">
      <c r="A256" s="105" t="s">
        <v>641</v>
      </c>
      <c r="B256" s="106" t="s">
        <v>586</v>
      </c>
      <c r="C256" s="106"/>
      <c r="D256" s="107">
        <f t="shared" si="4"/>
        <v>28.71</v>
      </c>
      <c r="E256" s="107">
        <v>22.75</v>
      </c>
      <c r="F256" s="107">
        <v>5.96</v>
      </c>
      <c r="G256" s="105"/>
    </row>
    <row r="257" ht="13" customHeight="1" spans="1:7">
      <c r="A257" s="105" t="s">
        <v>641</v>
      </c>
      <c r="B257" s="106" t="s">
        <v>586</v>
      </c>
      <c r="C257" s="106" t="s">
        <v>647</v>
      </c>
      <c r="D257" s="107">
        <f t="shared" si="4"/>
        <v>5.96</v>
      </c>
      <c r="E257" s="107">
        <v>0</v>
      </c>
      <c r="F257" s="107">
        <v>5.96</v>
      </c>
      <c r="G257" s="105"/>
    </row>
    <row r="258" ht="13" customHeight="1" spans="1:7">
      <c r="A258" s="105" t="s">
        <v>641</v>
      </c>
      <c r="B258" s="106" t="s">
        <v>586</v>
      </c>
      <c r="C258" s="106" t="s">
        <v>642</v>
      </c>
      <c r="D258" s="107">
        <f t="shared" si="4"/>
        <v>22.75</v>
      </c>
      <c r="E258" s="107">
        <v>22.75</v>
      </c>
      <c r="F258" s="107">
        <v>0</v>
      </c>
      <c r="G258" s="105"/>
    </row>
    <row r="259" ht="13" customHeight="1" spans="1:7">
      <c r="A259" s="105" t="s">
        <v>641</v>
      </c>
      <c r="B259" s="106" t="s">
        <v>589</v>
      </c>
      <c r="C259" s="106"/>
      <c r="D259" s="107">
        <f t="shared" si="4"/>
        <v>50.8</v>
      </c>
      <c r="E259" s="107">
        <v>50.8</v>
      </c>
      <c r="F259" s="107">
        <v>0</v>
      </c>
      <c r="G259" s="105"/>
    </row>
    <row r="260" ht="13" customHeight="1" spans="1:7">
      <c r="A260" s="105" t="s">
        <v>641</v>
      </c>
      <c r="B260" s="106" t="s">
        <v>589</v>
      </c>
      <c r="C260" s="106" t="s">
        <v>642</v>
      </c>
      <c r="D260" s="107">
        <f t="shared" si="4"/>
        <v>48.32</v>
      </c>
      <c r="E260" s="107">
        <v>48.32</v>
      </c>
      <c r="F260" s="107">
        <v>0</v>
      </c>
      <c r="G260" s="105"/>
    </row>
    <row r="261" ht="13" customHeight="1" spans="1:7">
      <c r="A261" s="105" t="s">
        <v>641</v>
      </c>
      <c r="B261" s="106" t="s">
        <v>589</v>
      </c>
      <c r="C261" s="106" t="s">
        <v>646</v>
      </c>
      <c r="D261" s="107">
        <f t="shared" si="4"/>
        <v>2.48</v>
      </c>
      <c r="E261" s="107">
        <v>2.48</v>
      </c>
      <c r="F261" s="107">
        <v>0</v>
      </c>
      <c r="G261" s="105"/>
    </row>
    <row r="262" ht="13" customHeight="1" spans="1:7">
      <c r="A262" s="105" t="s">
        <v>641</v>
      </c>
      <c r="B262" s="106" t="s">
        <v>594</v>
      </c>
      <c r="C262" s="106"/>
      <c r="D262" s="107">
        <f t="shared" si="4"/>
        <v>23.3</v>
      </c>
      <c r="E262" s="107">
        <v>0</v>
      </c>
      <c r="F262" s="107">
        <v>23.3</v>
      </c>
      <c r="G262" s="105"/>
    </row>
    <row r="263" ht="13" customHeight="1" spans="1:7">
      <c r="A263" s="105" t="s">
        <v>641</v>
      </c>
      <c r="B263" s="106" t="s">
        <v>594</v>
      </c>
      <c r="C263" s="106" t="s">
        <v>642</v>
      </c>
      <c r="D263" s="107">
        <f t="shared" ref="D263:D290" si="5">(E263+F263)</f>
        <v>23.3</v>
      </c>
      <c r="E263" s="107">
        <v>0</v>
      </c>
      <c r="F263" s="107">
        <v>23.3</v>
      </c>
      <c r="G263" s="105"/>
    </row>
    <row r="264" ht="13" customHeight="1" spans="1:7">
      <c r="A264" s="105" t="s">
        <v>641</v>
      </c>
      <c r="B264" s="106" t="s">
        <v>597</v>
      </c>
      <c r="C264" s="106"/>
      <c r="D264" s="107">
        <f t="shared" si="5"/>
        <v>21.83</v>
      </c>
      <c r="E264" s="107">
        <v>21.83</v>
      </c>
      <c r="F264" s="107">
        <v>0</v>
      </c>
      <c r="G264" s="105"/>
    </row>
    <row r="265" ht="13" customHeight="1" spans="1:7">
      <c r="A265" s="105" t="s">
        <v>641</v>
      </c>
      <c r="B265" s="106" t="s">
        <v>597</v>
      </c>
      <c r="C265" s="106" t="s">
        <v>642</v>
      </c>
      <c r="D265" s="107">
        <f t="shared" si="5"/>
        <v>21.09</v>
      </c>
      <c r="E265" s="107">
        <v>21.09</v>
      </c>
      <c r="F265" s="107">
        <v>0</v>
      </c>
      <c r="G265" s="105"/>
    </row>
    <row r="266" ht="13" customHeight="1" spans="1:7">
      <c r="A266" s="105" t="s">
        <v>641</v>
      </c>
      <c r="B266" s="106" t="s">
        <v>597</v>
      </c>
      <c r="C266" s="106" t="s">
        <v>646</v>
      </c>
      <c r="D266" s="107">
        <f t="shared" si="5"/>
        <v>0.74</v>
      </c>
      <c r="E266" s="107">
        <v>0.74</v>
      </c>
      <c r="F266" s="107">
        <v>0</v>
      </c>
      <c r="G266" s="105"/>
    </row>
    <row r="267" ht="13" customHeight="1" spans="1:7">
      <c r="A267" s="105" t="s">
        <v>641</v>
      </c>
      <c r="B267" s="106" t="s">
        <v>601</v>
      </c>
      <c r="C267" s="106"/>
      <c r="D267" s="107">
        <f t="shared" si="5"/>
        <v>75.67</v>
      </c>
      <c r="E267" s="107">
        <v>0</v>
      </c>
      <c r="F267" s="107">
        <v>75.67</v>
      </c>
      <c r="G267" s="105"/>
    </row>
    <row r="268" ht="13" customHeight="1" spans="1:7">
      <c r="A268" s="105" t="s">
        <v>641</v>
      </c>
      <c r="B268" s="106" t="s">
        <v>601</v>
      </c>
      <c r="C268" s="106" t="s">
        <v>648</v>
      </c>
      <c r="D268" s="107">
        <f t="shared" si="5"/>
        <v>75.67</v>
      </c>
      <c r="E268" s="107">
        <v>0</v>
      </c>
      <c r="F268" s="107">
        <v>75.67</v>
      </c>
      <c r="G268" s="105"/>
    </row>
    <row r="269" ht="13" customHeight="1" spans="1:7">
      <c r="A269" s="105" t="s">
        <v>641</v>
      </c>
      <c r="B269" s="106" t="s">
        <v>604</v>
      </c>
      <c r="C269" s="106"/>
      <c r="D269" s="107">
        <f t="shared" si="5"/>
        <v>147.37</v>
      </c>
      <c r="E269" s="107">
        <v>125.63</v>
      </c>
      <c r="F269" s="107">
        <v>21.74</v>
      </c>
      <c r="G269" s="105"/>
    </row>
    <row r="270" ht="13" customHeight="1" spans="1:7">
      <c r="A270" s="105" t="s">
        <v>641</v>
      </c>
      <c r="B270" s="106" t="s">
        <v>604</v>
      </c>
      <c r="C270" s="106" t="s">
        <v>649</v>
      </c>
      <c r="D270" s="107">
        <f t="shared" si="5"/>
        <v>15.61</v>
      </c>
      <c r="E270" s="107">
        <v>0</v>
      </c>
      <c r="F270" s="107">
        <v>15.61</v>
      </c>
      <c r="G270" s="105"/>
    </row>
    <row r="271" ht="13" customHeight="1" spans="1:7">
      <c r="A271" s="105" t="s">
        <v>641</v>
      </c>
      <c r="B271" s="106" t="s">
        <v>604</v>
      </c>
      <c r="C271" s="106" t="s">
        <v>642</v>
      </c>
      <c r="D271" s="107">
        <f t="shared" si="5"/>
        <v>124.15</v>
      </c>
      <c r="E271" s="107">
        <v>124.15</v>
      </c>
      <c r="F271" s="107">
        <v>0</v>
      </c>
      <c r="G271" s="105"/>
    </row>
    <row r="272" ht="13" customHeight="1" spans="1:7">
      <c r="A272" s="105" t="s">
        <v>641</v>
      </c>
      <c r="B272" s="106" t="s">
        <v>604</v>
      </c>
      <c r="C272" s="106" t="s">
        <v>650</v>
      </c>
      <c r="D272" s="107">
        <f t="shared" si="5"/>
        <v>6.13</v>
      </c>
      <c r="E272" s="107">
        <v>0</v>
      </c>
      <c r="F272" s="107">
        <v>6.13</v>
      </c>
      <c r="G272" s="105"/>
    </row>
    <row r="273" ht="13" customHeight="1" spans="1:7">
      <c r="A273" s="105" t="s">
        <v>641</v>
      </c>
      <c r="B273" s="106" t="s">
        <v>604</v>
      </c>
      <c r="C273" s="106" t="s">
        <v>646</v>
      </c>
      <c r="D273" s="107">
        <f t="shared" si="5"/>
        <v>1.48</v>
      </c>
      <c r="E273" s="107">
        <v>1.48</v>
      </c>
      <c r="F273" s="107">
        <v>0</v>
      </c>
      <c r="G273" s="105"/>
    </row>
    <row r="274" ht="13" customHeight="1" spans="1:7">
      <c r="A274" s="105" t="s">
        <v>641</v>
      </c>
      <c r="B274" s="106" t="s">
        <v>608</v>
      </c>
      <c r="C274" s="106"/>
      <c r="D274" s="107">
        <f t="shared" si="5"/>
        <v>12.65</v>
      </c>
      <c r="E274" s="107">
        <v>6.83</v>
      </c>
      <c r="F274" s="107">
        <v>5.82</v>
      </c>
      <c r="G274" s="105"/>
    </row>
    <row r="275" ht="13" customHeight="1" spans="1:7">
      <c r="A275" s="105" t="s">
        <v>641</v>
      </c>
      <c r="B275" s="106" t="s">
        <v>608</v>
      </c>
      <c r="C275" s="106" t="s">
        <v>642</v>
      </c>
      <c r="D275" s="107">
        <f t="shared" si="5"/>
        <v>12.65</v>
      </c>
      <c r="E275" s="107">
        <v>6.83</v>
      </c>
      <c r="F275" s="107">
        <v>5.82</v>
      </c>
      <c r="G275" s="105"/>
    </row>
    <row r="276" ht="13" customHeight="1" spans="1:7">
      <c r="A276" s="105" t="s">
        <v>641</v>
      </c>
      <c r="B276" s="106" t="s">
        <v>612</v>
      </c>
      <c r="C276" s="106"/>
      <c r="D276" s="107">
        <f t="shared" si="5"/>
        <v>25.13</v>
      </c>
      <c r="E276" s="107">
        <v>25.13</v>
      </c>
      <c r="F276" s="107">
        <v>0</v>
      </c>
      <c r="G276" s="105"/>
    </row>
    <row r="277" ht="13" customHeight="1" spans="1:7">
      <c r="A277" s="105" t="s">
        <v>641</v>
      </c>
      <c r="B277" s="106" t="s">
        <v>612</v>
      </c>
      <c r="C277" s="106" t="s">
        <v>642</v>
      </c>
      <c r="D277" s="107">
        <f t="shared" si="5"/>
        <v>25.13</v>
      </c>
      <c r="E277" s="107">
        <v>25.13</v>
      </c>
      <c r="F277" s="107">
        <v>0</v>
      </c>
      <c r="G277" s="105"/>
    </row>
    <row r="278" ht="13" customHeight="1" spans="1:7">
      <c r="A278" s="105" t="s">
        <v>641</v>
      </c>
      <c r="B278" s="106" t="s">
        <v>619</v>
      </c>
      <c r="C278" s="106"/>
      <c r="D278" s="107">
        <f t="shared" si="5"/>
        <v>0.74</v>
      </c>
      <c r="E278" s="107">
        <v>0</v>
      </c>
      <c r="F278" s="107">
        <v>0.74</v>
      </c>
      <c r="G278" s="105"/>
    </row>
    <row r="279" ht="13" customHeight="1" spans="1:7">
      <c r="A279" s="105" t="s">
        <v>641</v>
      </c>
      <c r="B279" s="106" t="s">
        <v>619</v>
      </c>
      <c r="C279" s="106" t="s">
        <v>646</v>
      </c>
      <c r="D279" s="107">
        <f t="shared" si="5"/>
        <v>0.74</v>
      </c>
      <c r="E279" s="107">
        <v>0</v>
      </c>
      <c r="F279" s="107">
        <v>0.74</v>
      </c>
      <c r="G279" s="105"/>
    </row>
    <row r="280" ht="13" customHeight="1" spans="1:7">
      <c r="A280" s="105" t="s">
        <v>641</v>
      </c>
      <c r="B280" s="106" t="s">
        <v>621</v>
      </c>
      <c r="C280" s="106"/>
      <c r="D280" s="107">
        <f t="shared" si="5"/>
        <v>40.09</v>
      </c>
      <c r="E280" s="107">
        <v>27.91</v>
      </c>
      <c r="F280" s="107">
        <v>12.18</v>
      </c>
      <c r="G280" s="105"/>
    </row>
    <row r="281" ht="13" customHeight="1" spans="1:7">
      <c r="A281" s="105" t="s">
        <v>641</v>
      </c>
      <c r="B281" s="106" t="s">
        <v>621</v>
      </c>
      <c r="C281" s="106" t="s">
        <v>642</v>
      </c>
      <c r="D281" s="107">
        <f t="shared" si="5"/>
        <v>36.12</v>
      </c>
      <c r="E281" s="107">
        <v>27.91</v>
      </c>
      <c r="F281" s="107">
        <v>8.21</v>
      </c>
      <c r="G281" s="105"/>
    </row>
    <row r="282" ht="13" customHeight="1" spans="1:7">
      <c r="A282" s="105" t="s">
        <v>641</v>
      </c>
      <c r="B282" s="106" t="s">
        <v>621</v>
      </c>
      <c r="C282" s="106" t="s">
        <v>646</v>
      </c>
      <c r="D282" s="107">
        <f t="shared" si="5"/>
        <v>3.97</v>
      </c>
      <c r="E282" s="107">
        <v>0</v>
      </c>
      <c r="F282" s="107">
        <v>3.97</v>
      </c>
      <c r="G282" s="105"/>
    </row>
    <row r="283" ht="13" customHeight="1" spans="1:7">
      <c r="A283" s="105" t="s">
        <v>641</v>
      </c>
      <c r="B283" s="106" t="s">
        <v>629</v>
      </c>
      <c r="C283" s="106"/>
      <c r="D283" s="107">
        <f t="shared" si="5"/>
        <v>22.59</v>
      </c>
      <c r="E283" s="107">
        <v>22.59</v>
      </c>
      <c r="F283" s="107">
        <v>0</v>
      </c>
      <c r="G283" s="105"/>
    </row>
    <row r="284" ht="13" customHeight="1" spans="1:7">
      <c r="A284" s="105" t="s">
        <v>641</v>
      </c>
      <c r="B284" s="106" t="s">
        <v>629</v>
      </c>
      <c r="C284" s="106" t="s">
        <v>642</v>
      </c>
      <c r="D284" s="107">
        <f t="shared" si="5"/>
        <v>22.59</v>
      </c>
      <c r="E284" s="107">
        <v>22.59</v>
      </c>
      <c r="F284" s="107">
        <v>0</v>
      </c>
      <c r="G284" s="105"/>
    </row>
    <row r="285" ht="13" customHeight="1" spans="1:7">
      <c r="A285" s="105" t="s">
        <v>641</v>
      </c>
      <c r="B285" s="106" t="s">
        <v>631</v>
      </c>
      <c r="C285" s="106"/>
      <c r="D285" s="107">
        <f t="shared" si="5"/>
        <v>51.54</v>
      </c>
      <c r="E285" s="107">
        <v>51.54</v>
      </c>
      <c r="F285" s="107">
        <v>0</v>
      </c>
      <c r="G285" s="105"/>
    </row>
    <row r="286" ht="13" customHeight="1" spans="1:7">
      <c r="A286" s="105" t="s">
        <v>641</v>
      </c>
      <c r="B286" s="106" t="s">
        <v>631</v>
      </c>
      <c r="C286" s="106" t="s">
        <v>642</v>
      </c>
      <c r="D286" s="107">
        <f t="shared" si="5"/>
        <v>51.54</v>
      </c>
      <c r="E286" s="107">
        <v>51.54</v>
      </c>
      <c r="F286" s="107">
        <v>0</v>
      </c>
      <c r="G286" s="105"/>
    </row>
    <row r="287" ht="13" customHeight="1" spans="1:7">
      <c r="A287" s="105" t="s">
        <v>641</v>
      </c>
      <c r="B287" s="106" t="s">
        <v>635</v>
      </c>
      <c r="C287" s="106"/>
      <c r="D287" s="107">
        <f t="shared" si="5"/>
        <v>21.43</v>
      </c>
      <c r="E287" s="107">
        <v>21.43</v>
      </c>
      <c r="F287" s="107">
        <v>0</v>
      </c>
      <c r="G287" s="105"/>
    </row>
    <row r="288" ht="13" customHeight="1" spans="1:7">
      <c r="A288" s="105" t="s">
        <v>641</v>
      </c>
      <c r="B288" s="106" t="s">
        <v>635</v>
      </c>
      <c r="C288" s="106" t="s">
        <v>642</v>
      </c>
      <c r="D288" s="107">
        <f t="shared" si="5"/>
        <v>21.43</v>
      </c>
      <c r="E288" s="107">
        <v>21.43</v>
      </c>
      <c r="F288" s="107">
        <v>0</v>
      </c>
      <c r="G288" s="105"/>
    </row>
    <row r="289" ht="24" spans="1:7">
      <c r="A289" s="105" t="s">
        <v>641</v>
      </c>
      <c r="B289" s="106" t="s">
        <v>638</v>
      </c>
      <c r="C289" s="106"/>
      <c r="D289" s="107">
        <f t="shared" si="5"/>
        <v>49.91</v>
      </c>
      <c r="E289" s="107">
        <v>23.79</v>
      </c>
      <c r="F289" s="107">
        <v>26.12</v>
      </c>
      <c r="G289" s="105"/>
    </row>
    <row r="290" ht="24" spans="1:7">
      <c r="A290" s="105" t="s">
        <v>641</v>
      </c>
      <c r="B290" s="106" t="s">
        <v>638</v>
      </c>
      <c r="C290" s="106" t="s">
        <v>642</v>
      </c>
      <c r="D290" s="107">
        <f t="shared" si="5"/>
        <v>49.91</v>
      </c>
      <c r="E290" s="107">
        <v>23.79</v>
      </c>
      <c r="F290" s="107">
        <v>26.12</v>
      </c>
      <c r="G290" s="105"/>
    </row>
  </sheetData>
  <mergeCells count="4">
    <mergeCell ref="A2:G2"/>
    <mergeCell ref="A5:C5"/>
    <mergeCell ref="A6:C6"/>
    <mergeCell ref="A232:C232"/>
  </mergeCells>
  <pageMargins left="0.708333333333333" right="0.708333333333333" top="0.354166666666667" bottom="0.550694444444444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32"/>
  <sheetViews>
    <sheetView view="pageBreakPreview" zoomScaleNormal="85" workbookViewId="0">
      <selection activeCell="B4" sqref="B4"/>
    </sheetView>
  </sheetViews>
  <sheetFormatPr defaultColWidth="9" defaultRowHeight="13.5"/>
  <cols>
    <col min="1" max="1" width="37.5" customWidth="1"/>
    <col min="2" max="2" width="18.375" customWidth="1"/>
    <col min="3" max="3" width="14.375" customWidth="1"/>
    <col min="4" max="4" width="16.75" customWidth="1"/>
    <col min="5" max="5" width="34.8583333333333" customWidth="1"/>
    <col min="6" max="6" width="19.875" customWidth="1"/>
    <col min="7" max="7" width="15.375" customWidth="1"/>
    <col min="8" max="8" width="14.875" customWidth="1"/>
    <col min="9" max="13" width="9" customWidth="1"/>
    <col min="14" max="14" width="10.375" customWidth="1"/>
    <col min="15" max="15" width="11.5"/>
  </cols>
  <sheetData>
    <row r="1" ht="23" customHeight="1" spans="1:6">
      <c r="A1" s="61" t="s">
        <v>651</v>
      </c>
      <c r="B1" s="62"/>
      <c r="C1" s="62"/>
      <c r="D1" s="62"/>
      <c r="E1" s="63"/>
      <c r="F1" s="64"/>
    </row>
    <row r="2" ht="57" customHeight="1" spans="1:6">
      <c r="A2" s="65" t="s">
        <v>652</v>
      </c>
      <c r="B2" s="66"/>
      <c r="C2" s="66"/>
      <c r="D2" s="66"/>
      <c r="E2" s="65"/>
      <c r="F2" s="67"/>
    </row>
    <row r="3" ht="30.95" customHeight="1" spans="1:8">
      <c r="A3" s="63"/>
      <c r="B3" s="62"/>
      <c r="C3" s="62"/>
      <c r="D3" s="62"/>
      <c r="E3" s="63"/>
      <c r="F3" s="68"/>
      <c r="H3" s="69" t="s">
        <v>16</v>
      </c>
    </row>
    <row r="4" ht="44" customHeight="1" spans="1:9">
      <c r="A4" s="70" t="s">
        <v>653</v>
      </c>
      <c r="B4" s="71" t="s">
        <v>654</v>
      </c>
      <c r="C4" s="71" t="s">
        <v>498</v>
      </c>
      <c r="D4" s="71" t="s">
        <v>655</v>
      </c>
      <c r="E4" s="70" t="s">
        <v>656</v>
      </c>
      <c r="F4" s="71" t="s">
        <v>657</v>
      </c>
      <c r="G4" s="71" t="s">
        <v>498</v>
      </c>
      <c r="H4" s="71" t="s">
        <v>655</v>
      </c>
      <c r="I4" s="80" t="s">
        <v>658</v>
      </c>
    </row>
    <row r="5" ht="26" customHeight="1" spans="1:9">
      <c r="A5" s="72" t="s">
        <v>659</v>
      </c>
      <c r="B5" s="25">
        <v>89591</v>
      </c>
      <c r="C5" s="25">
        <v>0</v>
      </c>
      <c r="D5" s="25">
        <v>89591</v>
      </c>
      <c r="E5" s="72" t="s">
        <v>660</v>
      </c>
      <c r="F5" s="25">
        <v>224035</v>
      </c>
      <c r="G5" s="25">
        <f>-12898-27585+181+3</f>
        <v>-40299</v>
      </c>
      <c r="H5" s="25">
        <f>F5+G5</f>
        <v>183736</v>
      </c>
      <c r="I5" s="81">
        <f>-(34701-27586)</f>
        <v>-7115</v>
      </c>
    </row>
    <row r="6" ht="26" customHeight="1" spans="1:8">
      <c r="A6" s="72" t="s">
        <v>661</v>
      </c>
      <c r="B6" s="25">
        <f t="shared" ref="B6:H6" si="0">B7+B8+B9</f>
        <v>82920</v>
      </c>
      <c r="C6" s="25">
        <f>C7+C8+C9+C10</f>
        <v>57888</v>
      </c>
      <c r="D6" s="25">
        <f>D7+D8+D9+D10</f>
        <v>140808</v>
      </c>
      <c r="E6" s="72" t="s">
        <v>662</v>
      </c>
      <c r="F6" s="29">
        <f t="shared" si="0"/>
        <v>920</v>
      </c>
      <c r="G6" s="29">
        <f t="shared" si="0"/>
        <v>53088</v>
      </c>
      <c r="H6" s="29">
        <f t="shared" si="0"/>
        <v>54008</v>
      </c>
    </row>
    <row r="7" ht="26" customHeight="1" spans="1:9">
      <c r="A7" s="72" t="s">
        <v>663</v>
      </c>
      <c r="B7" s="25">
        <v>920</v>
      </c>
      <c r="C7" s="25">
        <v>12175</v>
      </c>
      <c r="D7" s="25">
        <f t="shared" ref="D7:D14" si="1">B7+C7</f>
        <v>13095</v>
      </c>
      <c r="E7" s="72" t="s">
        <v>663</v>
      </c>
      <c r="F7" s="29">
        <v>920</v>
      </c>
      <c r="G7" s="25">
        <v>12175</v>
      </c>
      <c r="H7" s="25">
        <f t="shared" ref="H5:H13" si="2">F7+G7</f>
        <v>13095</v>
      </c>
      <c r="I7" s="81"/>
    </row>
    <row r="8" ht="26" customHeight="1" spans="1:8">
      <c r="A8" s="72" t="s">
        <v>664</v>
      </c>
      <c r="B8" s="25">
        <v>82000</v>
      </c>
      <c r="C8" s="25">
        <v>0</v>
      </c>
      <c r="D8" s="25">
        <f t="shared" si="1"/>
        <v>82000</v>
      </c>
      <c r="E8" s="72" t="s">
        <v>664</v>
      </c>
      <c r="F8" s="29">
        <v>0</v>
      </c>
      <c r="G8" s="29">
        <v>0</v>
      </c>
      <c r="H8" s="29">
        <v>0</v>
      </c>
    </row>
    <row r="9" ht="26" customHeight="1" spans="1:9">
      <c r="A9" s="72" t="s">
        <v>665</v>
      </c>
      <c r="B9" s="25">
        <v>0</v>
      </c>
      <c r="C9" s="25">
        <v>40913</v>
      </c>
      <c r="D9" s="25">
        <f t="shared" si="1"/>
        <v>40913</v>
      </c>
      <c r="E9" s="72" t="s">
        <v>665</v>
      </c>
      <c r="F9" s="29">
        <v>0</v>
      </c>
      <c r="G9" s="25">
        <v>40913</v>
      </c>
      <c r="H9" s="25">
        <f t="shared" si="2"/>
        <v>40913</v>
      </c>
      <c r="I9" s="82"/>
    </row>
    <row r="10" ht="26" customHeight="1" spans="1:8">
      <c r="A10" s="72" t="s">
        <v>666</v>
      </c>
      <c r="B10" s="25">
        <v>0</v>
      </c>
      <c r="C10" s="25">
        <v>4800</v>
      </c>
      <c r="D10" s="25">
        <f t="shared" si="1"/>
        <v>4800</v>
      </c>
      <c r="E10" s="72" t="s">
        <v>667</v>
      </c>
      <c r="F10" s="25">
        <v>12000</v>
      </c>
      <c r="G10" s="25">
        <v>6000</v>
      </c>
      <c r="H10" s="25">
        <f t="shared" si="2"/>
        <v>18000</v>
      </c>
    </row>
    <row r="11" ht="26" customHeight="1" spans="1:8">
      <c r="A11" s="72" t="s">
        <v>668</v>
      </c>
      <c r="B11" s="73">
        <v>37862</v>
      </c>
      <c r="C11" s="73">
        <v>-37862</v>
      </c>
      <c r="D11" s="25">
        <f t="shared" si="1"/>
        <v>0</v>
      </c>
      <c r="E11" s="72" t="s">
        <v>669</v>
      </c>
      <c r="F11" s="25">
        <f>9528-1409</f>
        <v>8119</v>
      </c>
      <c r="G11" s="25">
        <v>188</v>
      </c>
      <c r="H11" s="25">
        <f t="shared" si="2"/>
        <v>8307</v>
      </c>
    </row>
    <row r="12" ht="26" customHeight="1" spans="1:8">
      <c r="A12" s="72" t="s">
        <v>670</v>
      </c>
      <c r="B12" s="25">
        <v>34701</v>
      </c>
      <c r="C12" s="25">
        <f>-1812+579+181+3</f>
        <v>-1049</v>
      </c>
      <c r="D12" s="25">
        <f t="shared" si="1"/>
        <v>33652</v>
      </c>
      <c r="E12" s="72" t="s">
        <v>671</v>
      </c>
      <c r="F12" s="25">
        <v>52303</v>
      </c>
      <c r="G12" s="25">
        <v>0</v>
      </c>
      <c r="H12" s="25">
        <f t="shared" si="2"/>
        <v>52303</v>
      </c>
    </row>
    <row r="13" ht="26" customHeight="1" spans="1:8">
      <c r="A13" s="72" t="s">
        <v>672</v>
      </c>
      <c r="B13" s="25">
        <v>52303</v>
      </c>
      <c r="C13" s="25">
        <v>0</v>
      </c>
      <c r="D13" s="25">
        <f t="shared" si="1"/>
        <v>52303</v>
      </c>
      <c r="E13" s="72"/>
      <c r="F13" s="25"/>
      <c r="G13" s="25"/>
      <c r="H13" s="25"/>
    </row>
    <row r="14" ht="26" customHeight="1" spans="1:8">
      <c r="A14" s="72" t="s">
        <v>490</v>
      </c>
      <c r="B14" s="25">
        <f>B5+B6+B11+B12+B13</f>
        <v>297377</v>
      </c>
      <c r="C14" s="25">
        <f>C5+C6+C11+C12+C13</f>
        <v>18977</v>
      </c>
      <c r="D14" s="25">
        <f t="shared" si="1"/>
        <v>316354</v>
      </c>
      <c r="E14" s="24"/>
      <c r="F14" s="25">
        <f>F5+F10+F11+F12+F13+F6</f>
        <v>297377</v>
      </c>
      <c r="G14" s="25">
        <f t="shared" ref="F14:H14" si="3">G5+G10+G11+G12+G13+G6</f>
        <v>18977</v>
      </c>
      <c r="H14" s="25">
        <f t="shared" si="3"/>
        <v>316354</v>
      </c>
    </row>
    <row r="15" ht="26" customHeight="1" spans="1:8">
      <c r="A15" s="70" t="s">
        <v>673</v>
      </c>
      <c r="B15" s="71">
        <f>D14-H14</f>
        <v>0</v>
      </c>
      <c r="C15" s="71"/>
      <c r="D15" s="71"/>
      <c r="E15" s="71"/>
      <c r="F15" s="71"/>
      <c r="G15" s="74"/>
      <c r="H15" s="74"/>
    </row>
    <row r="16" ht="23" hidden="1" customHeight="1" spans="2:6">
      <c r="B16" s="75"/>
      <c r="C16" s="75"/>
      <c r="D16" s="75"/>
      <c r="E16" s="76"/>
      <c r="F16" s="77"/>
    </row>
    <row r="17" ht="23" hidden="1" customHeight="1" spans="2:6">
      <c r="B17" s="78"/>
      <c r="C17" s="78"/>
      <c r="D17" s="78"/>
      <c r="E17" s="74"/>
      <c r="F17" s="79"/>
    </row>
    <row r="18" spans="2:6">
      <c r="B18" s="75"/>
      <c r="C18" s="75"/>
      <c r="D18" s="75"/>
      <c r="F18" s="64"/>
    </row>
    <row r="19" spans="2:6">
      <c r="B19" s="78"/>
      <c r="C19" s="78"/>
      <c r="D19" s="78"/>
      <c r="F19" s="64"/>
    </row>
    <row r="20" spans="2:6">
      <c r="B20" s="75"/>
      <c r="C20" s="75"/>
      <c r="D20" s="75"/>
      <c r="F20" s="64"/>
    </row>
    <row r="21" spans="2:6">
      <c r="B21" s="75"/>
      <c r="C21" s="75"/>
      <c r="D21" s="75"/>
      <c r="F21" s="64"/>
    </row>
    <row r="22" spans="2:6">
      <c r="B22" s="75"/>
      <c r="C22" s="75"/>
      <c r="D22" s="75"/>
      <c r="F22" s="64"/>
    </row>
    <row r="23" spans="2:6">
      <c r="B23" s="75"/>
      <c r="C23" s="75"/>
      <c r="D23" s="75"/>
      <c r="F23" s="64"/>
    </row>
    <row r="24" spans="2:6">
      <c r="B24" s="75"/>
      <c r="C24" s="75"/>
      <c r="D24" s="75"/>
      <c r="F24" s="64"/>
    </row>
    <row r="25" spans="2:6">
      <c r="B25" s="75"/>
      <c r="C25" s="75"/>
      <c r="D25" s="75"/>
      <c r="F25" s="64"/>
    </row>
    <row r="26" spans="2:6">
      <c r="B26" s="75"/>
      <c r="C26" s="75"/>
      <c r="D26" s="75"/>
      <c r="F26" s="64"/>
    </row>
    <row r="27" spans="2:6">
      <c r="B27" s="75"/>
      <c r="C27" s="75"/>
      <c r="D27" s="75"/>
      <c r="F27" s="64"/>
    </row>
    <row r="28" spans="2:6">
      <c r="B28" s="75"/>
      <c r="C28" s="75"/>
      <c r="D28" s="75"/>
      <c r="F28" s="64"/>
    </row>
    <row r="29" spans="2:6">
      <c r="B29" s="75"/>
      <c r="C29" s="75"/>
      <c r="D29" s="75"/>
      <c r="F29" s="64"/>
    </row>
    <row r="30" spans="2:6">
      <c r="B30" s="75"/>
      <c r="C30" s="75"/>
      <c r="D30" s="75"/>
      <c r="F30" s="64"/>
    </row>
    <row r="31" spans="2:6">
      <c r="B31" s="75"/>
      <c r="C31" s="75"/>
      <c r="D31" s="75"/>
      <c r="F31" s="64"/>
    </row>
    <row r="32" spans="2:6">
      <c r="B32" s="75"/>
      <c r="C32" s="75"/>
      <c r="D32" s="75"/>
      <c r="F32" s="64"/>
    </row>
  </sheetData>
  <mergeCells count="2">
    <mergeCell ref="A2:F2"/>
    <mergeCell ref="B15:F15"/>
  </mergeCells>
  <pageMargins left="0.75" right="0.75" top="1" bottom="1" header="0.511805555555556" footer="0.511805555555556"/>
  <pageSetup paperSize="9" scale="77" orientation="landscape"/>
  <headerFooter alignWithMargins="0" scaleWithDoc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2"/>
  <sheetViews>
    <sheetView view="pageBreakPreview" zoomScale="85" zoomScaleNormal="80" workbookViewId="0">
      <selection activeCell="C11" sqref="C11"/>
    </sheetView>
  </sheetViews>
  <sheetFormatPr defaultColWidth="9" defaultRowHeight="13.5" outlineLevelCol="6"/>
  <cols>
    <col min="1" max="1" width="36" customWidth="1"/>
    <col min="2" max="4" width="35.875" customWidth="1"/>
    <col min="7" max="7" width="19.525" customWidth="1"/>
  </cols>
  <sheetData>
    <row r="1" spans="1:4">
      <c r="A1" s="32" t="s">
        <v>674</v>
      </c>
      <c r="B1" s="33"/>
      <c r="C1" s="33"/>
      <c r="D1" s="34"/>
    </row>
    <row r="2" ht="48" customHeight="1" spans="1:4">
      <c r="A2" s="35" t="s">
        <v>675</v>
      </c>
      <c r="B2" s="36"/>
      <c r="C2" s="36"/>
      <c r="D2" s="37"/>
    </row>
    <row r="3" ht="24" customHeight="1" spans="1:4">
      <c r="A3" s="38"/>
      <c r="B3" s="39" t="s">
        <v>16</v>
      </c>
      <c r="C3" s="39"/>
      <c r="D3" s="40"/>
    </row>
    <row r="4" ht="42.75" customHeight="1" spans="1:4">
      <c r="A4" s="41" t="s">
        <v>641</v>
      </c>
      <c r="B4" s="42" t="s">
        <v>676</v>
      </c>
      <c r="C4" s="42" t="s">
        <v>677</v>
      </c>
      <c r="D4" s="43" t="s">
        <v>678</v>
      </c>
    </row>
    <row r="5" ht="24" customHeight="1" spans="1:4">
      <c r="A5" s="44" t="s">
        <v>679</v>
      </c>
      <c r="B5" s="45">
        <v>260000</v>
      </c>
      <c r="C5" s="45">
        <v>0</v>
      </c>
      <c r="D5" s="45">
        <f>B5+C5</f>
        <v>260000</v>
      </c>
    </row>
    <row r="6" ht="24" customHeight="1" spans="1:4">
      <c r="A6" s="44" t="s">
        <v>661</v>
      </c>
      <c r="B6" s="45">
        <v>790</v>
      </c>
      <c r="C6" s="45">
        <f>1734.97-790</f>
        <v>945</v>
      </c>
      <c r="D6" s="45">
        <f>B6+C6</f>
        <v>1735</v>
      </c>
    </row>
    <row r="7" ht="24" customHeight="1" spans="1:4">
      <c r="A7" s="44" t="s">
        <v>680</v>
      </c>
      <c r="B7" s="45"/>
      <c r="C7" s="45">
        <v>11244</v>
      </c>
      <c r="D7" s="45">
        <f>B7+C7</f>
        <v>11244</v>
      </c>
    </row>
    <row r="8" ht="24" customHeight="1" spans="1:4">
      <c r="A8" s="44" t="s">
        <v>672</v>
      </c>
      <c r="B8" s="45">
        <v>6226</v>
      </c>
      <c r="C8" s="45">
        <v>0</v>
      </c>
      <c r="D8" s="45">
        <f>B8+C8</f>
        <v>6226</v>
      </c>
    </row>
    <row r="9" ht="24" customHeight="1" spans="1:4">
      <c r="A9" s="46" t="s">
        <v>681</v>
      </c>
      <c r="B9" s="47">
        <f>B5+B8+B6</f>
        <v>267016</v>
      </c>
      <c r="C9" s="47">
        <f>C5+C8+C6+C7</f>
        <v>12189</v>
      </c>
      <c r="D9" s="47">
        <f>D5+D8+D6+D7</f>
        <v>279205</v>
      </c>
    </row>
    <row r="10" ht="24" customHeight="1" spans="1:5">
      <c r="A10" s="48" t="s">
        <v>682</v>
      </c>
      <c r="B10" s="49">
        <v>37862</v>
      </c>
      <c r="C10" s="49">
        <v>-37862</v>
      </c>
      <c r="D10" s="50">
        <f t="shared" ref="D10:D19" si="0">B10+C10</f>
        <v>0</v>
      </c>
      <c r="E10" s="51"/>
    </row>
    <row r="11" ht="24" customHeight="1" spans="1:5">
      <c r="A11" s="48" t="s">
        <v>683</v>
      </c>
      <c r="B11" s="49">
        <v>19683</v>
      </c>
      <c r="C11" s="49">
        <v>-1150</v>
      </c>
      <c r="D11" s="50">
        <f t="shared" si="0"/>
        <v>18533</v>
      </c>
      <c r="E11" s="51"/>
    </row>
    <row r="12" ht="24" customHeight="1" spans="1:4">
      <c r="A12" s="48" t="s">
        <v>684</v>
      </c>
      <c r="B12" s="49">
        <v>149035</v>
      </c>
      <c r="C12" s="49">
        <v>-31652</v>
      </c>
      <c r="D12" s="50">
        <f t="shared" si="0"/>
        <v>117383</v>
      </c>
    </row>
    <row r="13" ht="24" customHeight="1" spans="1:7">
      <c r="A13" s="48" t="s">
        <v>685</v>
      </c>
      <c r="B13" s="49">
        <v>37704</v>
      </c>
      <c r="C13" s="49">
        <v>42326</v>
      </c>
      <c r="D13" s="50">
        <f t="shared" si="0"/>
        <v>80030</v>
      </c>
      <c r="G13" s="52"/>
    </row>
    <row r="14" ht="24" customHeight="1" spans="1:7">
      <c r="A14" s="48" t="s">
        <v>686</v>
      </c>
      <c r="B14" s="49"/>
      <c r="C14" s="49">
        <v>30000</v>
      </c>
      <c r="D14" s="50">
        <f t="shared" si="0"/>
        <v>30000</v>
      </c>
      <c r="G14" s="53"/>
    </row>
    <row r="15" ht="24" customHeight="1" spans="1:4">
      <c r="A15" s="48" t="s">
        <v>687</v>
      </c>
      <c r="B15" s="49">
        <v>5864</v>
      </c>
      <c r="C15" s="49">
        <v>-2</v>
      </c>
      <c r="D15" s="50">
        <f t="shared" si="0"/>
        <v>5862</v>
      </c>
    </row>
    <row r="16" ht="24" customHeight="1" spans="1:4">
      <c r="A16" s="48" t="s">
        <v>688</v>
      </c>
      <c r="B16" s="49">
        <v>9852</v>
      </c>
      <c r="C16" s="49">
        <v>-1660</v>
      </c>
      <c r="D16" s="50">
        <f t="shared" si="0"/>
        <v>8192</v>
      </c>
    </row>
    <row r="17" ht="24" customHeight="1" spans="1:4">
      <c r="A17" s="54" t="s">
        <v>689</v>
      </c>
      <c r="B17" s="55">
        <v>790</v>
      </c>
      <c r="C17" s="55">
        <f>1734.97-790</f>
        <v>945</v>
      </c>
      <c r="D17" s="50">
        <f t="shared" si="0"/>
        <v>1735</v>
      </c>
    </row>
    <row r="18" ht="24" customHeight="1" spans="1:4">
      <c r="A18" s="54" t="s">
        <v>690</v>
      </c>
      <c r="B18" s="55"/>
      <c r="C18" s="55">
        <v>11244</v>
      </c>
      <c r="D18" s="50">
        <f t="shared" si="0"/>
        <v>11244</v>
      </c>
    </row>
    <row r="19" ht="24" customHeight="1" spans="1:4">
      <c r="A19" s="54" t="s">
        <v>691</v>
      </c>
      <c r="B19" s="45">
        <v>6226</v>
      </c>
      <c r="C19" s="45"/>
      <c r="D19" s="56">
        <f t="shared" si="0"/>
        <v>6226</v>
      </c>
    </row>
    <row r="20" ht="24" customHeight="1" spans="1:4">
      <c r="A20" s="46" t="s">
        <v>692</v>
      </c>
      <c r="B20" s="57">
        <f>SUM(B10:B19)</f>
        <v>267016</v>
      </c>
      <c r="C20" s="57">
        <f>SUM(C10:C19)</f>
        <v>12189</v>
      </c>
      <c r="D20" s="58">
        <f>SUM(D10:D19)</f>
        <v>279205</v>
      </c>
    </row>
    <row r="21" ht="24" customHeight="1" spans="1:4">
      <c r="A21" s="59" t="s">
        <v>693</v>
      </c>
      <c r="B21" s="60">
        <v>0</v>
      </c>
      <c r="C21" s="60">
        <f>C9-C20</f>
        <v>0</v>
      </c>
      <c r="D21" s="60">
        <f>D9-D20</f>
        <v>0</v>
      </c>
    </row>
    <row r="22" ht="49.5" customHeight="1" spans="1:4">
      <c r="A22" s="32"/>
      <c r="B22" s="33"/>
      <c r="C22" s="33"/>
      <c r="D22" s="34"/>
    </row>
  </sheetData>
  <mergeCells count="2">
    <mergeCell ref="A2:D2"/>
    <mergeCell ref="B3:D3"/>
  </mergeCells>
  <printOptions horizontalCentered="1"/>
  <pageMargins left="0.751388888888889" right="0.751388888888889" top="1" bottom="1" header="0.5" footer="0.5"/>
  <pageSetup paperSize="9" scale="83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25"/>
  <sheetViews>
    <sheetView tabSelected="1" zoomScale="85" zoomScaleNormal="85" workbookViewId="0">
      <pane ySplit="5" topLeftCell="A6" activePane="bottomLeft" state="frozenSplit"/>
      <selection/>
      <selection pane="bottomLeft" activeCell="N15" sqref="N15"/>
    </sheetView>
  </sheetViews>
  <sheetFormatPr defaultColWidth="9" defaultRowHeight="13.5"/>
  <cols>
    <col min="1" max="2" width="8.625" customWidth="1"/>
    <col min="3" max="3" width="18.625" customWidth="1"/>
    <col min="4" max="4" width="58.4333333333333" customWidth="1"/>
    <col min="5" max="5" width="23.0583333333333" hidden="1" customWidth="1"/>
    <col min="6" max="7" width="20.275" customWidth="1"/>
    <col min="8" max="8" width="15.3083333333333" customWidth="1"/>
  </cols>
  <sheetData>
    <row r="1" ht="25" customHeight="1" spans="1:2">
      <c r="A1" s="1" t="s">
        <v>694</v>
      </c>
      <c r="B1" s="2"/>
    </row>
    <row r="2" ht="44.1" customHeight="1" spans="1:8">
      <c r="A2" s="3" t="s">
        <v>695</v>
      </c>
      <c r="B2" s="3"/>
      <c r="C2" s="3"/>
      <c r="D2" s="3"/>
      <c r="E2" s="3"/>
      <c r="F2" s="3"/>
      <c r="G2" s="3"/>
      <c r="H2" s="4"/>
    </row>
    <row r="3" ht="30" customHeight="1" spans="1:8">
      <c r="A3" s="5"/>
      <c r="B3" s="5"/>
      <c r="C3" s="6"/>
      <c r="D3" s="5"/>
      <c r="E3" s="6"/>
      <c r="F3" s="6"/>
      <c r="G3" s="6"/>
      <c r="H3" s="7" t="s">
        <v>16</v>
      </c>
    </row>
    <row r="4" ht="28" customHeight="1" spans="1:8">
      <c r="A4" s="8" t="s">
        <v>1</v>
      </c>
      <c r="B4" s="8" t="s">
        <v>696</v>
      </c>
      <c r="C4" s="8" t="s">
        <v>697</v>
      </c>
      <c r="D4" s="8" t="s">
        <v>698</v>
      </c>
      <c r="E4" s="8"/>
      <c r="F4" s="8"/>
      <c r="G4" s="8"/>
      <c r="H4" s="9" t="s">
        <v>27</v>
      </c>
    </row>
    <row r="5" ht="28" customHeight="1" spans="1:8">
      <c r="A5" s="8"/>
      <c r="B5" s="8"/>
      <c r="C5" s="8"/>
      <c r="D5" s="10" t="s">
        <v>699</v>
      </c>
      <c r="E5" s="10" t="s">
        <v>700</v>
      </c>
      <c r="F5" s="10" t="s">
        <v>701</v>
      </c>
      <c r="G5" s="10" t="s">
        <v>702</v>
      </c>
      <c r="H5" s="11"/>
    </row>
    <row r="6" ht="25" customHeight="1" spans="1:8">
      <c r="A6" s="12" t="s">
        <v>703</v>
      </c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</row>
    <row r="7" ht="25" customHeight="1" spans="1:8">
      <c r="A7" s="13" t="s">
        <v>524</v>
      </c>
      <c r="B7" s="14"/>
      <c r="C7" s="14"/>
      <c r="D7" s="15"/>
      <c r="E7" s="8"/>
      <c r="F7" s="8"/>
      <c r="G7" s="8">
        <f>G8+G19</f>
        <v>4800</v>
      </c>
      <c r="H7" s="8"/>
    </row>
    <row r="8" ht="25" customHeight="1" spans="1:8">
      <c r="A8" s="16" t="s">
        <v>704</v>
      </c>
      <c r="B8" s="17"/>
      <c r="C8" s="17"/>
      <c r="D8" s="18"/>
      <c r="E8" s="8"/>
      <c r="F8" s="8"/>
      <c r="G8" s="19">
        <f>SUM(G9:G18)</f>
        <v>2200</v>
      </c>
      <c r="H8" s="8"/>
    </row>
    <row r="9" ht="15" spans="1:16371">
      <c r="A9" s="20">
        <v>1</v>
      </c>
      <c r="B9" s="21" t="s">
        <v>705</v>
      </c>
      <c r="C9" s="22" t="s">
        <v>706</v>
      </c>
      <c r="D9" s="23" t="s">
        <v>707</v>
      </c>
      <c r="E9" s="24" t="s">
        <v>708</v>
      </c>
      <c r="F9" s="24">
        <v>200</v>
      </c>
      <c r="G9" s="25">
        <v>100</v>
      </c>
      <c r="H9" s="26" t="s">
        <v>709</v>
      </c>
      <c r="XEQ9" s="31"/>
    </row>
    <row r="10" ht="15" spans="1:16371">
      <c r="A10" s="20">
        <v>2</v>
      </c>
      <c r="B10" s="21" t="s">
        <v>705</v>
      </c>
      <c r="C10" s="22" t="s">
        <v>706</v>
      </c>
      <c r="D10" s="21" t="s">
        <v>710</v>
      </c>
      <c r="E10" s="24" t="s">
        <v>708</v>
      </c>
      <c r="F10" s="21">
        <v>300</v>
      </c>
      <c r="G10" s="21">
        <v>140</v>
      </c>
      <c r="H10" s="26" t="s">
        <v>709</v>
      </c>
      <c r="XEQ10" s="31"/>
    </row>
    <row r="11" ht="15" spans="1:16371">
      <c r="A11" s="20">
        <v>3</v>
      </c>
      <c r="B11" s="21" t="s">
        <v>705</v>
      </c>
      <c r="C11" s="22" t="s">
        <v>706</v>
      </c>
      <c r="D11" s="27" t="s">
        <v>711</v>
      </c>
      <c r="E11" s="24" t="s">
        <v>708</v>
      </c>
      <c r="F11" s="27">
        <v>400</v>
      </c>
      <c r="G11" s="22">
        <v>120</v>
      </c>
      <c r="H11" s="26" t="s">
        <v>709</v>
      </c>
      <c r="XEQ11" s="31"/>
    </row>
    <row r="12" ht="15" spans="1:8">
      <c r="A12" s="20">
        <v>4</v>
      </c>
      <c r="B12" s="21" t="s">
        <v>705</v>
      </c>
      <c r="C12" s="22" t="s">
        <v>706</v>
      </c>
      <c r="D12" s="28" t="s">
        <v>712</v>
      </c>
      <c r="E12" s="24" t="s">
        <v>708</v>
      </c>
      <c r="F12" s="27">
        <v>500</v>
      </c>
      <c r="G12" s="22">
        <v>100</v>
      </c>
      <c r="H12" s="26" t="s">
        <v>709</v>
      </c>
    </row>
    <row r="13" ht="28.5" spans="1:8">
      <c r="A13" s="20">
        <v>5</v>
      </c>
      <c r="B13" s="21" t="s">
        <v>705</v>
      </c>
      <c r="C13" s="22" t="s">
        <v>706</v>
      </c>
      <c r="D13" s="21" t="s">
        <v>713</v>
      </c>
      <c r="E13" s="27" t="s">
        <v>714</v>
      </c>
      <c r="F13" s="21">
        <v>100</v>
      </c>
      <c r="G13" s="21">
        <v>551</v>
      </c>
      <c r="H13" s="26" t="s">
        <v>709</v>
      </c>
    </row>
    <row r="14" ht="15" spans="1:8">
      <c r="A14" s="20">
        <v>6</v>
      </c>
      <c r="B14" s="21" t="s">
        <v>705</v>
      </c>
      <c r="C14" s="22" t="s">
        <v>706</v>
      </c>
      <c r="D14" s="28" t="s">
        <v>715</v>
      </c>
      <c r="E14" s="24" t="s">
        <v>708</v>
      </c>
      <c r="F14" s="27">
        <v>200</v>
      </c>
      <c r="G14" s="22">
        <v>600</v>
      </c>
      <c r="H14" s="26" t="s">
        <v>709</v>
      </c>
    </row>
    <row r="15" ht="15" spans="1:8">
      <c r="A15" s="20">
        <v>7</v>
      </c>
      <c r="B15" s="21" t="s">
        <v>705</v>
      </c>
      <c r="C15" s="22" t="s">
        <v>706</v>
      </c>
      <c r="D15" s="27" t="s">
        <v>716</v>
      </c>
      <c r="E15" s="24" t="s">
        <v>708</v>
      </c>
      <c r="F15" s="27">
        <v>26.95</v>
      </c>
      <c r="G15" s="22">
        <v>143</v>
      </c>
      <c r="H15" s="26" t="s">
        <v>709</v>
      </c>
    </row>
    <row r="16" ht="15" spans="1:8">
      <c r="A16" s="20">
        <v>8</v>
      </c>
      <c r="B16" s="21" t="s">
        <v>705</v>
      </c>
      <c r="C16" s="22" t="s">
        <v>706</v>
      </c>
      <c r="D16" s="27" t="s">
        <v>717</v>
      </c>
      <c r="E16" s="24" t="s">
        <v>708</v>
      </c>
      <c r="F16" s="27">
        <v>40</v>
      </c>
      <c r="G16" s="22">
        <v>101</v>
      </c>
      <c r="H16" s="26" t="s">
        <v>709</v>
      </c>
    </row>
    <row r="17" ht="15" spans="1:8">
      <c r="A17" s="20">
        <v>9</v>
      </c>
      <c r="B17" s="21" t="s">
        <v>705</v>
      </c>
      <c r="C17" s="22" t="s">
        <v>706</v>
      </c>
      <c r="D17" s="27" t="s">
        <v>718</v>
      </c>
      <c r="E17" s="24" t="s">
        <v>708</v>
      </c>
      <c r="F17" s="27">
        <v>25.6</v>
      </c>
      <c r="G17" s="22">
        <v>223</v>
      </c>
      <c r="H17" s="26" t="s">
        <v>709</v>
      </c>
    </row>
    <row r="18" ht="15" spans="1:8">
      <c r="A18" s="20">
        <v>10</v>
      </c>
      <c r="B18" s="21" t="s">
        <v>705</v>
      </c>
      <c r="C18" s="22" t="s">
        <v>706</v>
      </c>
      <c r="D18" s="27" t="s">
        <v>719</v>
      </c>
      <c r="E18" s="24" t="s">
        <v>708</v>
      </c>
      <c r="F18" s="27">
        <v>136</v>
      </c>
      <c r="G18" s="22">
        <v>122</v>
      </c>
      <c r="H18" s="26" t="s">
        <v>709</v>
      </c>
    </row>
    <row r="19" ht="20.25" spans="1:9">
      <c r="A19" s="16" t="s">
        <v>720</v>
      </c>
      <c r="B19" s="17"/>
      <c r="C19" s="17"/>
      <c r="D19" s="18"/>
      <c r="E19" s="24"/>
      <c r="F19" s="27"/>
      <c r="G19" s="19">
        <f>SUM(G20:G25)</f>
        <v>2600</v>
      </c>
      <c r="H19" s="26"/>
      <c r="I19" s="30"/>
    </row>
    <row r="20" ht="15" spans="1:8">
      <c r="A20" s="20">
        <v>1</v>
      </c>
      <c r="B20" s="21" t="s">
        <v>705</v>
      </c>
      <c r="C20" s="22" t="s">
        <v>706</v>
      </c>
      <c r="D20" s="27" t="s">
        <v>721</v>
      </c>
      <c r="E20" s="24" t="s">
        <v>708</v>
      </c>
      <c r="F20" s="27">
        <v>230</v>
      </c>
      <c r="G20" s="22">
        <v>456</v>
      </c>
      <c r="H20" s="26" t="s">
        <v>722</v>
      </c>
    </row>
    <row r="21" ht="15" spans="1:8">
      <c r="A21" s="20">
        <v>2</v>
      </c>
      <c r="B21" s="21" t="s">
        <v>705</v>
      </c>
      <c r="C21" s="22" t="s">
        <v>706</v>
      </c>
      <c r="D21" s="27" t="s">
        <v>723</v>
      </c>
      <c r="E21" s="24" t="s">
        <v>708</v>
      </c>
      <c r="F21" s="27">
        <v>500</v>
      </c>
      <c r="G21" s="29">
        <v>600</v>
      </c>
      <c r="H21" s="26" t="s">
        <v>722</v>
      </c>
    </row>
    <row r="22" ht="15" spans="1:8">
      <c r="A22" s="20">
        <v>3</v>
      </c>
      <c r="B22" s="21" t="s">
        <v>705</v>
      </c>
      <c r="C22" s="22" t="s">
        <v>706</v>
      </c>
      <c r="D22" s="27" t="s">
        <v>724</v>
      </c>
      <c r="E22" s="24" t="s">
        <v>708</v>
      </c>
      <c r="F22" s="27">
        <v>342.2</v>
      </c>
      <c r="G22" s="29">
        <v>600</v>
      </c>
      <c r="H22" s="26" t="s">
        <v>722</v>
      </c>
    </row>
    <row r="23" ht="15" spans="1:8">
      <c r="A23" s="20">
        <v>4</v>
      </c>
      <c r="B23" s="21" t="s">
        <v>705</v>
      </c>
      <c r="C23" s="22" t="s">
        <v>706</v>
      </c>
      <c r="D23" s="23" t="s">
        <v>713</v>
      </c>
      <c r="E23" s="24" t="s">
        <v>708</v>
      </c>
      <c r="F23" s="27">
        <v>342.2</v>
      </c>
      <c r="G23" s="29">
        <v>900</v>
      </c>
      <c r="H23" s="26" t="s">
        <v>722</v>
      </c>
    </row>
    <row r="24" ht="15" spans="1:8">
      <c r="A24" s="20">
        <v>5</v>
      </c>
      <c r="B24" s="21" t="s">
        <v>705</v>
      </c>
      <c r="C24" s="22" t="s">
        <v>706</v>
      </c>
      <c r="D24" s="27" t="s">
        <v>725</v>
      </c>
      <c r="E24" s="24" t="s">
        <v>708</v>
      </c>
      <c r="F24" s="27">
        <v>275.55</v>
      </c>
      <c r="G24" s="29">
        <v>23</v>
      </c>
      <c r="H24" s="26" t="s">
        <v>722</v>
      </c>
    </row>
    <row r="25" ht="15" spans="1:8">
      <c r="A25" s="20">
        <v>6</v>
      </c>
      <c r="B25" s="21" t="s">
        <v>705</v>
      </c>
      <c r="C25" s="22" t="s">
        <v>706</v>
      </c>
      <c r="D25" s="27" t="s">
        <v>726</v>
      </c>
      <c r="E25" s="24" t="s">
        <v>708</v>
      </c>
      <c r="F25" s="27">
        <v>251.92</v>
      </c>
      <c r="G25" s="29">
        <v>21</v>
      </c>
      <c r="H25" s="26" t="s">
        <v>722</v>
      </c>
    </row>
  </sheetData>
  <sortState ref="A7:H22">
    <sortCondition ref="H7:H22" descending="1"/>
  </sortState>
  <mergeCells count="10">
    <mergeCell ref="A2:H2"/>
    <mergeCell ref="A3:D3"/>
    <mergeCell ref="D4:G4"/>
    <mergeCell ref="A7:D7"/>
    <mergeCell ref="A8:D8"/>
    <mergeCell ref="A19:D19"/>
    <mergeCell ref="A4:A5"/>
    <mergeCell ref="B4:B5"/>
    <mergeCell ref="C4:C5"/>
    <mergeCell ref="H4:H5"/>
  </mergeCells>
  <printOptions horizontalCentered="1"/>
  <pageMargins left="0.708333333333333" right="0.700694444444445" top="0.393055555555556" bottom="0.432638888888889" header="0.297916666666667" footer="0.297916666666667"/>
  <pageSetup paperSize="9" scale="81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3:D15"/>
  <sheetViews>
    <sheetView view="pageBreakPreview" zoomScaleNormal="100" workbookViewId="0">
      <selection activeCell="A16" sqref="$A16:$XFD16"/>
    </sheetView>
  </sheetViews>
  <sheetFormatPr defaultColWidth="9" defaultRowHeight="13.5" outlineLevelCol="3"/>
  <cols>
    <col min="1" max="1" width="13" customWidth="1"/>
    <col min="2" max="2" width="128.5" customWidth="1"/>
  </cols>
  <sheetData>
    <row r="3" spans="4:4">
      <c r="D3" s="289"/>
    </row>
    <row r="4" ht="39" customHeight="1" spans="1:2">
      <c r="A4" s="290" t="s">
        <v>1</v>
      </c>
      <c r="B4" s="290" t="s">
        <v>2</v>
      </c>
    </row>
    <row r="5" ht="30" customHeight="1" spans="1:2">
      <c r="A5" s="291">
        <v>1</v>
      </c>
      <c r="B5" s="292" t="s">
        <v>3</v>
      </c>
    </row>
    <row r="6" ht="30" customHeight="1" spans="1:2">
      <c r="A6" s="291">
        <v>2</v>
      </c>
      <c r="B6" s="292" t="s">
        <v>4</v>
      </c>
    </row>
    <row r="7" ht="30" customHeight="1" spans="1:2">
      <c r="A7" s="291">
        <v>3</v>
      </c>
      <c r="B7" s="292" t="s">
        <v>5</v>
      </c>
    </row>
    <row r="8" ht="30" customHeight="1" spans="1:2">
      <c r="A8" s="291">
        <v>4</v>
      </c>
      <c r="B8" s="293" t="s">
        <v>6</v>
      </c>
    </row>
    <row r="9" ht="30" customHeight="1" spans="1:2">
      <c r="A9" s="291">
        <v>5</v>
      </c>
      <c r="B9" s="293" t="s">
        <v>7</v>
      </c>
    </row>
    <row r="10" ht="30" customHeight="1" spans="1:2">
      <c r="A10" s="291">
        <v>6</v>
      </c>
      <c r="B10" s="292" t="s">
        <v>8</v>
      </c>
    </row>
    <row r="11" ht="30" customHeight="1" spans="1:2">
      <c r="A11" s="291">
        <v>7</v>
      </c>
      <c r="B11" s="292" t="s">
        <v>9</v>
      </c>
    </row>
    <row r="12" ht="30" customHeight="1" spans="1:2">
      <c r="A12" s="291">
        <v>8</v>
      </c>
      <c r="B12" s="292" t="s">
        <v>10</v>
      </c>
    </row>
    <row r="13" ht="30" customHeight="1" spans="1:2">
      <c r="A13" s="291">
        <v>9</v>
      </c>
      <c r="B13" s="292" t="s">
        <v>11</v>
      </c>
    </row>
    <row r="14" ht="30" customHeight="1" spans="1:2">
      <c r="A14" s="291">
        <v>10</v>
      </c>
      <c r="B14" s="292" t="s">
        <v>12</v>
      </c>
    </row>
    <row r="15" ht="30" customHeight="1" spans="1:2">
      <c r="A15" s="291">
        <v>11</v>
      </c>
      <c r="B15" s="293" t="s">
        <v>13</v>
      </c>
    </row>
  </sheetData>
  <printOptions horizontalCentered="1"/>
  <pageMargins left="0.940277777777778" right="0.707638888888889" top="0.354166666666667" bottom="0.393055555555556" header="0.313888888888889" footer="0.313888888888889"/>
  <pageSetup paperSize="9" scale="92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Q32"/>
  <sheetViews>
    <sheetView zoomScale="90" zoomScaleNormal="90" workbookViewId="0">
      <pane ySplit="4" topLeftCell="A5" activePane="bottomLeft" state="frozen"/>
      <selection/>
      <selection pane="bottomLeft" activeCell="M1" sqref="M$1:N$1048576"/>
    </sheetView>
  </sheetViews>
  <sheetFormatPr defaultColWidth="9" defaultRowHeight="13.5"/>
  <cols>
    <col min="1" max="1" width="20.625" customWidth="1"/>
    <col min="2" max="10" width="13.1916666666667" customWidth="1"/>
    <col min="11" max="11" width="27.9083333333333" customWidth="1"/>
    <col min="12" max="12" width="10" customWidth="1"/>
    <col min="13" max="13" width="9" hidden="1" customWidth="1"/>
    <col min="14" max="14" width="12.625" hidden="1" customWidth="1"/>
  </cols>
  <sheetData>
    <row r="1" spans="1:173">
      <c r="A1" s="256" t="s">
        <v>14</v>
      </c>
      <c r="B1" s="230"/>
      <c r="C1" s="230"/>
      <c r="D1" s="230"/>
      <c r="E1" s="230"/>
      <c r="F1" s="230"/>
      <c r="G1" s="230"/>
      <c r="H1" s="230"/>
      <c r="I1" s="229"/>
      <c r="J1" s="274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9"/>
      <c r="CB1" s="229"/>
      <c r="CC1" s="229"/>
      <c r="CD1" s="229"/>
      <c r="CE1" s="229"/>
      <c r="CF1" s="229"/>
      <c r="CG1" s="229"/>
      <c r="CH1" s="229"/>
      <c r="CI1" s="229"/>
      <c r="CJ1" s="229"/>
      <c r="CK1" s="229"/>
      <c r="CL1" s="229"/>
      <c r="CM1" s="229"/>
      <c r="CN1" s="229"/>
      <c r="CO1" s="229"/>
      <c r="CP1" s="229"/>
      <c r="CQ1" s="229"/>
      <c r="CR1" s="229"/>
      <c r="CS1" s="229"/>
      <c r="CT1" s="229"/>
      <c r="CU1" s="229"/>
      <c r="CV1" s="229"/>
      <c r="CW1" s="229"/>
      <c r="CX1" s="229"/>
      <c r="CY1" s="229"/>
      <c r="CZ1" s="229"/>
      <c r="DA1" s="229"/>
      <c r="DB1" s="229"/>
      <c r="DC1" s="229"/>
      <c r="DD1" s="229"/>
      <c r="DE1" s="229"/>
      <c r="DF1" s="229"/>
      <c r="DG1" s="229"/>
      <c r="DH1" s="229"/>
      <c r="DI1" s="229"/>
      <c r="DJ1" s="229"/>
      <c r="DK1" s="229"/>
      <c r="DL1" s="229"/>
      <c r="DM1" s="229"/>
      <c r="DN1" s="229"/>
      <c r="DO1" s="229"/>
      <c r="DP1" s="229"/>
      <c r="DQ1" s="229"/>
      <c r="DR1" s="229"/>
      <c r="DS1" s="229"/>
      <c r="DT1" s="229"/>
      <c r="DU1" s="229"/>
      <c r="DV1" s="229"/>
      <c r="DW1" s="229"/>
      <c r="DX1" s="229"/>
      <c r="DY1" s="229"/>
      <c r="DZ1" s="229"/>
      <c r="EA1" s="229"/>
      <c r="EB1" s="229"/>
      <c r="EC1" s="229"/>
      <c r="ED1" s="229"/>
      <c r="EE1" s="229"/>
      <c r="EF1" s="229"/>
      <c r="EG1" s="229"/>
      <c r="EH1" s="229"/>
      <c r="EI1" s="229"/>
      <c r="EJ1" s="229"/>
      <c r="EK1" s="229"/>
      <c r="EL1" s="229"/>
      <c r="EM1" s="229"/>
      <c r="EN1" s="229"/>
      <c r="EO1" s="229"/>
      <c r="EP1" s="229"/>
      <c r="EQ1" s="229"/>
      <c r="ER1" s="229"/>
      <c r="ES1" s="229"/>
      <c r="ET1" s="229"/>
      <c r="EU1" s="229"/>
      <c r="EV1" s="229"/>
      <c r="EW1" s="229"/>
      <c r="EX1" s="229"/>
      <c r="EY1" s="229"/>
      <c r="EZ1" s="229"/>
      <c r="FA1" s="229"/>
      <c r="FB1" s="229"/>
      <c r="FC1" s="229"/>
      <c r="FD1" s="229"/>
      <c r="FE1" s="229"/>
      <c r="FF1" s="229"/>
      <c r="FG1" s="229"/>
      <c r="FH1" s="229"/>
      <c r="FI1" s="229"/>
      <c r="FJ1" s="229"/>
      <c r="FK1" s="229"/>
      <c r="FL1" s="229"/>
      <c r="FM1" s="229"/>
      <c r="FN1" s="229"/>
      <c r="FO1" s="229"/>
      <c r="FP1" s="229"/>
      <c r="FQ1" s="229"/>
    </row>
    <row r="2" ht="20.25" customHeight="1" spans="1:173">
      <c r="A2" s="232" t="s">
        <v>15</v>
      </c>
      <c r="B2" s="232"/>
      <c r="C2" s="232"/>
      <c r="D2" s="232"/>
      <c r="E2" s="232"/>
      <c r="F2" s="232"/>
      <c r="G2" s="232"/>
      <c r="H2" s="232"/>
      <c r="I2" s="232"/>
      <c r="J2" s="232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275"/>
      <c r="AY2" s="275"/>
      <c r="AZ2" s="275"/>
      <c r="BA2" s="275"/>
      <c r="BB2" s="275"/>
      <c r="BC2" s="275"/>
      <c r="BD2" s="275"/>
      <c r="BE2" s="275"/>
      <c r="BF2" s="275"/>
      <c r="BG2" s="275"/>
      <c r="BH2" s="275"/>
      <c r="BI2" s="275"/>
      <c r="BJ2" s="275"/>
      <c r="BK2" s="275"/>
      <c r="BL2" s="275"/>
      <c r="BM2" s="275"/>
      <c r="BN2" s="275"/>
      <c r="BO2" s="275"/>
      <c r="BP2" s="275"/>
      <c r="BQ2" s="275"/>
      <c r="BR2" s="275"/>
      <c r="BS2" s="275"/>
      <c r="BT2" s="275"/>
      <c r="BU2" s="275"/>
      <c r="BV2" s="275"/>
      <c r="BW2" s="275"/>
      <c r="BX2" s="275"/>
      <c r="BY2" s="275"/>
      <c r="BZ2" s="275"/>
      <c r="CA2" s="275"/>
      <c r="CB2" s="275"/>
      <c r="CC2" s="275"/>
      <c r="CD2" s="275"/>
      <c r="CE2" s="275"/>
      <c r="CF2" s="275"/>
      <c r="CG2" s="275"/>
      <c r="CH2" s="275"/>
      <c r="CI2" s="275"/>
      <c r="CJ2" s="275"/>
      <c r="CK2" s="275"/>
      <c r="CL2" s="275"/>
      <c r="CM2" s="275"/>
      <c r="CN2" s="275"/>
      <c r="CO2" s="275"/>
      <c r="CP2" s="275"/>
      <c r="CQ2" s="275"/>
      <c r="CR2" s="275"/>
      <c r="CS2" s="275"/>
      <c r="CT2" s="275"/>
      <c r="CU2" s="275"/>
      <c r="CV2" s="275"/>
      <c r="CW2" s="275"/>
      <c r="CX2" s="275"/>
      <c r="CY2" s="275"/>
      <c r="CZ2" s="275"/>
      <c r="DA2" s="275"/>
      <c r="DB2" s="275"/>
      <c r="DC2" s="275"/>
      <c r="DD2" s="275"/>
      <c r="DE2" s="275"/>
      <c r="DF2" s="275"/>
      <c r="DG2" s="275"/>
      <c r="DH2" s="275"/>
      <c r="DI2" s="275"/>
      <c r="DJ2" s="275"/>
      <c r="DK2" s="275"/>
      <c r="DL2" s="275"/>
      <c r="DM2" s="275"/>
      <c r="DN2" s="275"/>
      <c r="DO2" s="275"/>
      <c r="DP2" s="275"/>
      <c r="DQ2" s="275"/>
      <c r="DR2" s="275"/>
      <c r="DS2" s="275"/>
      <c r="DT2" s="275"/>
      <c r="DU2" s="275"/>
      <c r="DV2" s="275"/>
      <c r="DW2" s="275"/>
      <c r="DX2" s="275"/>
      <c r="DY2" s="275"/>
      <c r="DZ2" s="275"/>
      <c r="EA2" s="275"/>
      <c r="EB2" s="275"/>
      <c r="EC2" s="275"/>
      <c r="ED2" s="275"/>
      <c r="EE2" s="275"/>
      <c r="EF2" s="275"/>
      <c r="EG2" s="275"/>
      <c r="EH2" s="275"/>
      <c r="EI2" s="275"/>
      <c r="EJ2" s="275"/>
      <c r="EK2" s="275"/>
      <c r="EL2" s="275"/>
      <c r="EM2" s="275"/>
      <c r="EN2" s="275"/>
      <c r="EO2" s="275"/>
      <c r="EP2" s="275"/>
      <c r="EQ2" s="275"/>
      <c r="ER2" s="275"/>
      <c r="ES2" s="275"/>
      <c r="ET2" s="275"/>
      <c r="EU2" s="275"/>
      <c r="EV2" s="275"/>
      <c r="EW2" s="275"/>
      <c r="EX2" s="275"/>
      <c r="EY2" s="275"/>
      <c r="EZ2" s="275"/>
      <c r="FA2" s="275"/>
      <c r="FB2" s="275"/>
      <c r="FC2" s="275"/>
      <c r="FD2" s="275"/>
      <c r="FE2" s="275"/>
      <c r="FF2" s="275"/>
      <c r="FG2" s="275"/>
      <c r="FH2" s="275"/>
      <c r="FI2" s="275"/>
      <c r="FJ2" s="275"/>
      <c r="FK2" s="275"/>
      <c r="FL2" s="275"/>
      <c r="FM2" s="275"/>
      <c r="FN2" s="275"/>
      <c r="FO2" s="275"/>
      <c r="FP2" s="275"/>
      <c r="FQ2" s="275"/>
    </row>
    <row r="3" ht="14.25" spans="1:173">
      <c r="A3" s="257"/>
      <c r="B3" s="257"/>
      <c r="C3" s="257"/>
      <c r="D3" s="257"/>
      <c r="E3" s="258"/>
      <c r="F3" s="258"/>
      <c r="G3" s="258"/>
      <c r="H3" s="258"/>
      <c r="I3" s="276"/>
      <c r="J3" s="277"/>
      <c r="K3" s="278" t="s">
        <v>16</v>
      </c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  <c r="AR3" s="276"/>
      <c r="AS3" s="276"/>
      <c r="AT3" s="276"/>
      <c r="AU3" s="276"/>
      <c r="AV3" s="276"/>
      <c r="AW3" s="276"/>
      <c r="AX3" s="276"/>
      <c r="AY3" s="276"/>
      <c r="AZ3" s="276"/>
      <c r="BA3" s="276"/>
      <c r="BB3" s="276"/>
      <c r="BC3" s="276"/>
      <c r="BD3" s="276"/>
      <c r="BE3" s="276"/>
      <c r="BF3" s="276"/>
      <c r="BG3" s="276"/>
      <c r="BH3" s="276"/>
      <c r="BI3" s="276"/>
      <c r="BJ3" s="276"/>
      <c r="BK3" s="276"/>
      <c r="BL3" s="276"/>
      <c r="BM3" s="276"/>
      <c r="BN3" s="276"/>
      <c r="BO3" s="276"/>
      <c r="BP3" s="276"/>
      <c r="BQ3" s="276"/>
      <c r="BR3" s="276"/>
      <c r="BS3" s="276"/>
      <c r="BT3" s="276"/>
      <c r="BU3" s="276"/>
      <c r="BV3" s="276"/>
      <c r="BW3" s="276"/>
      <c r="BX3" s="276"/>
      <c r="BY3" s="276"/>
      <c r="BZ3" s="276"/>
      <c r="CA3" s="276"/>
      <c r="CB3" s="276"/>
      <c r="CC3" s="276"/>
      <c r="CD3" s="276"/>
      <c r="CE3" s="276"/>
      <c r="CF3" s="276"/>
      <c r="CG3" s="276"/>
      <c r="CH3" s="276"/>
      <c r="CI3" s="276"/>
      <c r="CJ3" s="276"/>
      <c r="CK3" s="276"/>
      <c r="CL3" s="276"/>
      <c r="CM3" s="276"/>
      <c r="CN3" s="276"/>
      <c r="CO3" s="276"/>
      <c r="CP3" s="276"/>
      <c r="CQ3" s="276"/>
      <c r="CR3" s="276"/>
      <c r="CS3" s="276"/>
      <c r="CT3" s="276"/>
      <c r="CU3" s="276"/>
      <c r="CV3" s="276"/>
      <c r="CW3" s="276"/>
      <c r="CX3" s="276"/>
      <c r="CY3" s="276"/>
      <c r="CZ3" s="276"/>
      <c r="DA3" s="276"/>
      <c r="DB3" s="276"/>
      <c r="DC3" s="276"/>
      <c r="DD3" s="276"/>
      <c r="DE3" s="276"/>
      <c r="DF3" s="276"/>
      <c r="DG3" s="276"/>
      <c r="DH3" s="276"/>
      <c r="DI3" s="276"/>
      <c r="DJ3" s="276"/>
      <c r="DK3" s="276"/>
      <c r="DL3" s="276"/>
      <c r="DM3" s="276"/>
      <c r="DN3" s="276"/>
      <c r="DO3" s="276"/>
      <c r="DP3" s="276"/>
      <c r="DQ3" s="276"/>
      <c r="DR3" s="276"/>
      <c r="DS3" s="276"/>
      <c r="DT3" s="276"/>
      <c r="DU3" s="276"/>
      <c r="DV3" s="276"/>
      <c r="DW3" s="276"/>
      <c r="DX3" s="276"/>
      <c r="DY3" s="276"/>
      <c r="DZ3" s="276"/>
      <c r="EA3" s="276"/>
      <c r="EB3" s="276"/>
      <c r="EC3" s="276"/>
      <c r="ED3" s="276"/>
      <c r="EE3" s="276"/>
      <c r="EF3" s="276"/>
      <c r="EG3" s="276"/>
      <c r="EH3" s="276"/>
      <c r="EI3" s="276"/>
      <c r="EJ3" s="276"/>
      <c r="EK3" s="276"/>
      <c r="EL3" s="276"/>
      <c r="EM3" s="276"/>
      <c r="EN3" s="276"/>
      <c r="EO3" s="276"/>
      <c r="EP3" s="276"/>
      <c r="EQ3" s="276"/>
      <c r="ER3" s="276"/>
      <c r="ES3" s="276"/>
      <c r="ET3" s="276"/>
      <c r="EU3" s="276"/>
      <c r="EV3" s="276"/>
      <c r="EW3" s="276"/>
      <c r="EX3" s="276"/>
      <c r="EY3" s="276"/>
      <c r="EZ3" s="276"/>
      <c r="FA3" s="276"/>
      <c r="FB3" s="276"/>
      <c r="FC3" s="276"/>
      <c r="FD3" s="276"/>
      <c r="FE3" s="276"/>
      <c r="FF3" s="276"/>
      <c r="FG3" s="276"/>
      <c r="FH3" s="276"/>
      <c r="FI3" s="276"/>
      <c r="FJ3" s="276"/>
      <c r="FK3" s="276"/>
      <c r="FL3" s="276"/>
      <c r="FM3" s="276"/>
      <c r="FN3" s="276"/>
      <c r="FO3" s="276"/>
      <c r="FP3" s="276"/>
      <c r="FQ3" s="276"/>
    </row>
    <row r="4" ht="36.75" customHeight="1" spans="1:173">
      <c r="A4" s="259" t="s">
        <v>17</v>
      </c>
      <c r="B4" s="259" t="s">
        <v>18</v>
      </c>
      <c r="C4" s="259" t="s">
        <v>19</v>
      </c>
      <c r="D4" s="259" t="s">
        <v>20</v>
      </c>
      <c r="E4" s="260" t="s">
        <v>21</v>
      </c>
      <c r="F4" s="259" t="s">
        <v>22</v>
      </c>
      <c r="G4" s="259" t="s">
        <v>23</v>
      </c>
      <c r="H4" s="259" t="s">
        <v>24</v>
      </c>
      <c r="I4" s="259" t="s">
        <v>25</v>
      </c>
      <c r="J4" s="259" t="s">
        <v>26</v>
      </c>
      <c r="K4" s="259" t="s">
        <v>27</v>
      </c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  <c r="AK4" s="276"/>
      <c r="AL4" s="276"/>
      <c r="AM4" s="276"/>
      <c r="AN4" s="276"/>
      <c r="AO4" s="276"/>
      <c r="AP4" s="276"/>
      <c r="AQ4" s="276"/>
      <c r="AR4" s="276"/>
      <c r="AS4" s="276"/>
      <c r="AT4" s="276"/>
      <c r="AU4" s="276"/>
      <c r="AV4" s="276"/>
      <c r="AW4" s="276"/>
      <c r="AX4" s="276"/>
      <c r="AY4" s="276"/>
      <c r="AZ4" s="276"/>
      <c r="BA4" s="276"/>
      <c r="BB4" s="276"/>
      <c r="BC4" s="276"/>
      <c r="BD4" s="276"/>
      <c r="BE4" s="276"/>
      <c r="BF4" s="276"/>
      <c r="BG4" s="276"/>
      <c r="BH4" s="276"/>
      <c r="BI4" s="276"/>
      <c r="BJ4" s="276"/>
      <c r="BK4" s="276"/>
      <c r="BL4" s="276"/>
      <c r="BM4" s="276"/>
      <c r="BN4" s="276"/>
      <c r="BO4" s="276"/>
      <c r="BP4" s="276"/>
      <c r="BQ4" s="276"/>
      <c r="BR4" s="276"/>
      <c r="BS4" s="276"/>
      <c r="BT4" s="276"/>
      <c r="BU4" s="276"/>
      <c r="BV4" s="276"/>
      <c r="BW4" s="276"/>
      <c r="BX4" s="276"/>
      <c r="BY4" s="276"/>
      <c r="BZ4" s="276"/>
      <c r="CA4" s="276"/>
      <c r="CB4" s="276"/>
      <c r="CC4" s="276"/>
      <c r="CD4" s="276"/>
      <c r="CE4" s="276"/>
      <c r="CF4" s="276"/>
      <c r="CG4" s="276"/>
      <c r="CH4" s="276"/>
      <c r="CI4" s="276"/>
      <c r="CJ4" s="276"/>
      <c r="CK4" s="276"/>
      <c r="CL4" s="276"/>
      <c r="CM4" s="276"/>
      <c r="CN4" s="276"/>
      <c r="CO4" s="276"/>
      <c r="CP4" s="276"/>
      <c r="CQ4" s="276"/>
      <c r="CR4" s="276"/>
      <c r="CS4" s="276"/>
      <c r="CT4" s="276"/>
      <c r="CU4" s="276"/>
      <c r="CV4" s="276"/>
      <c r="CW4" s="276"/>
      <c r="CX4" s="276"/>
      <c r="CY4" s="276"/>
      <c r="CZ4" s="276"/>
      <c r="DA4" s="276"/>
      <c r="DB4" s="276"/>
      <c r="DC4" s="276"/>
      <c r="DD4" s="276"/>
      <c r="DE4" s="276"/>
      <c r="DF4" s="276"/>
      <c r="DG4" s="276"/>
      <c r="DH4" s="276"/>
      <c r="DI4" s="276"/>
      <c r="DJ4" s="276"/>
      <c r="DK4" s="276"/>
      <c r="DL4" s="276"/>
      <c r="DM4" s="276"/>
      <c r="DN4" s="276"/>
      <c r="DO4" s="276"/>
      <c r="DP4" s="276"/>
      <c r="DQ4" s="276"/>
      <c r="DR4" s="276"/>
      <c r="DS4" s="276"/>
      <c r="DT4" s="276"/>
      <c r="DU4" s="276"/>
      <c r="DV4" s="276"/>
      <c r="DW4" s="276"/>
      <c r="DX4" s="276"/>
      <c r="DY4" s="276"/>
      <c r="DZ4" s="276"/>
      <c r="EA4" s="276"/>
      <c r="EB4" s="276"/>
      <c r="EC4" s="276"/>
      <c r="ED4" s="276"/>
      <c r="EE4" s="276"/>
      <c r="EF4" s="276"/>
      <c r="EG4" s="276"/>
      <c r="EH4" s="276"/>
      <c r="EI4" s="276"/>
      <c r="EJ4" s="276"/>
      <c r="EK4" s="276"/>
      <c r="EL4" s="276"/>
      <c r="EM4" s="276"/>
      <c r="EN4" s="276"/>
      <c r="EO4" s="276"/>
      <c r="EP4" s="276"/>
      <c r="EQ4" s="276"/>
      <c r="ER4" s="276"/>
      <c r="ES4" s="276"/>
      <c r="ET4" s="276"/>
      <c r="EU4" s="276"/>
      <c r="EV4" s="276"/>
      <c r="EW4" s="276"/>
      <c r="EX4" s="276"/>
      <c r="EY4" s="276"/>
      <c r="EZ4" s="276"/>
      <c r="FA4" s="276"/>
      <c r="FB4" s="276"/>
      <c r="FC4" s="276"/>
      <c r="FD4" s="276"/>
      <c r="FE4" s="276"/>
      <c r="FF4" s="276"/>
      <c r="FG4" s="276"/>
      <c r="FH4" s="276"/>
      <c r="FI4" s="276"/>
      <c r="FJ4" s="276"/>
      <c r="FK4" s="276"/>
      <c r="FL4" s="276"/>
      <c r="FM4" s="276"/>
      <c r="FN4" s="276"/>
      <c r="FO4" s="276"/>
      <c r="FP4" s="276"/>
      <c r="FQ4" s="276"/>
    </row>
    <row r="5" ht="47" customHeight="1" spans="1:173">
      <c r="A5" s="261" t="s">
        <v>28</v>
      </c>
      <c r="B5" s="262">
        <f t="shared" ref="B5:I5" si="0">SUM(B6,B21)</f>
        <v>91000</v>
      </c>
      <c r="C5" s="262">
        <f t="shared" si="0"/>
        <v>89591</v>
      </c>
      <c r="D5" s="262">
        <f t="shared" si="0"/>
        <v>45794</v>
      </c>
      <c r="E5" s="262">
        <f t="shared" si="0"/>
        <v>0</v>
      </c>
      <c r="F5" s="262">
        <f t="shared" si="0"/>
        <v>91000</v>
      </c>
      <c r="G5" s="262">
        <f t="shared" si="0"/>
        <v>0</v>
      </c>
      <c r="H5" s="262">
        <f t="shared" si="0"/>
        <v>89591</v>
      </c>
      <c r="I5" s="262">
        <f t="shared" si="0"/>
        <v>68451</v>
      </c>
      <c r="J5" s="279">
        <f>B5/I5</f>
        <v>1.3294</v>
      </c>
      <c r="K5" s="280" t="s">
        <v>29</v>
      </c>
      <c r="L5" s="276"/>
      <c r="M5" s="276">
        <f>F5-75977</f>
        <v>15023</v>
      </c>
      <c r="N5" s="276">
        <f>M5/75977</f>
        <v>0.197730892243705</v>
      </c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  <c r="AH5" s="276"/>
      <c r="AI5" s="276"/>
      <c r="AJ5" s="276"/>
      <c r="AK5" s="276"/>
      <c r="AL5" s="276"/>
      <c r="AM5" s="276"/>
      <c r="AN5" s="276"/>
      <c r="AO5" s="276"/>
      <c r="AP5" s="276"/>
      <c r="AQ5" s="276"/>
      <c r="AR5" s="276"/>
      <c r="AS5" s="276"/>
      <c r="AT5" s="276"/>
      <c r="AU5" s="276"/>
      <c r="AV5" s="276"/>
      <c r="AW5" s="276"/>
      <c r="AX5" s="276"/>
      <c r="AY5" s="276"/>
      <c r="AZ5" s="276"/>
      <c r="BA5" s="276"/>
      <c r="BB5" s="276"/>
      <c r="BC5" s="276"/>
      <c r="BD5" s="276"/>
      <c r="BE5" s="276"/>
      <c r="BF5" s="276"/>
      <c r="BG5" s="276"/>
      <c r="BH5" s="276"/>
      <c r="BI5" s="276"/>
      <c r="BJ5" s="276"/>
      <c r="BK5" s="276"/>
      <c r="BL5" s="276"/>
      <c r="BM5" s="276"/>
      <c r="BN5" s="276"/>
      <c r="BO5" s="276"/>
      <c r="BP5" s="276"/>
      <c r="BQ5" s="276"/>
      <c r="BR5" s="276"/>
      <c r="BS5" s="276"/>
      <c r="BT5" s="276"/>
      <c r="BU5" s="276"/>
      <c r="BV5" s="276"/>
      <c r="BW5" s="276"/>
      <c r="BX5" s="276"/>
      <c r="BY5" s="276"/>
      <c r="BZ5" s="276"/>
      <c r="CA5" s="276"/>
      <c r="CB5" s="276"/>
      <c r="CC5" s="276"/>
      <c r="CD5" s="276"/>
      <c r="CE5" s="276"/>
      <c r="CF5" s="276"/>
      <c r="CG5" s="276"/>
      <c r="CH5" s="276"/>
      <c r="CI5" s="276"/>
      <c r="CJ5" s="276"/>
      <c r="CK5" s="276"/>
      <c r="CL5" s="276"/>
      <c r="CM5" s="276"/>
      <c r="CN5" s="276"/>
      <c r="CO5" s="276"/>
      <c r="CP5" s="276"/>
      <c r="CQ5" s="276"/>
      <c r="CR5" s="276"/>
      <c r="CS5" s="276"/>
      <c r="CT5" s="276"/>
      <c r="CU5" s="276"/>
      <c r="CV5" s="276"/>
      <c r="CW5" s="276"/>
      <c r="CX5" s="276"/>
      <c r="CY5" s="276"/>
      <c r="CZ5" s="276"/>
      <c r="DA5" s="276"/>
      <c r="DB5" s="276"/>
      <c r="DC5" s="276"/>
      <c r="DD5" s="276"/>
      <c r="DE5" s="276"/>
      <c r="DF5" s="276"/>
      <c r="DG5" s="276"/>
      <c r="DH5" s="276"/>
      <c r="DI5" s="276"/>
      <c r="DJ5" s="276"/>
      <c r="DK5" s="276"/>
      <c r="DL5" s="276"/>
      <c r="DM5" s="276"/>
      <c r="DN5" s="276"/>
      <c r="DO5" s="276"/>
      <c r="DP5" s="276"/>
      <c r="DQ5" s="276"/>
      <c r="DR5" s="276"/>
      <c r="DS5" s="276"/>
      <c r="DT5" s="276"/>
      <c r="DU5" s="276"/>
      <c r="DV5" s="276"/>
      <c r="DW5" s="276"/>
      <c r="DX5" s="276"/>
      <c r="DY5" s="276"/>
      <c r="DZ5" s="276"/>
      <c r="EA5" s="276"/>
      <c r="EB5" s="276"/>
      <c r="EC5" s="276"/>
      <c r="ED5" s="276"/>
      <c r="EE5" s="276"/>
      <c r="EF5" s="276"/>
      <c r="EG5" s="276"/>
      <c r="EH5" s="276"/>
      <c r="EI5" s="276"/>
      <c r="EJ5" s="276"/>
      <c r="EK5" s="276"/>
      <c r="EL5" s="276"/>
      <c r="EM5" s="276"/>
      <c r="EN5" s="276"/>
      <c r="EO5" s="276"/>
      <c r="EP5" s="276"/>
      <c r="EQ5" s="276"/>
      <c r="ER5" s="276"/>
      <c r="ES5" s="276"/>
      <c r="ET5" s="276"/>
      <c r="EU5" s="276"/>
      <c r="EV5" s="276"/>
      <c r="EW5" s="276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6"/>
      <c r="FL5" s="276"/>
      <c r="FM5" s="276"/>
      <c r="FN5" s="276"/>
      <c r="FO5" s="276"/>
      <c r="FP5" s="276"/>
      <c r="FQ5" s="276"/>
    </row>
    <row r="6" ht="25" customHeight="1" spans="1:173">
      <c r="A6" s="263" t="s">
        <v>30</v>
      </c>
      <c r="B6" s="264">
        <f t="shared" ref="B6:G6" si="1">SUM(B7:B20)</f>
        <v>62833</v>
      </c>
      <c r="C6" s="264">
        <v>61450</v>
      </c>
      <c r="D6" s="264">
        <f t="shared" si="1"/>
        <v>35351</v>
      </c>
      <c r="E6" s="264">
        <f t="shared" si="1"/>
        <v>0</v>
      </c>
      <c r="F6" s="264">
        <f t="shared" si="1"/>
        <v>62833</v>
      </c>
      <c r="G6" s="264">
        <f t="shared" si="1"/>
        <v>0</v>
      </c>
      <c r="H6" s="264">
        <v>61450</v>
      </c>
      <c r="I6" s="264">
        <f>SUM(I7:I20)</f>
        <v>40322</v>
      </c>
      <c r="J6" s="281">
        <f t="shared" ref="J6:J29" si="2">B6/I6</f>
        <v>1.5583</v>
      </c>
      <c r="K6" s="282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  <c r="BJ6" s="283"/>
      <c r="BK6" s="283"/>
      <c r="BL6" s="283"/>
      <c r="BM6" s="283"/>
      <c r="BN6" s="283"/>
      <c r="BO6" s="283"/>
      <c r="BP6" s="283"/>
      <c r="BQ6" s="283"/>
      <c r="BR6" s="283"/>
      <c r="BS6" s="283"/>
      <c r="BT6" s="283"/>
      <c r="BU6" s="283"/>
      <c r="BV6" s="283"/>
      <c r="BW6" s="283"/>
      <c r="BX6" s="283"/>
      <c r="BY6" s="283"/>
      <c r="BZ6" s="283"/>
      <c r="CA6" s="283"/>
      <c r="CB6" s="283"/>
      <c r="CC6" s="283"/>
      <c r="CD6" s="283"/>
      <c r="CE6" s="283"/>
      <c r="CF6" s="283"/>
      <c r="CG6" s="283"/>
      <c r="CH6" s="283"/>
      <c r="CI6" s="283"/>
      <c r="CJ6" s="283"/>
      <c r="CK6" s="283"/>
      <c r="CL6" s="283"/>
      <c r="CM6" s="283"/>
      <c r="CN6" s="283"/>
      <c r="CO6" s="283"/>
      <c r="CP6" s="283"/>
      <c r="CQ6" s="283"/>
      <c r="CR6" s="283"/>
      <c r="CS6" s="283"/>
      <c r="CT6" s="283"/>
      <c r="CU6" s="283"/>
      <c r="CV6" s="283"/>
      <c r="CW6" s="283"/>
      <c r="CX6" s="283"/>
      <c r="CY6" s="283"/>
      <c r="CZ6" s="283"/>
      <c r="DA6" s="283"/>
      <c r="DB6" s="283"/>
      <c r="DC6" s="283"/>
      <c r="DD6" s="283"/>
      <c r="DE6" s="283"/>
      <c r="DF6" s="283"/>
      <c r="DG6" s="283"/>
      <c r="DH6" s="283"/>
      <c r="DI6" s="283"/>
      <c r="DJ6" s="283"/>
      <c r="DK6" s="283"/>
      <c r="DL6" s="283"/>
      <c r="DM6" s="283"/>
      <c r="DN6" s="283"/>
      <c r="DO6" s="283"/>
      <c r="DP6" s="283"/>
      <c r="DQ6" s="283"/>
      <c r="DR6" s="283"/>
      <c r="DS6" s="283"/>
      <c r="DT6" s="283"/>
      <c r="DU6" s="283"/>
      <c r="DV6" s="283"/>
      <c r="DW6" s="283"/>
      <c r="DX6" s="283"/>
      <c r="DY6" s="283"/>
      <c r="DZ6" s="283"/>
      <c r="EA6" s="283"/>
      <c r="EB6" s="283"/>
      <c r="EC6" s="283"/>
      <c r="ED6" s="283"/>
      <c r="EE6" s="283"/>
      <c r="EF6" s="283"/>
      <c r="EG6" s="283"/>
      <c r="EH6" s="283"/>
      <c r="EI6" s="283"/>
      <c r="EJ6" s="283"/>
      <c r="EK6" s="283"/>
      <c r="EL6" s="283"/>
      <c r="EM6" s="283"/>
      <c r="EN6" s="283"/>
      <c r="EO6" s="283"/>
      <c r="EP6" s="283"/>
      <c r="EQ6" s="283"/>
      <c r="ER6" s="283"/>
      <c r="ES6" s="283"/>
      <c r="ET6" s="283"/>
      <c r="EU6" s="283"/>
      <c r="EV6" s="283"/>
      <c r="EW6" s="283"/>
      <c r="EX6" s="283"/>
      <c r="EY6" s="283"/>
      <c r="EZ6" s="283"/>
      <c r="FA6" s="283"/>
      <c r="FB6" s="283"/>
      <c r="FC6" s="283"/>
      <c r="FD6" s="283"/>
      <c r="FE6" s="283"/>
      <c r="FF6" s="283"/>
      <c r="FG6" s="283"/>
      <c r="FH6" s="283"/>
      <c r="FI6" s="283"/>
      <c r="FJ6" s="283"/>
      <c r="FK6" s="283"/>
      <c r="FL6" s="283"/>
      <c r="FM6" s="283"/>
      <c r="FN6" s="283"/>
      <c r="FO6" s="283"/>
      <c r="FP6" s="283"/>
      <c r="FQ6" s="283"/>
    </row>
    <row r="7" ht="43" customHeight="1" spans="1:173">
      <c r="A7" s="265" t="s">
        <v>31</v>
      </c>
      <c r="B7" s="264">
        <v>20092</v>
      </c>
      <c r="C7" s="264">
        <v>19745</v>
      </c>
      <c r="D7" s="264">
        <v>15939</v>
      </c>
      <c r="E7" s="264">
        <v>0</v>
      </c>
      <c r="F7" s="264">
        <f>B7+E7</f>
        <v>20092</v>
      </c>
      <c r="G7" s="264">
        <v>0</v>
      </c>
      <c r="H7" s="264">
        <f>C7+G7</f>
        <v>19745</v>
      </c>
      <c r="I7" s="264">
        <v>12390</v>
      </c>
      <c r="J7" s="281">
        <f t="shared" si="2"/>
        <v>1.6216</v>
      </c>
      <c r="K7" s="284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3"/>
      <c r="AR7" s="283"/>
      <c r="AS7" s="283"/>
      <c r="AT7" s="283"/>
      <c r="AU7" s="283"/>
      <c r="AV7" s="283"/>
      <c r="AW7" s="283"/>
      <c r="AX7" s="283"/>
      <c r="AY7" s="283"/>
      <c r="AZ7" s="283"/>
      <c r="BA7" s="283"/>
      <c r="BB7" s="283"/>
      <c r="BC7" s="283"/>
      <c r="BD7" s="283"/>
      <c r="BE7" s="283"/>
      <c r="BF7" s="283"/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283"/>
      <c r="BR7" s="283"/>
      <c r="BS7" s="283"/>
      <c r="BT7" s="283"/>
      <c r="BU7" s="283"/>
      <c r="BV7" s="283"/>
      <c r="BW7" s="283"/>
      <c r="BX7" s="283"/>
      <c r="BY7" s="283"/>
      <c r="BZ7" s="283"/>
      <c r="CA7" s="283"/>
      <c r="CB7" s="283"/>
      <c r="CC7" s="283"/>
      <c r="CD7" s="283"/>
      <c r="CE7" s="283"/>
      <c r="CF7" s="283"/>
      <c r="CG7" s="283"/>
      <c r="CH7" s="283"/>
      <c r="CI7" s="283"/>
      <c r="CJ7" s="283"/>
      <c r="CK7" s="283"/>
      <c r="CL7" s="283"/>
      <c r="CM7" s="283"/>
      <c r="CN7" s="283"/>
      <c r="CO7" s="283"/>
      <c r="CP7" s="283"/>
      <c r="CQ7" s="283"/>
      <c r="CR7" s="283"/>
      <c r="CS7" s="283"/>
      <c r="CT7" s="283"/>
      <c r="CU7" s="283"/>
      <c r="CV7" s="283"/>
      <c r="CW7" s="283"/>
      <c r="CX7" s="283"/>
      <c r="CY7" s="283"/>
      <c r="CZ7" s="283"/>
      <c r="DA7" s="283"/>
      <c r="DB7" s="283"/>
      <c r="DC7" s="283"/>
      <c r="DD7" s="283"/>
      <c r="DE7" s="283"/>
      <c r="DF7" s="283"/>
      <c r="DG7" s="283"/>
      <c r="DH7" s="283"/>
      <c r="DI7" s="283"/>
      <c r="DJ7" s="283"/>
      <c r="DK7" s="283"/>
      <c r="DL7" s="283"/>
      <c r="DM7" s="283"/>
      <c r="DN7" s="283"/>
      <c r="DO7" s="283"/>
      <c r="DP7" s="283"/>
      <c r="DQ7" s="283"/>
      <c r="DR7" s="283"/>
      <c r="DS7" s="283"/>
      <c r="DT7" s="283"/>
      <c r="DU7" s="283"/>
      <c r="DV7" s="283"/>
      <c r="DW7" s="283"/>
      <c r="DX7" s="283"/>
      <c r="DY7" s="283"/>
      <c r="DZ7" s="283"/>
      <c r="EA7" s="283"/>
      <c r="EB7" s="283"/>
      <c r="EC7" s="283"/>
      <c r="ED7" s="283"/>
      <c r="EE7" s="283"/>
      <c r="EF7" s="283"/>
      <c r="EG7" s="283"/>
      <c r="EH7" s="283"/>
      <c r="EI7" s="283"/>
      <c r="EJ7" s="283"/>
      <c r="EK7" s="283"/>
      <c r="EL7" s="283"/>
      <c r="EM7" s="283"/>
      <c r="EN7" s="283"/>
      <c r="EO7" s="283"/>
      <c r="EP7" s="283"/>
      <c r="EQ7" s="283"/>
      <c r="ER7" s="283"/>
      <c r="ES7" s="283"/>
      <c r="ET7" s="283"/>
      <c r="EU7" s="283"/>
      <c r="EV7" s="283"/>
      <c r="EW7" s="283"/>
      <c r="EX7" s="283"/>
      <c r="EY7" s="283"/>
      <c r="EZ7" s="283"/>
      <c r="FA7" s="283"/>
      <c r="FB7" s="283"/>
      <c r="FC7" s="283"/>
      <c r="FD7" s="283"/>
      <c r="FE7" s="283"/>
      <c r="FF7" s="283"/>
      <c r="FG7" s="283"/>
      <c r="FH7" s="283"/>
      <c r="FI7" s="283"/>
      <c r="FJ7" s="283"/>
      <c r="FK7" s="283"/>
      <c r="FL7" s="283"/>
      <c r="FM7" s="283"/>
      <c r="FN7" s="283"/>
      <c r="FO7" s="283"/>
      <c r="FP7" s="283"/>
      <c r="FQ7" s="283"/>
    </row>
    <row r="8" ht="25" customHeight="1" spans="1:173">
      <c r="A8" s="265" t="s">
        <v>32</v>
      </c>
      <c r="B8" s="264">
        <v>5965</v>
      </c>
      <c r="C8" s="264">
        <v>5860</v>
      </c>
      <c r="D8" s="264">
        <v>3275</v>
      </c>
      <c r="E8" s="264">
        <v>0</v>
      </c>
      <c r="F8" s="264">
        <f t="shared" ref="F8:F20" si="3">B8+E8</f>
        <v>5965</v>
      </c>
      <c r="G8" s="264">
        <v>0</v>
      </c>
      <c r="H8" s="264">
        <f t="shared" ref="H8:H20" si="4">C8+G8</f>
        <v>5860</v>
      </c>
      <c r="I8" s="264">
        <v>4736</v>
      </c>
      <c r="J8" s="281">
        <f t="shared" si="2"/>
        <v>1.2595</v>
      </c>
      <c r="K8" s="284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3"/>
      <c r="BT8" s="283"/>
      <c r="BU8" s="283"/>
      <c r="BV8" s="283"/>
      <c r="BW8" s="283"/>
      <c r="BX8" s="283"/>
      <c r="BY8" s="283"/>
      <c r="BZ8" s="283"/>
      <c r="CA8" s="283"/>
      <c r="CB8" s="283"/>
      <c r="CC8" s="283"/>
      <c r="CD8" s="283"/>
      <c r="CE8" s="283"/>
      <c r="CF8" s="283"/>
      <c r="CG8" s="283"/>
      <c r="CH8" s="283"/>
      <c r="CI8" s="283"/>
      <c r="CJ8" s="283"/>
      <c r="CK8" s="283"/>
      <c r="CL8" s="283"/>
      <c r="CM8" s="283"/>
      <c r="CN8" s="283"/>
      <c r="CO8" s="283"/>
      <c r="CP8" s="283"/>
      <c r="CQ8" s="283"/>
      <c r="CR8" s="283"/>
      <c r="CS8" s="283"/>
      <c r="CT8" s="283"/>
      <c r="CU8" s="283"/>
      <c r="CV8" s="283"/>
      <c r="CW8" s="283"/>
      <c r="CX8" s="283"/>
      <c r="CY8" s="283"/>
      <c r="CZ8" s="283"/>
      <c r="DA8" s="283"/>
      <c r="DB8" s="283"/>
      <c r="DC8" s="283"/>
      <c r="DD8" s="283"/>
      <c r="DE8" s="283"/>
      <c r="DF8" s="283"/>
      <c r="DG8" s="283"/>
      <c r="DH8" s="283"/>
      <c r="DI8" s="283"/>
      <c r="DJ8" s="283"/>
      <c r="DK8" s="283"/>
      <c r="DL8" s="283"/>
      <c r="DM8" s="283"/>
      <c r="DN8" s="283"/>
      <c r="DO8" s="283"/>
      <c r="DP8" s="283"/>
      <c r="DQ8" s="283"/>
      <c r="DR8" s="283"/>
      <c r="DS8" s="283"/>
      <c r="DT8" s="283"/>
      <c r="DU8" s="283"/>
      <c r="DV8" s="283"/>
      <c r="DW8" s="283"/>
      <c r="DX8" s="283"/>
      <c r="DY8" s="283"/>
      <c r="DZ8" s="283"/>
      <c r="EA8" s="283"/>
      <c r="EB8" s="283"/>
      <c r="EC8" s="283"/>
      <c r="ED8" s="283"/>
      <c r="EE8" s="283"/>
      <c r="EF8" s="283"/>
      <c r="EG8" s="283"/>
      <c r="EH8" s="283"/>
      <c r="EI8" s="283"/>
      <c r="EJ8" s="283"/>
      <c r="EK8" s="283"/>
      <c r="EL8" s="283"/>
      <c r="EM8" s="283"/>
      <c r="EN8" s="283"/>
      <c r="EO8" s="283"/>
      <c r="EP8" s="283"/>
      <c r="EQ8" s="283"/>
      <c r="ER8" s="283"/>
      <c r="ES8" s="283"/>
      <c r="ET8" s="283"/>
      <c r="EU8" s="283"/>
      <c r="EV8" s="283"/>
      <c r="EW8" s="283"/>
      <c r="EX8" s="283"/>
      <c r="EY8" s="283"/>
      <c r="EZ8" s="283"/>
      <c r="FA8" s="283"/>
      <c r="FB8" s="283"/>
      <c r="FC8" s="283"/>
      <c r="FD8" s="283"/>
      <c r="FE8" s="283"/>
      <c r="FF8" s="283"/>
      <c r="FG8" s="283"/>
      <c r="FH8" s="283"/>
      <c r="FI8" s="283"/>
      <c r="FJ8" s="283"/>
      <c r="FK8" s="283"/>
      <c r="FL8" s="283"/>
      <c r="FM8" s="283"/>
      <c r="FN8" s="283"/>
      <c r="FO8" s="283"/>
      <c r="FP8" s="283"/>
      <c r="FQ8" s="283"/>
    </row>
    <row r="9" ht="45" customHeight="1" spans="1:173">
      <c r="A9" s="265" t="s">
        <v>33</v>
      </c>
      <c r="B9" s="264">
        <v>1806</v>
      </c>
      <c r="C9" s="264">
        <v>1725</v>
      </c>
      <c r="D9" s="264">
        <v>1553</v>
      </c>
      <c r="E9" s="264">
        <v>0</v>
      </c>
      <c r="F9" s="264">
        <f t="shared" si="3"/>
        <v>1806</v>
      </c>
      <c r="G9" s="264">
        <v>0</v>
      </c>
      <c r="H9" s="264">
        <f t="shared" si="4"/>
        <v>1725</v>
      </c>
      <c r="I9" s="264">
        <v>1877</v>
      </c>
      <c r="J9" s="281">
        <f t="shared" si="2"/>
        <v>0.9622</v>
      </c>
      <c r="K9" s="284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  <c r="AH9" s="283"/>
      <c r="AI9" s="283"/>
      <c r="AJ9" s="283"/>
      <c r="AK9" s="283"/>
      <c r="AL9" s="283"/>
      <c r="AM9" s="283"/>
      <c r="AN9" s="283"/>
      <c r="AO9" s="283"/>
      <c r="AP9" s="283"/>
      <c r="AQ9" s="283"/>
      <c r="AR9" s="283"/>
      <c r="AS9" s="283"/>
      <c r="AT9" s="283"/>
      <c r="AU9" s="283"/>
      <c r="AV9" s="283"/>
      <c r="AW9" s="283"/>
      <c r="AX9" s="283"/>
      <c r="AY9" s="283"/>
      <c r="AZ9" s="283"/>
      <c r="BA9" s="283"/>
      <c r="BB9" s="283"/>
      <c r="BC9" s="283"/>
      <c r="BD9" s="283"/>
      <c r="BE9" s="283"/>
      <c r="BF9" s="283"/>
      <c r="BG9" s="283"/>
      <c r="BH9" s="283"/>
      <c r="BI9" s="283"/>
      <c r="BJ9" s="283"/>
      <c r="BK9" s="283"/>
      <c r="BL9" s="283"/>
      <c r="BM9" s="283"/>
      <c r="BN9" s="283"/>
      <c r="BO9" s="283"/>
      <c r="BP9" s="283"/>
      <c r="BQ9" s="283"/>
      <c r="BR9" s="283"/>
      <c r="BS9" s="283"/>
      <c r="BT9" s="283"/>
      <c r="BU9" s="283"/>
      <c r="BV9" s="283"/>
      <c r="BW9" s="283"/>
      <c r="BX9" s="283"/>
      <c r="BY9" s="283"/>
      <c r="BZ9" s="283"/>
      <c r="CA9" s="283"/>
      <c r="CB9" s="283"/>
      <c r="CC9" s="283"/>
      <c r="CD9" s="283"/>
      <c r="CE9" s="283"/>
      <c r="CF9" s="283"/>
      <c r="CG9" s="283"/>
      <c r="CH9" s="283"/>
      <c r="CI9" s="283"/>
      <c r="CJ9" s="283"/>
      <c r="CK9" s="283"/>
      <c r="CL9" s="283"/>
      <c r="CM9" s="283"/>
      <c r="CN9" s="283"/>
      <c r="CO9" s="283"/>
      <c r="CP9" s="283"/>
      <c r="CQ9" s="283"/>
      <c r="CR9" s="283"/>
      <c r="CS9" s="283"/>
      <c r="CT9" s="283"/>
      <c r="CU9" s="283"/>
      <c r="CV9" s="283"/>
      <c r="CW9" s="283"/>
      <c r="CX9" s="283"/>
      <c r="CY9" s="283"/>
      <c r="CZ9" s="283"/>
      <c r="DA9" s="283"/>
      <c r="DB9" s="283"/>
      <c r="DC9" s="283"/>
      <c r="DD9" s="283"/>
      <c r="DE9" s="283"/>
      <c r="DF9" s="283"/>
      <c r="DG9" s="283"/>
      <c r="DH9" s="283"/>
      <c r="DI9" s="283"/>
      <c r="DJ9" s="283"/>
      <c r="DK9" s="283"/>
      <c r="DL9" s="283"/>
      <c r="DM9" s="283"/>
      <c r="DN9" s="283"/>
      <c r="DO9" s="283"/>
      <c r="DP9" s="283"/>
      <c r="DQ9" s="283"/>
      <c r="DR9" s="283"/>
      <c r="DS9" s="283"/>
      <c r="DT9" s="283"/>
      <c r="DU9" s="283"/>
      <c r="DV9" s="283"/>
      <c r="DW9" s="283"/>
      <c r="DX9" s="283"/>
      <c r="DY9" s="283"/>
      <c r="DZ9" s="283"/>
      <c r="EA9" s="283"/>
      <c r="EB9" s="283"/>
      <c r="EC9" s="283"/>
      <c r="ED9" s="283"/>
      <c r="EE9" s="283"/>
      <c r="EF9" s="283"/>
      <c r="EG9" s="283"/>
      <c r="EH9" s="283"/>
      <c r="EI9" s="283"/>
      <c r="EJ9" s="283"/>
      <c r="EK9" s="283"/>
      <c r="EL9" s="283"/>
      <c r="EM9" s="283"/>
      <c r="EN9" s="283"/>
      <c r="EO9" s="283"/>
      <c r="EP9" s="283"/>
      <c r="EQ9" s="283"/>
      <c r="ER9" s="283"/>
      <c r="ES9" s="283"/>
      <c r="ET9" s="283"/>
      <c r="EU9" s="283"/>
      <c r="EV9" s="283"/>
      <c r="EW9" s="283"/>
      <c r="EX9" s="283"/>
      <c r="EY9" s="283"/>
      <c r="EZ9" s="283"/>
      <c r="FA9" s="283"/>
      <c r="FB9" s="283"/>
      <c r="FC9" s="283"/>
      <c r="FD9" s="283"/>
      <c r="FE9" s="283"/>
      <c r="FF9" s="283"/>
      <c r="FG9" s="283"/>
      <c r="FH9" s="283"/>
      <c r="FI9" s="283"/>
      <c r="FJ9" s="283"/>
      <c r="FK9" s="283"/>
      <c r="FL9" s="283"/>
      <c r="FM9" s="283"/>
      <c r="FN9" s="283"/>
      <c r="FO9" s="283"/>
      <c r="FP9" s="283"/>
      <c r="FQ9" s="283"/>
    </row>
    <row r="10" ht="25" customHeight="1" spans="1:173">
      <c r="A10" s="265" t="s">
        <v>34</v>
      </c>
      <c r="B10" s="264">
        <v>2282</v>
      </c>
      <c r="C10" s="264">
        <v>1944</v>
      </c>
      <c r="D10" s="264">
        <v>322</v>
      </c>
      <c r="E10" s="264">
        <v>-1500</v>
      </c>
      <c r="F10" s="264">
        <f t="shared" si="3"/>
        <v>782</v>
      </c>
      <c r="G10" s="264">
        <v>-1500</v>
      </c>
      <c r="H10" s="264">
        <f t="shared" si="4"/>
        <v>444</v>
      </c>
      <c r="I10" s="264">
        <v>722</v>
      </c>
      <c r="J10" s="281">
        <f t="shared" si="2"/>
        <v>3.1607</v>
      </c>
      <c r="K10" s="284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  <c r="AZ10" s="283"/>
      <c r="BA10" s="283"/>
      <c r="BB10" s="283"/>
      <c r="BC10" s="283"/>
      <c r="BD10" s="283"/>
      <c r="BE10" s="283"/>
      <c r="BF10" s="283"/>
      <c r="BG10" s="283"/>
      <c r="BH10" s="283"/>
      <c r="BI10" s="283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  <c r="BV10" s="283"/>
      <c r="BW10" s="283"/>
      <c r="BX10" s="283"/>
      <c r="BY10" s="283"/>
      <c r="BZ10" s="283"/>
      <c r="CA10" s="283"/>
      <c r="CB10" s="283"/>
      <c r="CC10" s="283"/>
      <c r="CD10" s="283"/>
      <c r="CE10" s="283"/>
      <c r="CF10" s="283"/>
      <c r="CG10" s="283"/>
      <c r="CH10" s="283"/>
      <c r="CI10" s="283"/>
      <c r="CJ10" s="283"/>
      <c r="CK10" s="283"/>
      <c r="CL10" s="283"/>
      <c r="CM10" s="283"/>
      <c r="CN10" s="283"/>
      <c r="CO10" s="283"/>
      <c r="CP10" s="283"/>
      <c r="CQ10" s="283"/>
      <c r="CR10" s="283"/>
      <c r="CS10" s="283"/>
      <c r="CT10" s="283"/>
      <c r="CU10" s="283"/>
      <c r="CV10" s="283"/>
      <c r="CW10" s="283"/>
      <c r="CX10" s="283"/>
      <c r="CY10" s="283"/>
      <c r="CZ10" s="283"/>
      <c r="DA10" s="283"/>
      <c r="DB10" s="283"/>
      <c r="DC10" s="283"/>
      <c r="DD10" s="283"/>
      <c r="DE10" s="283"/>
      <c r="DF10" s="283"/>
      <c r="DG10" s="283"/>
      <c r="DH10" s="283"/>
      <c r="DI10" s="283"/>
      <c r="DJ10" s="283"/>
      <c r="DK10" s="283"/>
      <c r="DL10" s="283"/>
      <c r="DM10" s="283"/>
      <c r="DN10" s="283"/>
      <c r="DO10" s="283"/>
      <c r="DP10" s="283"/>
      <c r="DQ10" s="283"/>
      <c r="DR10" s="283"/>
      <c r="DS10" s="283"/>
      <c r="DT10" s="283"/>
      <c r="DU10" s="283"/>
      <c r="DV10" s="283"/>
      <c r="DW10" s="283"/>
      <c r="DX10" s="283"/>
      <c r="DY10" s="283"/>
      <c r="DZ10" s="283"/>
      <c r="EA10" s="283"/>
      <c r="EB10" s="283"/>
      <c r="EC10" s="283"/>
      <c r="ED10" s="283"/>
      <c r="EE10" s="283"/>
      <c r="EF10" s="283"/>
      <c r="EG10" s="283"/>
      <c r="EH10" s="283"/>
      <c r="EI10" s="283"/>
      <c r="EJ10" s="283"/>
      <c r="EK10" s="283"/>
      <c r="EL10" s="283"/>
      <c r="EM10" s="283"/>
      <c r="EN10" s="283"/>
      <c r="EO10" s="283"/>
      <c r="EP10" s="283"/>
      <c r="EQ10" s="283"/>
      <c r="ER10" s="283"/>
      <c r="ES10" s="283"/>
      <c r="ET10" s="283"/>
      <c r="EU10" s="283"/>
      <c r="EV10" s="283"/>
      <c r="EW10" s="283"/>
      <c r="EX10" s="283"/>
      <c r="EY10" s="283"/>
      <c r="EZ10" s="283"/>
      <c r="FA10" s="283"/>
      <c r="FB10" s="283"/>
      <c r="FC10" s="283"/>
      <c r="FD10" s="283"/>
      <c r="FE10" s="283"/>
      <c r="FF10" s="283"/>
      <c r="FG10" s="283"/>
      <c r="FH10" s="283"/>
      <c r="FI10" s="283"/>
      <c r="FJ10" s="283"/>
      <c r="FK10" s="283"/>
      <c r="FL10" s="283"/>
      <c r="FM10" s="283"/>
      <c r="FN10" s="283"/>
      <c r="FO10" s="283"/>
      <c r="FP10" s="283"/>
      <c r="FQ10" s="283"/>
    </row>
    <row r="11" ht="25" customHeight="1" spans="1:173">
      <c r="A11" s="265" t="s">
        <v>35</v>
      </c>
      <c r="B11" s="264">
        <v>3795</v>
      </c>
      <c r="C11" s="264">
        <v>3790</v>
      </c>
      <c r="D11" s="264">
        <v>2400</v>
      </c>
      <c r="E11" s="264">
        <v>0</v>
      </c>
      <c r="F11" s="264">
        <f t="shared" si="3"/>
        <v>3795</v>
      </c>
      <c r="G11" s="264">
        <v>0</v>
      </c>
      <c r="H11" s="264">
        <f t="shared" si="4"/>
        <v>3790</v>
      </c>
      <c r="I11" s="264">
        <v>2838</v>
      </c>
      <c r="J11" s="281">
        <f t="shared" si="2"/>
        <v>1.3372</v>
      </c>
      <c r="K11" s="285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  <c r="AH11" s="283"/>
      <c r="AI11" s="283"/>
      <c r="AJ11" s="283"/>
      <c r="AK11" s="283"/>
      <c r="AL11" s="283"/>
      <c r="AM11" s="283"/>
      <c r="AN11" s="283"/>
      <c r="AO11" s="283"/>
      <c r="AP11" s="283"/>
      <c r="AQ11" s="283"/>
      <c r="AR11" s="283"/>
      <c r="AS11" s="283"/>
      <c r="AT11" s="283"/>
      <c r="AU11" s="283"/>
      <c r="AV11" s="283"/>
      <c r="AW11" s="283"/>
      <c r="AX11" s="283"/>
      <c r="AY11" s="283"/>
      <c r="AZ11" s="283"/>
      <c r="BA11" s="283"/>
      <c r="BB11" s="283"/>
      <c r="BC11" s="283"/>
      <c r="BD11" s="283"/>
      <c r="BE11" s="283"/>
      <c r="BF11" s="283"/>
      <c r="BG11" s="283"/>
      <c r="BH11" s="283"/>
      <c r="BI11" s="283"/>
      <c r="BJ11" s="283"/>
      <c r="BK11" s="283"/>
      <c r="BL11" s="283"/>
      <c r="BM11" s="283"/>
      <c r="BN11" s="283"/>
      <c r="BO11" s="283"/>
      <c r="BP11" s="283"/>
      <c r="BQ11" s="283"/>
      <c r="BR11" s="283"/>
      <c r="BS11" s="283"/>
      <c r="BT11" s="283"/>
      <c r="BU11" s="283"/>
      <c r="BV11" s="283"/>
      <c r="BW11" s="283"/>
      <c r="BX11" s="283"/>
      <c r="BY11" s="283"/>
      <c r="BZ11" s="283"/>
      <c r="CA11" s="283"/>
      <c r="CB11" s="283"/>
      <c r="CC11" s="283"/>
      <c r="CD11" s="283"/>
      <c r="CE11" s="283"/>
      <c r="CF11" s="283"/>
      <c r="CG11" s="283"/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3"/>
      <c r="CS11" s="283"/>
      <c r="CT11" s="283"/>
      <c r="CU11" s="283"/>
      <c r="CV11" s="283"/>
      <c r="CW11" s="283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3"/>
      <c r="DJ11" s="283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3"/>
      <c r="DV11" s="283"/>
      <c r="DW11" s="283"/>
      <c r="DX11" s="283"/>
      <c r="DY11" s="283"/>
      <c r="DZ11" s="283"/>
      <c r="EA11" s="283"/>
      <c r="EB11" s="283"/>
      <c r="EC11" s="283"/>
      <c r="ED11" s="283"/>
      <c r="EE11" s="283"/>
      <c r="EF11" s="283"/>
      <c r="EG11" s="283"/>
      <c r="EH11" s="283"/>
      <c r="EI11" s="283"/>
      <c r="EJ11" s="283"/>
      <c r="EK11" s="283"/>
      <c r="EL11" s="283"/>
      <c r="EM11" s="283"/>
      <c r="EN11" s="283"/>
      <c r="EO11" s="283"/>
      <c r="EP11" s="283"/>
      <c r="EQ11" s="283"/>
      <c r="ER11" s="283"/>
      <c r="ES11" s="283"/>
      <c r="ET11" s="283"/>
      <c r="EU11" s="283"/>
      <c r="EV11" s="283"/>
      <c r="EW11" s="283"/>
      <c r="EX11" s="283"/>
      <c r="EY11" s="283"/>
      <c r="EZ11" s="283"/>
      <c r="FA11" s="283"/>
      <c r="FB11" s="283"/>
      <c r="FC11" s="283"/>
      <c r="FD11" s="283"/>
      <c r="FE11" s="283"/>
      <c r="FF11" s="283"/>
      <c r="FG11" s="283"/>
      <c r="FH11" s="283"/>
      <c r="FI11" s="283"/>
      <c r="FJ11" s="283"/>
      <c r="FK11" s="283"/>
      <c r="FL11" s="283"/>
      <c r="FM11" s="283"/>
      <c r="FN11" s="283"/>
      <c r="FO11" s="283"/>
      <c r="FP11" s="283"/>
      <c r="FQ11" s="283"/>
    </row>
    <row r="12" ht="25" customHeight="1" spans="1:173">
      <c r="A12" s="265" t="s">
        <v>36</v>
      </c>
      <c r="B12" s="264">
        <v>4915</v>
      </c>
      <c r="C12" s="264">
        <v>4892</v>
      </c>
      <c r="D12" s="264">
        <v>2327</v>
      </c>
      <c r="E12" s="264">
        <v>0</v>
      </c>
      <c r="F12" s="264">
        <f t="shared" si="3"/>
        <v>4915</v>
      </c>
      <c r="G12" s="264">
        <v>0</v>
      </c>
      <c r="H12" s="264">
        <f t="shared" si="4"/>
        <v>4892</v>
      </c>
      <c r="I12" s="264">
        <v>4224</v>
      </c>
      <c r="J12" s="281">
        <f t="shared" si="2"/>
        <v>1.1636</v>
      </c>
      <c r="K12" s="285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  <c r="AA12" s="283"/>
      <c r="AB12" s="283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3"/>
      <c r="AP12" s="283"/>
      <c r="AQ12" s="283"/>
      <c r="AR12" s="283"/>
      <c r="AS12" s="283"/>
      <c r="AT12" s="283"/>
      <c r="AU12" s="283"/>
      <c r="AV12" s="283"/>
      <c r="AW12" s="283"/>
      <c r="AX12" s="283"/>
      <c r="AY12" s="283"/>
      <c r="AZ12" s="283"/>
      <c r="BA12" s="283"/>
      <c r="BB12" s="283"/>
      <c r="BC12" s="283"/>
      <c r="BD12" s="283"/>
      <c r="BE12" s="283"/>
      <c r="BF12" s="283"/>
      <c r="BG12" s="283"/>
      <c r="BH12" s="283"/>
      <c r="BI12" s="283"/>
      <c r="BJ12" s="283"/>
      <c r="BK12" s="283"/>
      <c r="BL12" s="283"/>
      <c r="BM12" s="283"/>
      <c r="BN12" s="283"/>
      <c r="BO12" s="283"/>
      <c r="BP12" s="283"/>
      <c r="BQ12" s="283"/>
      <c r="BR12" s="283"/>
      <c r="BS12" s="283"/>
      <c r="BT12" s="283"/>
      <c r="BU12" s="283"/>
      <c r="BV12" s="283"/>
      <c r="BW12" s="283"/>
      <c r="BX12" s="283"/>
      <c r="BY12" s="283"/>
      <c r="BZ12" s="283"/>
      <c r="CA12" s="283"/>
      <c r="CB12" s="283"/>
      <c r="CC12" s="283"/>
      <c r="CD12" s="283"/>
      <c r="CE12" s="283"/>
      <c r="CF12" s="283"/>
      <c r="CG12" s="283"/>
      <c r="CH12" s="283"/>
      <c r="CI12" s="283"/>
      <c r="CJ12" s="283"/>
      <c r="CK12" s="283"/>
      <c r="CL12" s="283"/>
      <c r="CM12" s="283"/>
      <c r="CN12" s="283"/>
      <c r="CO12" s="283"/>
      <c r="CP12" s="283"/>
      <c r="CQ12" s="283"/>
      <c r="CR12" s="283"/>
      <c r="CS12" s="283"/>
      <c r="CT12" s="283"/>
      <c r="CU12" s="283"/>
      <c r="CV12" s="283"/>
      <c r="CW12" s="283"/>
      <c r="CX12" s="283"/>
      <c r="CY12" s="283"/>
      <c r="CZ12" s="283"/>
      <c r="DA12" s="283"/>
      <c r="DB12" s="283"/>
      <c r="DC12" s="283"/>
      <c r="DD12" s="283"/>
      <c r="DE12" s="283"/>
      <c r="DF12" s="283"/>
      <c r="DG12" s="283"/>
      <c r="DH12" s="283"/>
      <c r="DI12" s="283"/>
      <c r="DJ12" s="283"/>
      <c r="DK12" s="283"/>
      <c r="DL12" s="283"/>
      <c r="DM12" s="283"/>
      <c r="DN12" s="283"/>
      <c r="DO12" s="283"/>
      <c r="DP12" s="283"/>
      <c r="DQ12" s="283"/>
      <c r="DR12" s="283"/>
      <c r="DS12" s="283"/>
      <c r="DT12" s="283"/>
      <c r="DU12" s="283"/>
      <c r="DV12" s="283"/>
      <c r="DW12" s="283"/>
      <c r="DX12" s="283"/>
      <c r="DY12" s="283"/>
      <c r="DZ12" s="283"/>
      <c r="EA12" s="283"/>
      <c r="EB12" s="283"/>
      <c r="EC12" s="283"/>
      <c r="ED12" s="283"/>
      <c r="EE12" s="283"/>
      <c r="EF12" s="283"/>
      <c r="EG12" s="283"/>
      <c r="EH12" s="283"/>
      <c r="EI12" s="283"/>
      <c r="EJ12" s="283"/>
      <c r="EK12" s="283"/>
      <c r="EL12" s="283"/>
      <c r="EM12" s="283"/>
      <c r="EN12" s="283"/>
      <c r="EO12" s="283"/>
      <c r="EP12" s="283"/>
      <c r="EQ12" s="283"/>
      <c r="ER12" s="283"/>
      <c r="ES12" s="283"/>
      <c r="ET12" s="283"/>
      <c r="EU12" s="283"/>
      <c r="EV12" s="283"/>
      <c r="EW12" s="283"/>
      <c r="EX12" s="283"/>
      <c r="EY12" s="283"/>
      <c r="EZ12" s="283"/>
      <c r="FA12" s="283"/>
      <c r="FB12" s="283"/>
      <c r="FC12" s="283"/>
      <c r="FD12" s="283"/>
      <c r="FE12" s="283"/>
      <c r="FF12" s="283"/>
      <c r="FG12" s="283"/>
      <c r="FH12" s="283"/>
      <c r="FI12" s="283"/>
      <c r="FJ12" s="283"/>
      <c r="FK12" s="283"/>
      <c r="FL12" s="283"/>
      <c r="FM12" s="283"/>
      <c r="FN12" s="283"/>
      <c r="FO12" s="283"/>
      <c r="FP12" s="283"/>
      <c r="FQ12" s="283"/>
    </row>
    <row r="13" ht="35" customHeight="1" spans="1:173">
      <c r="A13" s="265" t="s">
        <v>37</v>
      </c>
      <c r="B13" s="264">
        <v>2468</v>
      </c>
      <c r="C13" s="264">
        <v>2389</v>
      </c>
      <c r="D13" s="264">
        <v>1452</v>
      </c>
      <c r="E13" s="264">
        <v>0</v>
      </c>
      <c r="F13" s="264">
        <f t="shared" si="3"/>
        <v>2468</v>
      </c>
      <c r="G13" s="264">
        <v>0</v>
      </c>
      <c r="H13" s="264">
        <f t="shared" si="4"/>
        <v>2389</v>
      </c>
      <c r="I13" s="264">
        <v>1784</v>
      </c>
      <c r="J13" s="281">
        <f t="shared" si="2"/>
        <v>1.3834</v>
      </c>
      <c r="K13" s="284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283"/>
      <c r="DF13" s="283"/>
      <c r="DG13" s="283"/>
      <c r="DH13" s="283"/>
      <c r="DI13" s="283"/>
      <c r="DJ13" s="283"/>
      <c r="DK13" s="283"/>
      <c r="DL13" s="283"/>
      <c r="DM13" s="283"/>
      <c r="DN13" s="283"/>
      <c r="DO13" s="283"/>
      <c r="DP13" s="283"/>
      <c r="DQ13" s="283"/>
      <c r="DR13" s="283"/>
      <c r="DS13" s="283"/>
      <c r="DT13" s="283"/>
      <c r="DU13" s="283"/>
      <c r="DV13" s="283"/>
      <c r="DW13" s="283"/>
      <c r="DX13" s="283"/>
      <c r="DY13" s="283"/>
      <c r="DZ13" s="283"/>
      <c r="EA13" s="283"/>
      <c r="EB13" s="283"/>
      <c r="EC13" s="283"/>
      <c r="ED13" s="283"/>
      <c r="EE13" s="283"/>
      <c r="EF13" s="283"/>
      <c r="EG13" s="283"/>
      <c r="EH13" s="283"/>
      <c r="EI13" s="283"/>
      <c r="EJ13" s="283"/>
      <c r="EK13" s="283"/>
      <c r="EL13" s="283"/>
      <c r="EM13" s="283"/>
      <c r="EN13" s="283"/>
      <c r="EO13" s="283"/>
      <c r="EP13" s="283"/>
      <c r="EQ13" s="283"/>
      <c r="ER13" s="283"/>
      <c r="ES13" s="283"/>
      <c r="ET13" s="283"/>
      <c r="EU13" s="283"/>
      <c r="EV13" s="283"/>
      <c r="EW13" s="283"/>
      <c r="EX13" s="283"/>
      <c r="EY13" s="283"/>
      <c r="EZ13" s="283"/>
      <c r="FA13" s="283"/>
      <c r="FB13" s="283"/>
      <c r="FC13" s="283"/>
      <c r="FD13" s="283"/>
      <c r="FE13" s="283"/>
      <c r="FF13" s="283"/>
      <c r="FG13" s="283"/>
      <c r="FH13" s="283"/>
      <c r="FI13" s="283"/>
      <c r="FJ13" s="283"/>
      <c r="FK13" s="283"/>
      <c r="FL13" s="283"/>
      <c r="FM13" s="283"/>
      <c r="FN13" s="283"/>
      <c r="FO13" s="283"/>
      <c r="FP13" s="283"/>
      <c r="FQ13" s="283"/>
    </row>
    <row r="14" ht="25" customHeight="1" spans="1:173">
      <c r="A14" s="265" t="s">
        <v>38</v>
      </c>
      <c r="B14" s="264">
        <v>3378</v>
      </c>
      <c r="C14" s="264">
        <v>3364</v>
      </c>
      <c r="D14" s="264">
        <v>1248</v>
      </c>
      <c r="E14" s="264">
        <v>0</v>
      </c>
      <c r="F14" s="264">
        <f t="shared" si="3"/>
        <v>3378</v>
      </c>
      <c r="G14" s="264">
        <v>0</v>
      </c>
      <c r="H14" s="264">
        <f t="shared" si="4"/>
        <v>3364</v>
      </c>
      <c r="I14" s="264">
        <v>2224</v>
      </c>
      <c r="J14" s="281">
        <f t="shared" si="2"/>
        <v>1.5189</v>
      </c>
      <c r="K14" s="285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/>
      <c r="AY14" s="283"/>
      <c r="AZ14" s="283"/>
      <c r="BA14" s="283"/>
      <c r="BB14" s="283"/>
      <c r="BC14" s="283"/>
      <c r="BD14" s="283"/>
      <c r="BE14" s="283"/>
      <c r="BF14" s="283"/>
      <c r="BG14" s="283"/>
      <c r="BH14" s="283"/>
      <c r="BI14" s="283"/>
      <c r="BJ14" s="283"/>
      <c r="BK14" s="283"/>
      <c r="BL14" s="283"/>
      <c r="BM14" s="283"/>
      <c r="BN14" s="283"/>
      <c r="BO14" s="283"/>
      <c r="BP14" s="283"/>
      <c r="BQ14" s="283"/>
      <c r="BR14" s="283"/>
      <c r="BS14" s="283"/>
      <c r="BT14" s="283"/>
      <c r="BU14" s="283"/>
      <c r="BV14" s="283"/>
      <c r="BW14" s="283"/>
      <c r="BX14" s="283"/>
      <c r="BY14" s="283"/>
      <c r="BZ14" s="283"/>
      <c r="CA14" s="283"/>
      <c r="CB14" s="283"/>
      <c r="CC14" s="283"/>
      <c r="CD14" s="283"/>
      <c r="CE14" s="283"/>
      <c r="CF14" s="283"/>
      <c r="CG14" s="283"/>
      <c r="CH14" s="283"/>
      <c r="CI14" s="283"/>
      <c r="CJ14" s="283"/>
      <c r="CK14" s="283"/>
      <c r="CL14" s="283"/>
      <c r="CM14" s="283"/>
      <c r="CN14" s="283"/>
      <c r="CO14" s="283"/>
      <c r="CP14" s="283"/>
      <c r="CQ14" s="283"/>
      <c r="CR14" s="283"/>
      <c r="CS14" s="283"/>
      <c r="CT14" s="283"/>
      <c r="CU14" s="283"/>
      <c r="CV14" s="283"/>
      <c r="CW14" s="283"/>
      <c r="CX14" s="283"/>
      <c r="CY14" s="283"/>
      <c r="CZ14" s="283"/>
      <c r="DA14" s="283"/>
      <c r="DB14" s="283"/>
      <c r="DC14" s="283"/>
      <c r="DD14" s="283"/>
      <c r="DE14" s="283"/>
      <c r="DF14" s="283"/>
      <c r="DG14" s="283"/>
      <c r="DH14" s="283"/>
      <c r="DI14" s="283"/>
      <c r="DJ14" s="283"/>
      <c r="DK14" s="283"/>
      <c r="DL14" s="283"/>
      <c r="DM14" s="283"/>
      <c r="DN14" s="283"/>
      <c r="DO14" s="283"/>
      <c r="DP14" s="283"/>
      <c r="DQ14" s="283"/>
      <c r="DR14" s="283"/>
      <c r="DS14" s="283"/>
      <c r="DT14" s="283"/>
      <c r="DU14" s="283"/>
      <c r="DV14" s="283"/>
      <c r="DW14" s="283"/>
      <c r="DX14" s="283"/>
      <c r="DY14" s="283"/>
      <c r="DZ14" s="283"/>
      <c r="EA14" s="283"/>
      <c r="EB14" s="283"/>
      <c r="EC14" s="283"/>
      <c r="ED14" s="283"/>
      <c r="EE14" s="283"/>
      <c r="EF14" s="283"/>
      <c r="EG14" s="283"/>
      <c r="EH14" s="283"/>
      <c r="EI14" s="283"/>
      <c r="EJ14" s="283"/>
      <c r="EK14" s="283"/>
      <c r="EL14" s="283"/>
      <c r="EM14" s="283"/>
      <c r="EN14" s="283"/>
      <c r="EO14" s="283"/>
      <c r="EP14" s="283"/>
      <c r="EQ14" s="283"/>
      <c r="ER14" s="283"/>
      <c r="ES14" s="283"/>
      <c r="ET14" s="283"/>
      <c r="EU14" s="283"/>
      <c r="EV14" s="283"/>
      <c r="EW14" s="283"/>
      <c r="EX14" s="283"/>
      <c r="EY14" s="283"/>
      <c r="EZ14" s="283"/>
      <c r="FA14" s="283"/>
      <c r="FB14" s="283"/>
      <c r="FC14" s="283"/>
      <c r="FD14" s="283"/>
      <c r="FE14" s="283"/>
      <c r="FF14" s="283"/>
      <c r="FG14" s="283"/>
      <c r="FH14" s="283"/>
      <c r="FI14" s="283"/>
      <c r="FJ14" s="283"/>
      <c r="FK14" s="283"/>
      <c r="FL14" s="283"/>
      <c r="FM14" s="283"/>
      <c r="FN14" s="283"/>
      <c r="FO14" s="283"/>
      <c r="FP14" s="283"/>
      <c r="FQ14" s="283"/>
    </row>
    <row r="15" ht="33" customHeight="1" spans="1:173">
      <c r="A15" s="265" t="s">
        <v>39</v>
      </c>
      <c r="B15" s="264">
        <v>4800</v>
      </c>
      <c r="C15" s="264">
        <v>4800</v>
      </c>
      <c r="D15" s="264">
        <v>2155</v>
      </c>
      <c r="E15" s="264">
        <v>0</v>
      </c>
      <c r="F15" s="264">
        <f t="shared" si="3"/>
        <v>4800</v>
      </c>
      <c r="G15" s="264">
        <v>0</v>
      </c>
      <c r="H15" s="264">
        <f t="shared" si="4"/>
        <v>4800</v>
      </c>
      <c r="I15" s="264">
        <v>2580</v>
      </c>
      <c r="J15" s="281">
        <f t="shared" si="2"/>
        <v>1.8605</v>
      </c>
      <c r="K15" s="284"/>
      <c r="L15" s="283"/>
      <c r="M15" s="283"/>
      <c r="N15" s="283"/>
      <c r="O15" s="283"/>
      <c r="P15" s="283"/>
      <c r="Q15" s="283"/>
      <c r="R15" s="283"/>
      <c r="S15" s="283"/>
      <c r="T15" s="283"/>
      <c r="U15" s="283"/>
      <c r="V15" s="283"/>
      <c r="W15" s="283"/>
      <c r="X15" s="283"/>
      <c r="Y15" s="283"/>
      <c r="Z15" s="283"/>
      <c r="AA15" s="283"/>
      <c r="AB15" s="283"/>
      <c r="AC15" s="283"/>
      <c r="AD15" s="283"/>
      <c r="AE15" s="283"/>
      <c r="AF15" s="283"/>
      <c r="AG15" s="283"/>
      <c r="AH15" s="283"/>
      <c r="AI15" s="283"/>
      <c r="AJ15" s="283"/>
      <c r="AK15" s="283"/>
      <c r="AL15" s="283"/>
      <c r="AM15" s="283"/>
      <c r="AN15" s="283"/>
      <c r="AO15" s="283"/>
      <c r="AP15" s="283"/>
      <c r="AQ15" s="283"/>
      <c r="AR15" s="283"/>
      <c r="AS15" s="283"/>
      <c r="AT15" s="283"/>
      <c r="AU15" s="283"/>
      <c r="AV15" s="283"/>
      <c r="AW15" s="283"/>
      <c r="AX15" s="283"/>
      <c r="AY15" s="283"/>
      <c r="AZ15" s="283"/>
      <c r="BA15" s="283"/>
      <c r="BB15" s="283"/>
      <c r="BC15" s="283"/>
      <c r="BD15" s="283"/>
      <c r="BE15" s="283"/>
      <c r="BF15" s="283"/>
      <c r="BG15" s="283"/>
      <c r="BH15" s="283"/>
      <c r="BI15" s="283"/>
      <c r="BJ15" s="283"/>
      <c r="BK15" s="283"/>
      <c r="BL15" s="283"/>
      <c r="BM15" s="283"/>
      <c r="BN15" s="283"/>
      <c r="BO15" s="283"/>
      <c r="BP15" s="283"/>
      <c r="BQ15" s="283"/>
      <c r="BR15" s="283"/>
      <c r="BS15" s="283"/>
      <c r="BT15" s="283"/>
      <c r="BU15" s="283"/>
      <c r="BV15" s="283"/>
      <c r="BW15" s="283"/>
      <c r="BX15" s="283"/>
      <c r="BY15" s="283"/>
      <c r="BZ15" s="283"/>
      <c r="CA15" s="283"/>
      <c r="CB15" s="283"/>
      <c r="CC15" s="283"/>
      <c r="CD15" s="283"/>
      <c r="CE15" s="283"/>
      <c r="CF15" s="283"/>
      <c r="CG15" s="283"/>
      <c r="CH15" s="283"/>
      <c r="CI15" s="283"/>
      <c r="CJ15" s="283"/>
      <c r="CK15" s="283"/>
      <c r="CL15" s="283"/>
      <c r="CM15" s="283"/>
      <c r="CN15" s="283"/>
      <c r="CO15" s="283"/>
      <c r="CP15" s="283"/>
      <c r="CQ15" s="283"/>
      <c r="CR15" s="283"/>
      <c r="CS15" s="283"/>
      <c r="CT15" s="283"/>
      <c r="CU15" s="283"/>
      <c r="CV15" s="283"/>
      <c r="CW15" s="283"/>
      <c r="CX15" s="283"/>
      <c r="CY15" s="283"/>
      <c r="CZ15" s="283"/>
      <c r="DA15" s="283"/>
      <c r="DB15" s="283"/>
      <c r="DC15" s="283"/>
      <c r="DD15" s="283"/>
      <c r="DE15" s="283"/>
      <c r="DF15" s="283"/>
      <c r="DG15" s="283"/>
      <c r="DH15" s="283"/>
      <c r="DI15" s="283"/>
      <c r="DJ15" s="283"/>
      <c r="DK15" s="283"/>
      <c r="DL15" s="283"/>
      <c r="DM15" s="283"/>
      <c r="DN15" s="283"/>
      <c r="DO15" s="283"/>
      <c r="DP15" s="283"/>
      <c r="DQ15" s="283"/>
      <c r="DR15" s="283"/>
      <c r="DS15" s="283"/>
      <c r="DT15" s="283"/>
      <c r="DU15" s="283"/>
      <c r="DV15" s="283"/>
      <c r="DW15" s="283"/>
      <c r="DX15" s="283"/>
      <c r="DY15" s="283"/>
      <c r="DZ15" s="283"/>
      <c r="EA15" s="283"/>
      <c r="EB15" s="283"/>
      <c r="EC15" s="283"/>
      <c r="ED15" s="283"/>
      <c r="EE15" s="283"/>
      <c r="EF15" s="283"/>
      <c r="EG15" s="283"/>
      <c r="EH15" s="283"/>
      <c r="EI15" s="283"/>
      <c r="EJ15" s="283"/>
      <c r="EK15" s="283"/>
      <c r="EL15" s="283"/>
      <c r="EM15" s="283"/>
      <c r="EN15" s="283"/>
      <c r="EO15" s="283"/>
      <c r="EP15" s="283"/>
      <c r="EQ15" s="283"/>
      <c r="ER15" s="283"/>
      <c r="ES15" s="283"/>
      <c r="ET15" s="283"/>
      <c r="EU15" s="283"/>
      <c r="EV15" s="283"/>
      <c r="EW15" s="283"/>
      <c r="EX15" s="283"/>
      <c r="EY15" s="283"/>
      <c r="EZ15" s="283"/>
      <c r="FA15" s="283"/>
      <c r="FB15" s="283"/>
      <c r="FC15" s="283"/>
      <c r="FD15" s="283"/>
      <c r="FE15" s="283"/>
      <c r="FF15" s="283"/>
      <c r="FG15" s="283"/>
      <c r="FH15" s="283"/>
      <c r="FI15" s="283"/>
      <c r="FJ15" s="283"/>
      <c r="FK15" s="283"/>
      <c r="FL15" s="283"/>
      <c r="FM15" s="283"/>
      <c r="FN15" s="283"/>
      <c r="FO15" s="283"/>
      <c r="FP15" s="283"/>
      <c r="FQ15" s="283"/>
    </row>
    <row r="16" ht="25" customHeight="1" spans="1:173">
      <c r="A16" s="265" t="s">
        <v>40</v>
      </c>
      <c r="B16" s="264">
        <v>1200</v>
      </c>
      <c r="C16" s="264">
        <v>1200</v>
      </c>
      <c r="D16" s="264">
        <v>854</v>
      </c>
      <c r="E16" s="264">
        <v>0</v>
      </c>
      <c r="F16" s="264">
        <f t="shared" si="3"/>
        <v>1200</v>
      </c>
      <c r="G16" s="264">
        <v>0</v>
      </c>
      <c r="H16" s="264">
        <f t="shared" si="4"/>
        <v>1200</v>
      </c>
      <c r="I16" s="264">
        <v>1203</v>
      </c>
      <c r="J16" s="281">
        <f t="shared" si="2"/>
        <v>0.9975</v>
      </c>
      <c r="K16" s="285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3"/>
      <c r="AD16" s="283"/>
      <c r="AE16" s="283"/>
      <c r="AF16" s="283"/>
      <c r="AG16" s="283"/>
      <c r="AH16" s="283"/>
      <c r="AI16" s="283"/>
      <c r="AJ16" s="283"/>
      <c r="AK16" s="283"/>
      <c r="AL16" s="283"/>
      <c r="AM16" s="283"/>
      <c r="AN16" s="283"/>
      <c r="AO16" s="283"/>
      <c r="AP16" s="283"/>
      <c r="AQ16" s="283"/>
      <c r="AR16" s="283"/>
      <c r="AS16" s="283"/>
      <c r="AT16" s="283"/>
      <c r="AU16" s="283"/>
      <c r="AV16" s="283"/>
      <c r="AW16" s="283"/>
      <c r="AX16" s="283"/>
      <c r="AY16" s="283"/>
      <c r="AZ16" s="283"/>
      <c r="BA16" s="283"/>
      <c r="BB16" s="283"/>
      <c r="BC16" s="283"/>
      <c r="BD16" s="283"/>
      <c r="BE16" s="283"/>
      <c r="BF16" s="283"/>
      <c r="BG16" s="283"/>
      <c r="BH16" s="283"/>
      <c r="BI16" s="283"/>
      <c r="BJ16" s="283"/>
      <c r="BK16" s="283"/>
      <c r="BL16" s="283"/>
      <c r="BM16" s="283"/>
      <c r="BN16" s="283"/>
      <c r="BO16" s="283"/>
      <c r="BP16" s="283"/>
      <c r="BQ16" s="283"/>
      <c r="BR16" s="283"/>
      <c r="BS16" s="283"/>
      <c r="BT16" s="283"/>
      <c r="BU16" s="283"/>
      <c r="BV16" s="283"/>
      <c r="BW16" s="283"/>
      <c r="BX16" s="283"/>
      <c r="BY16" s="283"/>
      <c r="BZ16" s="283"/>
      <c r="CA16" s="283"/>
      <c r="CB16" s="283"/>
      <c r="CC16" s="283"/>
      <c r="CD16" s="283"/>
      <c r="CE16" s="283"/>
      <c r="CF16" s="283"/>
      <c r="CG16" s="283"/>
      <c r="CH16" s="283"/>
      <c r="CI16" s="283"/>
      <c r="CJ16" s="283"/>
      <c r="CK16" s="283"/>
      <c r="CL16" s="283"/>
      <c r="CM16" s="283"/>
      <c r="CN16" s="283"/>
      <c r="CO16" s="283"/>
      <c r="CP16" s="283"/>
      <c r="CQ16" s="283"/>
      <c r="CR16" s="283"/>
      <c r="CS16" s="283"/>
      <c r="CT16" s="283"/>
      <c r="CU16" s="283"/>
      <c r="CV16" s="283"/>
      <c r="CW16" s="283"/>
      <c r="CX16" s="283"/>
      <c r="CY16" s="283"/>
      <c r="CZ16" s="283"/>
      <c r="DA16" s="283"/>
      <c r="DB16" s="283"/>
      <c r="DC16" s="283"/>
      <c r="DD16" s="283"/>
      <c r="DE16" s="283"/>
      <c r="DF16" s="283"/>
      <c r="DG16" s="283"/>
      <c r="DH16" s="283"/>
      <c r="DI16" s="283"/>
      <c r="DJ16" s="283"/>
      <c r="DK16" s="283"/>
      <c r="DL16" s="283"/>
      <c r="DM16" s="283"/>
      <c r="DN16" s="283"/>
      <c r="DO16" s="283"/>
      <c r="DP16" s="283"/>
      <c r="DQ16" s="283"/>
      <c r="DR16" s="283"/>
      <c r="DS16" s="283"/>
      <c r="DT16" s="283"/>
      <c r="DU16" s="283"/>
      <c r="DV16" s="283"/>
      <c r="DW16" s="283"/>
      <c r="DX16" s="283"/>
      <c r="DY16" s="283"/>
      <c r="DZ16" s="283"/>
      <c r="EA16" s="283"/>
      <c r="EB16" s="283"/>
      <c r="EC16" s="283"/>
      <c r="ED16" s="283"/>
      <c r="EE16" s="283"/>
      <c r="EF16" s="283"/>
      <c r="EG16" s="283"/>
      <c r="EH16" s="283"/>
      <c r="EI16" s="283"/>
      <c r="EJ16" s="283"/>
      <c r="EK16" s="283"/>
      <c r="EL16" s="283"/>
      <c r="EM16" s="283"/>
      <c r="EN16" s="283"/>
      <c r="EO16" s="283"/>
      <c r="EP16" s="283"/>
      <c r="EQ16" s="283"/>
      <c r="ER16" s="283"/>
      <c r="ES16" s="283"/>
      <c r="ET16" s="283"/>
      <c r="EU16" s="283"/>
      <c r="EV16" s="283"/>
      <c r="EW16" s="283"/>
      <c r="EX16" s="283"/>
      <c r="EY16" s="283"/>
      <c r="EZ16" s="283"/>
      <c r="FA16" s="283"/>
      <c r="FB16" s="283"/>
      <c r="FC16" s="283"/>
      <c r="FD16" s="283"/>
      <c r="FE16" s="283"/>
      <c r="FF16" s="283"/>
      <c r="FG16" s="283"/>
      <c r="FH16" s="283"/>
      <c r="FI16" s="283"/>
      <c r="FJ16" s="283"/>
      <c r="FK16" s="283"/>
      <c r="FL16" s="283"/>
      <c r="FM16" s="283"/>
      <c r="FN16" s="283"/>
      <c r="FO16" s="283"/>
      <c r="FP16" s="283"/>
      <c r="FQ16" s="283"/>
    </row>
    <row r="17" ht="25" customHeight="1" spans="1:173">
      <c r="A17" s="265" t="s">
        <v>41</v>
      </c>
      <c r="B17" s="264">
        <v>736</v>
      </c>
      <c r="C17" s="264">
        <v>736</v>
      </c>
      <c r="D17" s="264">
        <v>2007</v>
      </c>
      <c r="E17" s="264">
        <v>3500</v>
      </c>
      <c r="F17" s="264">
        <f t="shared" si="3"/>
        <v>4236</v>
      </c>
      <c r="G17" s="264">
        <v>3500</v>
      </c>
      <c r="H17" s="264">
        <f t="shared" si="4"/>
        <v>4236</v>
      </c>
      <c r="I17" s="264">
        <v>1573</v>
      </c>
      <c r="J17" s="281">
        <f t="shared" si="2"/>
        <v>0.4679</v>
      </c>
      <c r="K17" s="285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3"/>
      <c r="BB17" s="283"/>
      <c r="BC17" s="283"/>
      <c r="BD17" s="283"/>
      <c r="BE17" s="283"/>
      <c r="BF17" s="283"/>
      <c r="BG17" s="283"/>
      <c r="BH17" s="283"/>
      <c r="BI17" s="283"/>
      <c r="BJ17" s="283"/>
      <c r="BK17" s="283"/>
      <c r="BL17" s="283"/>
      <c r="BM17" s="283"/>
      <c r="BN17" s="283"/>
      <c r="BO17" s="283"/>
      <c r="BP17" s="283"/>
      <c r="BQ17" s="283"/>
      <c r="BR17" s="283"/>
      <c r="BS17" s="283"/>
      <c r="BT17" s="283"/>
      <c r="BU17" s="283"/>
      <c r="BV17" s="283"/>
      <c r="BW17" s="283"/>
      <c r="BX17" s="283"/>
      <c r="BY17" s="283"/>
      <c r="BZ17" s="283"/>
      <c r="CA17" s="283"/>
      <c r="CB17" s="283"/>
      <c r="CC17" s="283"/>
      <c r="CD17" s="283"/>
      <c r="CE17" s="283"/>
      <c r="CF17" s="283"/>
      <c r="CG17" s="283"/>
      <c r="CH17" s="283"/>
      <c r="CI17" s="283"/>
      <c r="CJ17" s="283"/>
      <c r="CK17" s="283"/>
      <c r="CL17" s="283"/>
      <c r="CM17" s="283"/>
      <c r="CN17" s="283"/>
      <c r="CO17" s="283"/>
      <c r="CP17" s="283"/>
      <c r="CQ17" s="283"/>
      <c r="CR17" s="283"/>
      <c r="CS17" s="283"/>
      <c r="CT17" s="283"/>
      <c r="CU17" s="283"/>
      <c r="CV17" s="283"/>
      <c r="CW17" s="283"/>
      <c r="CX17" s="283"/>
      <c r="CY17" s="283"/>
      <c r="CZ17" s="283"/>
      <c r="DA17" s="283"/>
      <c r="DB17" s="283"/>
      <c r="DC17" s="283"/>
      <c r="DD17" s="283"/>
      <c r="DE17" s="283"/>
      <c r="DF17" s="283"/>
      <c r="DG17" s="283"/>
      <c r="DH17" s="283"/>
      <c r="DI17" s="283"/>
      <c r="DJ17" s="283"/>
      <c r="DK17" s="283"/>
      <c r="DL17" s="283"/>
      <c r="DM17" s="283"/>
      <c r="DN17" s="283"/>
      <c r="DO17" s="283"/>
      <c r="DP17" s="283"/>
      <c r="DQ17" s="283"/>
      <c r="DR17" s="283"/>
      <c r="DS17" s="283"/>
      <c r="DT17" s="283"/>
      <c r="DU17" s="283"/>
      <c r="DV17" s="283"/>
      <c r="DW17" s="283"/>
      <c r="DX17" s="283"/>
      <c r="DY17" s="283"/>
      <c r="DZ17" s="283"/>
      <c r="EA17" s="283"/>
      <c r="EB17" s="283"/>
      <c r="EC17" s="283"/>
      <c r="ED17" s="283"/>
      <c r="EE17" s="283"/>
      <c r="EF17" s="283"/>
      <c r="EG17" s="283"/>
      <c r="EH17" s="283"/>
      <c r="EI17" s="283"/>
      <c r="EJ17" s="283"/>
      <c r="EK17" s="283"/>
      <c r="EL17" s="283"/>
      <c r="EM17" s="283"/>
      <c r="EN17" s="283"/>
      <c r="EO17" s="283"/>
      <c r="EP17" s="283"/>
      <c r="EQ17" s="283"/>
      <c r="ER17" s="283"/>
      <c r="ES17" s="283"/>
      <c r="ET17" s="283"/>
      <c r="EU17" s="283"/>
      <c r="EV17" s="283"/>
      <c r="EW17" s="283"/>
      <c r="EX17" s="283"/>
      <c r="EY17" s="283"/>
      <c r="EZ17" s="283"/>
      <c r="FA17" s="283"/>
      <c r="FB17" s="283"/>
      <c r="FC17" s="283"/>
      <c r="FD17" s="283"/>
      <c r="FE17" s="283"/>
      <c r="FF17" s="283"/>
      <c r="FG17" s="283"/>
      <c r="FH17" s="283"/>
      <c r="FI17" s="283"/>
      <c r="FJ17" s="283"/>
      <c r="FK17" s="283"/>
      <c r="FL17" s="283"/>
      <c r="FM17" s="283"/>
      <c r="FN17" s="283"/>
      <c r="FO17" s="283"/>
      <c r="FP17" s="283"/>
      <c r="FQ17" s="283"/>
    </row>
    <row r="18" ht="25" customHeight="1" spans="1:173">
      <c r="A18" s="265" t="s">
        <v>42</v>
      </c>
      <c r="B18" s="264">
        <v>10836</v>
      </c>
      <c r="C18" s="264">
        <v>10836</v>
      </c>
      <c r="D18" s="264">
        <v>1705</v>
      </c>
      <c r="E18" s="264">
        <v>-2000</v>
      </c>
      <c r="F18" s="264">
        <f t="shared" si="3"/>
        <v>8836</v>
      </c>
      <c r="G18" s="264">
        <v>-2000</v>
      </c>
      <c r="H18" s="264">
        <f t="shared" si="4"/>
        <v>8836</v>
      </c>
      <c r="I18" s="264">
        <v>3623</v>
      </c>
      <c r="J18" s="281">
        <f t="shared" si="2"/>
        <v>2.9909</v>
      </c>
      <c r="K18" s="284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  <c r="AA18" s="283"/>
      <c r="AB18" s="283"/>
      <c r="AC18" s="283"/>
      <c r="AD18" s="283"/>
      <c r="AE18" s="283"/>
      <c r="AF18" s="283"/>
      <c r="AG18" s="283"/>
      <c r="AH18" s="283"/>
      <c r="AI18" s="283"/>
      <c r="AJ18" s="283"/>
      <c r="AK18" s="283"/>
      <c r="AL18" s="283"/>
      <c r="AM18" s="283"/>
      <c r="AN18" s="283"/>
      <c r="AO18" s="283"/>
      <c r="AP18" s="283"/>
      <c r="AQ18" s="283"/>
      <c r="AR18" s="283"/>
      <c r="AS18" s="283"/>
      <c r="AT18" s="283"/>
      <c r="AU18" s="283"/>
      <c r="AV18" s="283"/>
      <c r="AW18" s="283"/>
      <c r="AX18" s="283"/>
      <c r="AY18" s="283"/>
      <c r="AZ18" s="283"/>
      <c r="BA18" s="283"/>
      <c r="BB18" s="283"/>
      <c r="BC18" s="283"/>
      <c r="BD18" s="283"/>
      <c r="BE18" s="283"/>
      <c r="BF18" s="283"/>
      <c r="BG18" s="283"/>
      <c r="BH18" s="283"/>
      <c r="BI18" s="283"/>
      <c r="BJ18" s="283"/>
      <c r="BK18" s="283"/>
      <c r="BL18" s="283"/>
      <c r="BM18" s="283"/>
      <c r="BN18" s="283"/>
      <c r="BO18" s="283"/>
      <c r="BP18" s="283"/>
      <c r="BQ18" s="283"/>
      <c r="BR18" s="283"/>
      <c r="BS18" s="283"/>
      <c r="BT18" s="283"/>
      <c r="BU18" s="283"/>
      <c r="BV18" s="283"/>
      <c r="BW18" s="283"/>
      <c r="BX18" s="283"/>
      <c r="BY18" s="283"/>
      <c r="BZ18" s="283"/>
      <c r="CA18" s="283"/>
      <c r="CB18" s="283"/>
      <c r="CC18" s="283"/>
      <c r="CD18" s="283"/>
      <c r="CE18" s="283"/>
      <c r="CF18" s="283"/>
      <c r="CG18" s="283"/>
      <c r="CH18" s="283"/>
      <c r="CI18" s="283"/>
      <c r="CJ18" s="283"/>
      <c r="CK18" s="283"/>
      <c r="CL18" s="283"/>
      <c r="CM18" s="283"/>
      <c r="CN18" s="283"/>
      <c r="CO18" s="283"/>
      <c r="CP18" s="283"/>
      <c r="CQ18" s="283"/>
      <c r="CR18" s="283"/>
      <c r="CS18" s="283"/>
      <c r="CT18" s="283"/>
      <c r="CU18" s="283"/>
      <c r="CV18" s="283"/>
      <c r="CW18" s="283"/>
      <c r="CX18" s="283"/>
      <c r="CY18" s="283"/>
      <c r="CZ18" s="283"/>
      <c r="DA18" s="283"/>
      <c r="DB18" s="283"/>
      <c r="DC18" s="283"/>
      <c r="DD18" s="283"/>
      <c r="DE18" s="283"/>
      <c r="DF18" s="283"/>
      <c r="DG18" s="283"/>
      <c r="DH18" s="283"/>
      <c r="DI18" s="283"/>
      <c r="DJ18" s="283"/>
      <c r="DK18" s="283"/>
      <c r="DL18" s="283"/>
      <c r="DM18" s="283"/>
      <c r="DN18" s="283"/>
      <c r="DO18" s="283"/>
      <c r="DP18" s="283"/>
      <c r="DQ18" s="283"/>
      <c r="DR18" s="283"/>
      <c r="DS18" s="283"/>
      <c r="DT18" s="283"/>
      <c r="DU18" s="283"/>
      <c r="DV18" s="283"/>
      <c r="DW18" s="283"/>
      <c r="DX18" s="283"/>
      <c r="DY18" s="283"/>
      <c r="DZ18" s="283"/>
      <c r="EA18" s="283"/>
      <c r="EB18" s="283"/>
      <c r="EC18" s="283"/>
      <c r="ED18" s="283"/>
      <c r="EE18" s="283"/>
      <c r="EF18" s="283"/>
      <c r="EG18" s="283"/>
      <c r="EH18" s="283"/>
      <c r="EI18" s="283"/>
      <c r="EJ18" s="283"/>
      <c r="EK18" s="283"/>
      <c r="EL18" s="283"/>
      <c r="EM18" s="283"/>
      <c r="EN18" s="283"/>
      <c r="EO18" s="283"/>
      <c r="EP18" s="283"/>
      <c r="EQ18" s="283"/>
      <c r="ER18" s="283"/>
      <c r="ES18" s="283"/>
      <c r="ET18" s="283"/>
      <c r="EU18" s="283"/>
      <c r="EV18" s="283"/>
      <c r="EW18" s="283"/>
      <c r="EX18" s="283"/>
      <c r="EY18" s="283"/>
      <c r="EZ18" s="283"/>
      <c r="FA18" s="283"/>
      <c r="FB18" s="283"/>
      <c r="FC18" s="283"/>
      <c r="FD18" s="283"/>
      <c r="FE18" s="283"/>
      <c r="FF18" s="283"/>
      <c r="FG18" s="283"/>
      <c r="FH18" s="283"/>
      <c r="FI18" s="283"/>
      <c r="FJ18" s="283"/>
      <c r="FK18" s="283"/>
      <c r="FL18" s="283"/>
      <c r="FM18" s="283"/>
      <c r="FN18" s="283"/>
      <c r="FO18" s="283"/>
      <c r="FP18" s="283"/>
      <c r="FQ18" s="283"/>
    </row>
    <row r="19" ht="25" customHeight="1" spans="1:173">
      <c r="A19" s="263" t="s">
        <v>43</v>
      </c>
      <c r="B19" s="264">
        <v>390</v>
      </c>
      <c r="C19" s="264"/>
      <c r="D19" s="264">
        <v>15</v>
      </c>
      <c r="E19" s="264">
        <v>0</v>
      </c>
      <c r="F19" s="264">
        <f t="shared" si="3"/>
        <v>390</v>
      </c>
      <c r="G19" s="264">
        <v>0</v>
      </c>
      <c r="H19" s="264">
        <f t="shared" si="4"/>
        <v>0</v>
      </c>
      <c r="I19" s="264">
        <v>383</v>
      </c>
      <c r="J19" s="281">
        <f t="shared" si="2"/>
        <v>1.0183</v>
      </c>
      <c r="K19" s="282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  <c r="AD19" s="283"/>
      <c r="AE19" s="283"/>
      <c r="AF19" s="283"/>
      <c r="AG19" s="283"/>
      <c r="AH19" s="283"/>
      <c r="AI19" s="283"/>
      <c r="AJ19" s="283"/>
      <c r="AK19" s="283"/>
      <c r="AL19" s="283"/>
      <c r="AM19" s="283"/>
      <c r="AN19" s="283"/>
      <c r="AO19" s="283"/>
      <c r="AP19" s="283"/>
      <c r="AQ19" s="283"/>
      <c r="AR19" s="283"/>
      <c r="AS19" s="283"/>
      <c r="AT19" s="283"/>
      <c r="AU19" s="283"/>
      <c r="AV19" s="283"/>
      <c r="AW19" s="283"/>
      <c r="AX19" s="283"/>
      <c r="AY19" s="283"/>
      <c r="AZ19" s="283"/>
      <c r="BA19" s="283"/>
      <c r="BB19" s="283"/>
      <c r="BC19" s="283"/>
      <c r="BD19" s="283"/>
      <c r="BE19" s="283"/>
      <c r="BF19" s="283"/>
      <c r="BG19" s="283"/>
      <c r="BH19" s="283"/>
      <c r="BI19" s="283"/>
      <c r="BJ19" s="283"/>
      <c r="BK19" s="283"/>
      <c r="BL19" s="283"/>
      <c r="BM19" s="283"/>
      <c r="BN19" s="283"/>
      <c r="BO19" s="283"/>
      <c r="BP19" s="283"/>
      <c r="BQ19" s="283"/>
      <c r="BR19" s="283"/>
      <c r="BS19" s="283"/>
      <c r="BT19" s="283"/>
      <c r="BU19" s="283"/>
      <c r="BV19" s="283"/>
      <c r="BW19" s="283"/>
      <c r="BX19" s="283"/>
      <c r="BY19" s="283"/>
      <c r="BZ19" s="283"/>
      <c r="CA19" s="283"/>
      <c r="CB19" s="283"/>
      <c r="CC19" s="283"/>
      <c r="CD19" s="283"/>
      <c r="CE19" s="283"/>
      <c r="CF19" s="283"/>
      <c r="CG19" s="283"/>
      <c r="CH19" s="283"/>
      <c r="CI19" s="283"/>
      <c r="CJ19" s="283"/>
      <c r="CK19" s="283"/>
      <c r="CL19" s="283"/>
      <c r="CM19" s="283"/>
      <c r="CN19" s="283"/>
      <c r="CO19" s="283"/>
      <c r="CP19" s="283"/>
      <c r="CQ19" s="283"/>
      <c r="CR19" s="283"/>
      <c r="CS19" s="283"/>
      <c r="CT19" s="283"/>
      <c r="CU19" s="283"/>
      <c r="CV19" s="283"/>
      <c r="CW19" s="283"/>
      <c r="CX19" s="283"/>
      <c r="CY19" s="283"/>
      <c r="CZ19" s="283"/>
      <c r="DA19" s="283"/>
      <c r="DB19" s="283"/>
      <c r="DC19" s="283"/>
      <c r="DD19" s="283"/>
      <c r="DE19" s="283"/>
      <c r="DF19" s="283"/>
      <c r="DG19" s="283"/>
      <c r="DH19" s="283"/>
      <c r="DI19" s="283"/>
      <c r="DJ19" s="283"/>
      <c r="DK19" s="283"/>
      <c r="DL19" s="283"/>
      <c r="DM19" s="283"/>
      <c r="DN19" s="283"/>
      <c r="DO19" s="283"/>
      <c r="DP19" s="283"/>
      <c r="DQ19" s="283"/>
      <c r="DR19" s="283"/>
      <c r="DS19" s="283"/>
      <c r="DT19" s="283"/>
      <c r="DU19" s="283"/>
      <c r="DV19" s="283"/>
      <c r="DW19" s="283"/>
      <c r="DX19" s="283"/>
      <c r="DY19" s="283"/>
      <c r="DZ19" s="283"/>
      <c r="EA19" s="283"/>
      <c r="EB19" s="283"/>
      <c r="EC19" s="283"/>
      <c r="ED19" s="283"/>
      <c r="EE19" s="283"/>
      <c r="EF19" s="283"/>
      <c r="EG19" s="283"/>
      <c r="EH19" s="283"/>
      <c r="EI19" s="283"/>
      <c r="EJ19" s="283"/>
      <c r="EK19" s="283"/>
      <c r="EL19" s="283"/>
      <c r="EM19" s="283"/>
      <c r="EN19" s="283"/>
      <c r="EO19" s="283"/>
      <c r="EP19" s="283"/>
      <c r="EQ19" s="283"/>
      <c r="ER19" s="283"/>
      <c r="ES19" s="283"/>
      <c r="ET19" s="283"/>
      <c r="EU19" s="283"/>
      <c r="EV19" s="283"/>
      <c r="EW19" s="283"/>
      <c r="EX19" s="283"/>
      <c r="EY19" s="283"/>
      <c r="EZ19" s="283"/>
      <c r="FA19" s="283"/>
      <c r="FB19" s="283"/>
      <c r="FC19" s="283"/>
      <c r="FD19" s="283"/>
      <c r="FE19" s="283"/>
      <c r="FF19" s="283"/>
      <c r="FG19" s="283"/>
      <c r="FH19" s="283"/>
      <c r="FI19" s="283"/>
      <c r="FJ19" s="283"/>
      <c r="FK19" s="283"/>
      <c r="FL19" s="283"/>
      <c r="FM19" s="283"/>
      <c r="FN19" s="283"/>
      <c r="FO19" s="283"/>
      <c r="FP19" s="283"/>
      <c r="FQ19" s="283"/>
    </row>
    <row r="20" ht="25" customHeight="1" spans="1:173">
      <c r="A20" s="263" t="s">
        <v>44</v>
      </c>
      <c r="B20" s="264">
        <v>170</v>
      </c>
      <c r="C20" s="264">
        <v>170</v>
      </c>
      <c r="D20" s="264">
        <v>99</v>
      </c>
      <c r="E20" s="264">
        <v>0</v>
      </c>
      <c r="F20" s="264">
        <f t="shared" si="3"/>
        <v>170</v>
      </c>
      <c r="G20" s="264">
        <v>0</v>
      </c>
      <c r="H20" s="264">
        <f t="shared" si="4"/>
        <v>170</v>
      </c>
      <c r="I20" s="264">
        <v>165</v>
      </c>
      <c r="J20" s="281">
        <f t="shared" si="2"/>
        <v>1.0303</v>
      </c>
      <c r="K20" s="282"/>
      <c r="L20" s="283"/>
      <c r="M20" s="283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83"/>
      <c r="Y20" s="283"/>
      <c r="Z20" s="283"/>
      <c r="AA20" s="283"/>
      <c r="AB20" s="283"/>
      <c r="AC20" s="283"/>
      <c r="AD20" s="283"/>
      <c r="AE20" s="283"/>
      <c r="AF20" s="283"/>
      <c r="AG20" s="283"/>
      <c r="AH20" s="283"/>
      <c r="AI20" s="283"/>
      <c r="AJ20" s="283"/>
      <c r="AK20" s="283"/>
      <c r="AL20" s="283"/>
      <c r="AM20" s="283"/>
      <c r="AN20" s="283"/>
      <c r="AO20" s="283"/>
      <c r="AP20" s="283"/>
      <c r="AQ20" s="283"/>
      <c r="AR20" s="283"/>
      <c r="AS20" s="283"/>
      <c r="AT20" s="283"/>
      <c r="AU20" s="283"/>
      <c r="AV20" s="283"/>
      <c r="AW20" s="283"/>
      <c r="AX20" s="283"/>
      <c r="AY20" s="283"/>
      <c r="AZ20" s="283"/>
      <c r="BA20" s="283"/>
      <c r="BB20" s="283"/>
      <c r="BC20" s="283"/>
      <c r="BD20" s="283"/>
      <c r="BE20" s="283"/>
      <c r="BF20" s="283"/>
      <c r="BG20" s="283"/>
      <c r="BH20" s="283"/>
      <c r="BI20" s="283"/>
      <c r="BJ20" s="283"/>
      <c r="BK20" s="283"/>
      <c r="BL20" s="283"/>
      <c r="BM20" s="283"/>
      <c r="BN20" s="283"/>
      <c r="BO20" s="283"/>
      <c r="BP20" s="283"/>
      <c r="BQ20" s="283"/>
      <c r="BR20" s="283"/>
      <c r="BS20" s="283"/>
      <c r="BT20" s="283"/>
      <c r="BU20" s="283"/>
      <c r="BV20" s="283"/>
      <c r="BW20" s="283"/>
      <c r="BX20" s="283"/>
      <c r="BY20" s="283"/>
      <c r="BZ20" s="283"/>
      <c r="CA20" s="283"/>
      <c r="CB20" s="283"/>
      <c r="CC20" s="283"/>
      <c r="CD20" s="283"/>
      <c r="CE20" s="283"/>
      <c r="CF20" s="283"/>
      <c r="CG20" s="283"/>
      <c r="CH20" s="283"/>
      <c r="CI20" s="283"/>
      <c r="CJ20" s="283"/>
      <c r="CK20" s="283"/>
      <c r="CL20" s="283"/>
      <c r="CM20" s="283"/>
      <c r="CN20" s="283"/>
      <c r="CO20" s="283"/>
      <c r="CP20" s="283"/>
      <c r="CQ20" s="283"/>
      <c r="CR20" s="283"/>
      <c r="CS20" s="283"/>
      <c r="CT20" s="283"/>
      <c r="CU20" s="283"/>
      <c r="CV20" s="283"/>
      <c r="CW20" s="283"/>
      <c r="CX20" s="283"/>
      <c r="CY20" s="283"/>
      <c r="CZ20" s="283"/>
      <c r="DA20" s="283"/>
      <c r="DB20" s="283"/>
      <c r="DC20" s="283"/>
      <c r="DD20" s="283"/>
      <c r="DE20" s="283"/>
      <c r="DF20" s="283"/>
      <c r="DG20" s="283"/>
      <c r="DH20" s="283"/>
      <c r="DI20" s="283"/>
      <c r="DJ20" s="283"/>
      <c r="DK20" s="283"/>
      <c r="DL20" s="283"/>
      <c r="DM20" s="283"/>
      <c r="DN20" s="283"/>
      <c r="DO20" s="283"/>
      <c r="DP20" s="283"/>
      <c r="DQ20" s="283"/>
      <c r="DR20" s="283"/>
      <c r="DS20" s="283"/>
      <c r="DT20" s="283"/>
      <c r="DU20" s="283"/>
      <c r="DV20" s="283"/>
      <c r="DW20" s="283"/>
      <c r="DX20" s="283"/>
      <c r="DY20" s="283"/>
      <c r="DZ20" s="283"/>
      <c r="EA20" s="283"/>
      <c r="EB20" s="283"/>
      <c r="EC20" s="283"/>
      <c r="ED20" s="283"/>
      <c r="EE20" s="283"/>
      <c r="EF20" s="283"/>
      <c r="EG20" s="283"/>
      <c r="EH20" s="283"/>
      <c r="EI20" s="283"/>
      <c r="EJ20" s="283"/>
      <c r="EK20" s="283"/>
      <c r="EL20" s="283"/>
      <c r="EM20" s="283"/>
      <c r="EN20" s="283"/>
      <c r="EO20" s="283"/>
      <c r="EP20" s="283"/>
      <c r="EQ20" s="283"/>
      <c r="ER20" s="283"/>
      <c r="ES20" s="283"/>
      <c r="ET20" s="283"/>
      <c r="EU20" s="283"/>
      <c r="EV20" s="283"/>
      <c r="EW20" s="283"/>
      <c r="EX20" s="283"/>
      <c r="EY20" s="283"/>
      <c r="EZ20" s="283"/>
      <c r="FA20" s="283"/>
      <c r="FB20" s="283"/>
      <c r="FC20" s="283"/>
      <c r="FD20" s="283"/>
      <c r="FE20" s="283"/>
      <c r="FF20" s="283"/>
      <c r="FG20" s="283"/>
      <c r="FH20" s="283"/>
      <c r="FI20" s="283"/>
      <c r="FJ20" s="283"/>
      <c r="FK20" s="283"/>
      <c r="FL20" s="283"/>
      <c r="FM20" s="283"/>
      <c r="FN20" s="283"/>
      <c r="FO20" s="283"/>
      <c r="FP20" s="283"/>
      <c r="FQ20" s="283"/>
    </row>
    <row r="21" ht="25" customHeight="1" spans="1:173">
      <c r="A21" s="263" t="s">
        <v>45</v>
      </c>
      <c r="B21" s="264">
        <f t="shared" ref="B21:I21" si="5">SUM(B22:B27)</f>
        <v>28167</v>
      </c>
      <c r="C21" s="264">
        <f t="shared" si="5"/>
        <v>28141</v>
      </c>
      <c r="D21" s="264">
        <f t="shared" si="5"/>
        <v>10443</v>
      </c>
      <c r="E21" s="264">
        <f t="shared" si="5"/>
        <v>0</v>
      </c>
      <c r="F21" s="264">
        <f t="shared" si="5"/>
        <v>28167</v>
      </c>
      <c r="G21" s="264">
        <f t="shared" si="5"/>
        <v>0</v>
      </c>
      <c r="H21" s="264">
        <f t="shared" si="5"/>
        <v>28141</v>
      </c>
      <c r="I21" s="264">
        <f t="shared" si="5"/>
        <v>28129</v>
      </c>
      <c r="J21" s="281">
        <f t="shared" si="2"/>
        <v>1.0014</v>
      </c>
      <c r="K21" s="282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  <c r="Z21" s="283"/>
      <c r="AA21" s="283"/>
      <c r="AB21" s="283"/>
      <c r="AC21" s="283"/>
      <c r="AD21" s="283"/>
      <c r="AE21" s="283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3"/>
      <c r="BB21" s="283"/>
      <c r="BC21" s="283"/>
      <c r="BD21" s="283"/>
      <c r="BE21" s="283"/>
      <c r="BF21" s="283"/>
      <c r="BG21" s="283"/>
      <c r="BH21" s="283"/>
      <c r="BI21" s="283"/>
      <c r="BJ21" s="283"/>
      <c r="BK21" s="283"/>
      <c r="BL21" s="283"/>
      <c r="BM21" s="283"/>
      <c r="BN21" s="283"/>
      <c r="BO21" s="283"/>
      <c r="BP21" s="283"/>
      <c r="BQ21" s="283"/>
      <c r="BR21" s="283"/>
      <c r="BS21" s="283"/>
      <c r="BT21" s="283"/>
      <c r="BU21" s="283"/>
      <c r="BV21" s="283"/>
      <c r="BW21" s="283"/>
      <c r="BX21" s="283"/>
      <c r="BY21" s="283"/>
      <c r="BZ21" s="283"/>
      <c r="CA21" s="283"/>
      <c r="CB21" s="283"/>
      <c r="CC21" s="283"/>
      <c r="CD21" s="283"/>
      <c r="CE21" s="283"/>
      <c r="CF21" s="283"/>
      <c r="CG21" s="283"/>
      <c r="CH21" s="283"/>
      <c r="CI21" s="283"/>
      <c r="CJ21" s="283"/>
      <c r="CK21" s="283"/>
      <c r="CL21" s="283"/>
      <c r="CM21" s="283"/>
      <c r="CN21" s="283"/>
      <c r="CO21" s="283"/>
      <c r="CP21" s="283"/>
      <c r="CQ21" s="283"/>
      <c r="CR21" s="283"/>
      <c r="CS21" s="283"/>
      <c r="CT21" s="283"/>
      <c r="CU21" s="283"/>
      <c r="CV21" s="283"/>
      <c r="CW21" s="283"/>
      <c r="CX21" s="283"/>
      <c r="CY21" s="283"/>
      <c r="CZ21" s="283"/>
      <c r="DA21" s="283"/>
      <c r="DB21" s="283"/>
      <c r="DC21" s="283"/>
      <c r="DD21" s="283"/>
      <c r="DE21" s="283"/>
      <c r="DF21" s="283"/>
      <c r="DG21" s="283"/>
      <c r="DH21" s="283"/>
      <c r="DI21" s="283"/>
      <c r="DJ21" s="283"/>
      <c r="DK21" s="283"/>
      <c r="DL21" s="283"/>
      <c r="DM21" s="283"/>
      <c r="DN21" s="283"/>
      <c r="DO21" s="283"/>
      <c r="DP21" s="283"/>
      <c r="DQ21" s="283"/>
      <c r="DR21" s="283"/>
      <c r="DS21" s="283"/>
      <c r="DT21" s="283"/>
      <c r="DU21" s="283"/>
      <c r="DV21" s="283"/>
      <c r="DW21" s="283"/>
      <c r="DX21" s="283"/>
      <c r="DY21" s="283"/>
      <c r="DZ21" s="283"/>
      <c r="EA21" s="283"/>
      <c r="EB21" s="283"/>
      <c r="EC21" s="283"/>
      <c r="ED21" s="283"/>
      <c r="EE21" s="283"/>
      <c r="EF21" s="283"/>
      <c r="EG21" s="283"/>
      <c r="EH21" s="283"/>
      <c r="EI21" s="283"/>
      <c r="EJ21" s="283"/>
      <c r="EK21" s="283"/>
      <c r="EL21" s="283"/>
      <c r="EM21" s="283"/>
      <c r="EN21" s="283"/>
      <c r="EO21" s="283"/>
      <c r="EP21" s="283"/>
      <c r="EQ21" s="283"/>
      <c r="ER21" s="283"/>
      <c r="ES21" s="283"/>
      <c r="ET21" s="283"/>
      <c r="EU21" s="283"/>
      <c r="EV21" s="283"/>
      <c r="EW21" s="283"/>
      <c r="EX21" s="283"/>
      <c r="EY21" s="283"/>
      <c r="EZ21" s="283"/>
      <c r="FA21" s="283"/>
      <c r="FB21" s="283"/>
      <c r="FC21" s="283"/>
      <c r="FD21" s="283"/>
      <c r="FE21" s="283"/>
      <c r="FF21" s="283"/>
      <c r="FG21" s="283"/>
      <c r="FH21" s="283"/>
      <c r="FI21" s="283"/>
      <c r="FJ21" s="283"/>
      <c r="FK21" s="283"/>
      <c r="FL21" s="283"/>
      <c r="FM21" s="283"/>
      <c r="FN21" s="283"/>
      <c r="FO21" s="283"/>
      <c r="FP21" s="283"/>
      <c r="FQ21" s="283"/>
    </row>
    <row r="22" ht="25" customHeight="1" spans="1:173">
      <c r="A22" s="265" t="s">
        <v>46</v>
      </c>
      <c r="B22" s="264">
        <v>3167</v>
      </c>
      <c r="C22" s="264">
        <v>3167</v>
      </c>
      <c r="D22" s="264">
        <v>2086</v>
      </c>
      <c r="E22" s="264">
        <v>0</v>
      </c>
      <c r="F22" s="264">
        <f t="shared" ref="F22:F27" si="6">B22+E22</f>
        <v>3167</v>
      </c>
      <c r="G22" s="264">
        <v>0</v>
      </c>
      <c r="H22" s="264">
        <f t="shared" ref="H22:H27" si="7">C22+G22</f>
        <v>3167</v>
      </c>
      <c r="I22" s="264">
        <v>3076</v>
      </c>
      <c r="J22" s="281">
        <f t="shared" si="2"/>
        <v>1.0296</v>
      </c>
      <c r="K22" s="285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  <c r="AE22" s="283"/>
      <c r="AF22" s="283"/>
      <c r="AG22" s="283"/>
      <c r="AH22" s="283"/>
      <c r="AI22" s="283"/>
      <c r="AJ22" s="283"/>
      <c r="AK22" s="283"/>
      <c r="AL22" s="283"/>
      <c r="AM22" s="283"/>
      <c r="AN22" s="283"/>
      <c r="AO22" s="283"/>
      <c r="AP22" s="283"/>
      <c r="AQ22" s="283"/>
      <c r="AR22" s="283"/>
      <c r="AS22" s="283"/>
      <c r="AT22" s="283"/>
      <c r="AU22" s="283"/>
      <c r="AV22" s="283"/>
      <c r="AW22" s="283"/>
      <c r="AX22" s="283"/>
      <c r="AY22" s="283"/>
      <c r="AZ22" s="283"/>
      <c r="BA22" s="283"/>
      <c r="BB22" s="283"/>
      <c r="BC22" s="283"/>
      <c r="BD22" s="283"/>
      <c r="BE22" s="283"/>
      <c r="BF22" s="283"/>
      <c r="BG22" s="283"/>
      <c r="BH22" s="283"/>
      <c r="BI22" s="283"/>
      <c r="BJ22" s="283"/>
      <c r="BK22" s="283"/>
      <c r="BL22" s="283"/>
      <c r="BM22" s="283"/>
      <c r="BN22" s="283"/>
      <c r="BO22" s="283"/>
      <c r="BP22" s="283"/>
      <c r="BQ22" s="283"/>
      <c r="BR22" s="283"/>
      <c r="BS22" s="283"/>
      <c r="BT22" s="283"/>
      <c r="BU22" s="283"/>
      <c r="BV22" s="283"/>
      <c r="BW22" s="283"/>
      <c r="BX22" s="283"/>
      <c r="BY22" s="283"/>
      <c r="BZ22" s="283"/>
      <c r="CA22" s="283"/>
      <c r="CB22" s="283"/>
      <c r="CC22" s="283"/>
      <c r="CD22" s="283"/>
      <c r="CE22" s="283"/>
      <c r="CF22" s="283"/>
      <c r="CG22" s="283"/>
      <c r="CH22" s="283"/>
      <c r="CI22" s="283"/>
      <c r="CJ22" s="283"/>
      <c r="CK22" s="283"/>
      <c r="CL22" s="283"/>
      <c r="CM22" s="283"/>
      <c r="CN22" s="283"/>
      <c r="CO22" s="283"/>
      <c r="CP22" s="283"/>
      <c r="CQ22" s="283"/>
      <c r="CR22" s="283"/>
      <c r="CS22" s="283"/>
      <c r="CT22" s="283"/>
      <c r="CU22" s="283"/>
      <c r="CV22" s="283"/>
      <c r="CW22" s="283"/>
      <c r="CX22" s="283"/>
      <c r="CY22" s="283"/>
      <c r="CZ22" s="283"/>
      <c r="DA22" s="283"/>
      <c r="DB22" s="283"/>
      <c r="DC22" s="283"/>
      <c r="DD22" s="283"/>
      <c r="DE22" s="283"/>
      <c r="DF22" s="283"/>
      <c r="DG22" s="283"/>
      <c r="DH22" s="283"/>
      <c r="DI22" s="283"/>
      <c r="DJ22" s="283"/>
      <c r="DK22" s="283"/>
      <c r="DL22" s="283"/>
      <c r="DM22" s="283"/>
      <c r="DN22" s="283"/>
      <c r="DO22" s="283"/>
      <c r="DP22" s="283"/>
      <c r="DQ22" s="283"/>
      <c r="DR22" s="283"/>
      <c r="DS22" s="283"/>
      <c r="DT22" s="283"/>
      <c r="DU22" s="283"/>
      <c r="DV22" s="283"/>
      <c r="DW22" s="283"/>
      <c r="DX22" s="283"/>
      <c r="DY22" s="283"/>
      <c r="DZ22" s="283"/>
      <c r="EA22" s="283"/>
      <c r="EB22" s="283"/>
      <c r="EC22" s="283"/>
      <c r="ED22" s="283"/>
      <c r="EE22" s="283"/>
      <c r="EF22" s="283"/>
      <c r="EG22" s="283"/>
      <c r="EH22" s="283"/>
      <c r="EI22" s="283"/>
      <c r="EJ22" s="283"/>
      <c r="EK22" s="283"/>
      <c r="EL22" s="283"/>
      <c r="EM22" s="283"/>
      <c r="EN22" s="283"/>
      <c r="EO22" s="283"/>
      <c r="EP22" s="283"/>
      <c r="EQ22" s="283"/>
      <c r="ER22" s="283"/>
      <c r="ES22" s="283"/>
      <c r="ET22" s="283"/>
      <c r="EU22" s="283"/>
      <c r="EV22" s="283"/>
      <c r="EW22" s="283"/>
      <c r="EX22" s="283"/>
      <c r="EY22" s="283"/>
      <c r="EZ22" s="283"/>
      <c r="FA22" s="283"/>
      <c r="FB22" s="283"/>
      <c r="FC22" s="283"/>
      <c r="FD22" s="283"/>
      <c r="FE22" s="283"/>
      <c r="FF22" s="283"/>
      <c r="FG22" s="283"/>
      <c r="FH22" s="283"/>
      <c r="FI22" s="283"/>
      <c r="FJ22" s="283"/>
      <c r="FK22" s="283"/>
      <c r="FL22" s="283"/>
      <c r="FM22" s="283"/>
      <c r="FN22" s="283"/>
      <c r="FO22" s="283"/>
      <c r="FP22" s="283"/>
      <c r="FQ22" s="283"/>
    </row>
    <row r="23" ht="25" customHeight="1" spans="1:173">
      <c r="A23" s="265" t="s">
        <v>47</v>
      </c>
      <c r="B23" s="264">
        <v>8612</v>
      </c>
      <c r="C23" s="264">
        <v>8612</v>
      </c>
      <c r="D23" s="264">
        <v>2673</v>
      </c>
      <c r="E23" s="264">
        <v>0</v>
      </c>
      <c r="F23" s="264">
        <f t="shared" si="6"/>
        <v>8612</v>
      </c>
      <c r="G23" s="264">
        <v>0</v>
      </c>
      <c r="H23" s="264">
        <f t="shared" si="7"/>
        <v>8612</v>
      </c>
      <c r="I23" s="264">
        <v>10480</v>
      </c>
      <c r="J23" s="281">
        <f t="shared" si="2"/>
        <v>0.8218</v>
      </c>
      <c r="K23" s="282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  <c r="Z23" s="283"/>
      <c r="AA23" s="283"/>
      <c r="AB23" s="283"/>
      <c r="AC23" s="283"/>
      <c r="AD23" s="283"/>
      <c r="AE23" s="283"/>
      <c r="AF23" s="283"/>
      <c r="AG23" s="283"/>
      <c r="AH23" s="283"/>
      <c r="AI23" s="283"/>
      <c r="AJ23" s="283"/>
      <c r="AK23" s="283"/>
      <c r="AL23" s="283"/>
      <c r="AM23" s="283"/>
      <c r="AN23" s="283"/>
      <c r="AO23" s="283"/>
      <c r="AP23" s="283"/>
      <c r="AQ23" s="283"/>
      <c r="AR23" s="283"/>
      <c r="AS23" s="283"/>
      <c r="AT23" s="283"/>
      <c r="AU23" s="283"/>
      <c r="AV23" s="283"/>
      <c r="AW23" s="283"/>
      <c r="AX23" s="283"/>
      <c r="AY23" s="283"/>
      <c r="AZ23" s="283"/>
      <c r="BA23" s="283"/>
      <c r="BB23" s="283"/>
      <c r="BC23" s="283"/>
      <c r="BD23" s="283"/>
      <c r="BE23" s="283"/>
      <c r="BF23" s="283"/>
      <c r="BG23" s="283"/>
      <c r="BH23" s="283"/>
      <c r="BI23" s="283"/>
      <c r="BJ23" s="283"/>
      <c r="BK23" s="283"/>
      <c r="BL23" s="283"/>
      <c r="BM23" s="283"/>
      <c r="BN23" s="283"/>
      <c r="BO23" s="283"/>
      <c r="BP23" s="283"/>
      <c r="BQ23" s="283"/>
      <c r="BR23" s="283"/>
      <c r="BS23" s="283"/>
      <c r="BT23" s="283"/>
      <c r="BU23" s="283"/>
      <c r="BV23" s="283"/>
      <c r="BW23" s="283"/>
      <c r="BX23" s="283"/>
      <c r="BY23" s="283"/>
      <c r="BZ23" s="283"/>
      <c r="CA23" s="283"/>
      <c r="CB23" s="283"/>
      <c r="CC23" s="283"/>
      <c r="CD23" s="283"/>
      <c r="CE23" s="283"/>
      <c r="CF23" s="283"/>
      <c r="CG23" s="283"/>
      <c r="CH23" s="283"/>
      <c r="CI23" s="283"/>
      <c r="CJ23" s="283"/>
      <c r="CK23" s="283"/>
      <c r="CL23" s="283"/>
      <c r="CM23" s="283"/>
      <c r="CN23" s="283"/>
      <c r="CO23" s="283"/>
      <c r="CP23" s="283"/>
      <c r="CQ23" s="283"/>
      <c r="CR23" s="283"/>
      <c r="CS23" s="283"/>
      <c r="CT23" s="283"/>
      <c r="CU23" s="283"/>
      <c r="CV23" s="283"/>
      <c r="CW23" s="283"/>
      <c r="CX23" s="283"/>
      <c r="CY23" s="283"/>
      <c r="CZ23" s="283"/>
      <c r="DA23" s="283"/>
      <c r="DB23" s="283"/>
      <c r="DC23" s="283"/>
      <c r="DD23" s="283"/>
      <c r="DE23" s="283"/>
      <c r="DF23" s="283"/>
      <c r="DG23" s="283"/>
      <c r="DH23" s="283"/>
      <c r="DI23" s="283"/>
      <c r="DJ23" s="283"/>
      <c r="DK23" s="283"/>
      <c r="DL23" s="283"/>
      <c r="DM23" s="283"/>
      <c r="DN23" s="283"/>
      <c r="DO23" s="283"/>
      <c r="DP23" s="283"/>
      <c r="DQ23" s="283"/>
      <c r="DR23" s="283"/>
      <c r="DS23" s="283"/>
      <c r="DT23" s="283"/>
      <c r="DU23" s="283"/>
      <c r="DV23" s="283"/>
      <c r="DW23" s="283"/>
      <c r="DX23" s="283"/>
      <c r="DY23" s="283"/>
      <c r="DZ23" s="283"/>
      <c r="EA23" s="283"/>
      <c r="EB23" s="283"/>
      <c r="EC23" s="283"/>
      <c r="ED23" s="283"/>
      <c r="EE23" s="283"/>
      <c r="EF23" s="283"/>
      <c r="EG23" s="283"/>
      <c r="EH23" s="283"/>
      <c r="EI23" s="283"/>
      <c r="EJ23" s="283"/>
      <c r="EK23" s="283"/>
      <c r="EL23" s="283"/>
      <c r="EM23" s="283"/>
      <c r="EN23" s="283"/>
      <c r="EO23" s="283"/>
      <c r="EP23" s="283"/>
      <c r="EQ23" s="283"/>
      <c r="ER23" s="283"/>
      <c r="ES23" s="283"/>
      <c r="ET23" s="283"/>
      <c r="EU23" s="283"/>
      <c r="EV23" s="283"/>
      <c r="EW23" s="283"/>
      <c r="EX23" s="283"/>
      <c r="EY23" s="283"/>
      <c r="EZ23" s="283"/>
      <c r="FA23" s="283"/>
      <c r="FB23" s="283"/>
      <c r="FC23" s="283"/>
      <c r="FD23" s="283"/>
      <c r="FE23" s="283"/>
      <c r="FF23" s="283"/>
      <c r="FG23" s="283"/>
      <c r="FH23" s="283"/>
      <c r="FI23" s="283"/>
      <c r="FJ23" s="283"/>
      <c r="FK23" s="283"/>
      <c r="FL23" s="283"/>
      <c r="FM23" s="283"/>
      <c r="FN23" s="283"/>
      <c r="FO23" s="283"/>
      <c r="FP23" s="283"/>
      <c r="FQ23" s="283"/>
    </row>
    <row r="24" ht="25" customHeight="1" spans="1:173">
      <c r="A24" s="265" t="s">
        <v>48</v>
      </c>
      <c r="B24" s="264">
        <v>12578</v>
      </c>
      <c r="C24" s="264">
        <v>12577</v>
      </c>
      <c r="D24" s="264">
        <v>2961</v>
      </c>
      <c r="E24" s="264">
        <v>-49</v>
      </c>
      <c r="F24" s="264">
        <f t="shared" si="6"/>
        <v>12529</v>
      </c>
      <c r="G24" s="264">
        <v>-49</v>
      </c>
      <c r="H24" s="264">
        <f t="shared" si="7"/>
        <v>12528</v>
      </c>
      <c r="I24" s="264">
        <v>4743</v>
      </c>
      <c r="J24" s="281">
        <f t="shared" si="2"/>
        <v>2.6519</v>
      </c>
      <c r="K24" s="282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  <c r="AA24" s="283"/>
      <c r="AB24" s="283"/>
      <c r="AC24" s="283"/>
      <c r="AD24" s="283"/>
      <c r="AE24" s="283"/>
      <c r="AF24" s="283"/>
      <c r="AG24" s="283"/>
      <c r="AH24" s="283"/>
      <c r="AI24" s="283"/>
      <c r="AJ24" s="283"/>
      <c r="AK24" s="283"/>
      <c r="AL24" s="283"/>
      <c r="AM24" s="283"/>
      <c r="AN24" s="283"/>
      <c r="AO24" s="283"/>
      <c r="AP24" s="283"/>
      <c r="AQ24" s="283"/>
      <c r="AR24" s="283"/>
      <c r="AS24" s="283"/>
      <c r="AT24" s="283"/>
      <c r="AU24" s="283"/>
      <c r="AV24" s="283"/>
      <c r="AW24" s="283"/>
      <c r="AX24" s="283"/>
      <c r="AY24" s="283"/>
      <c r="AZ24" s="283"/>
      <c r="BA24" s="283"/>
      <c r="BB24" s="283"/>
      <c r="BC24" s="283"/>
      <c r="BD24" s="283"/>
      <c r="BE24" s="283"/>
      <c r="BF24" s="283"/>
      <c r="BG24" s="283"/>
      <c r="BH24" s="283"/>
      <c r="BI24" s="283"/>
      <c r="BJ24" s="283"/>
      <c r="BK24" s="283"/>
      <c r="BL24" s="283"/>
      <c r="BM24" s="283"/>
      <c r="BN24" s="283"/>
      <c r="BO24" s="283"/>
      <c r="BP24" s="283"/>
      <c r="BQ24" s="283"/>
      <c r="BR24" s="283"/>
      <c r="BS24" s="283"/>
      <c r="BT24" s="283"/>
      <c r="BU24" s="283"/>
      <c r="BV24" s="283"/>
      <c r="BW24" s="283"/>
      <c r="BX24" s="283"/>
      <c r="BY24" s="283"/>
      <c r="BZ24" s="283"/>
      <c r="CA24" s="283"/>
      <c r="CB24" s="283"/>
      <c r="CC24" s="283"/>
      <c r="CD24" s="283"/>
      <c r="CE24" s="283"/>
      <c r="CF24" s="283"/>
      <c r="CG24" s="283"/>
      <c r="CH24" s="283"/>
      <c r="CI24" s="283"/>
      <c r="CJ24" s="283"/>
      <c r="CK24" s="283"/>
      <c r="CL24" s="283"/>
      <c r="CM24" s="283"/>
      <c r="CN24" s="283"/>
      <c r="CO24" s="283"/>
      <c r="CP24" s="283"/>
      <c r="CQ24" s="283"/>
      <c r="CR24" s="283"/>
      <c r="CS24" s="283"/>
      <c r="CT24" s="283"/>
      <c r="CU24" s="283"/>
      <c r="CV24" s="283"/>
      <c r="CW24" s="283"/>
      <c r="CX24" s="283"/>
      <c r="CY24" s="283"/>
      <c r="CZ24" s="283"/>
      <c r="DA24" s="283"/>
      <c r="DB24" s="283"/>
      <c r="DC24" s="283"/>
      <c r="DD24" s="283"/>
      <c r="DE24" s="283"/>
      <c r="DF24" s="283"/>
      <c r="DG24" s="283"/>
      <c r="DH24" s="283"/>
      <c r="DI24" s="283"/>
      <c r="DJ24" s="283"/>
      <c r="DK24" s="283"/>
      <c r="DL24" s="283"/>
      <c r="DM24" s="283"/>
      <c r="DN24" s="283"/>
      <c r="DO24" s="283"/>
      <c r="DP24" s="283"/>
      <c r="DQ24" s="283"/>
      <c r="DR24" s="283"/>
      <c r="DS24" s="283"/>
      <c r="DT24" s="283"/>
      <c r="DU24" s="283"/>
      <c r="DV24" s="283"/>
      <c r="DW24" s="283"/>
      <c r="DX24" s="283"/>
      <c r="DY24" s="283"/>
      <c r="DZ24" s="283"/>
      <c r="EA24" s="283"/>
      <c r="EB24" s="283"/>
      <c r="EC24" s="283"/>
      <c r="ED24" s="283"/>
      <c r="EE24" s="283"/>
      <c r="EF24" s="283"/>
      <c r="EG24" s="283"/>
      <c r="EH24" s="283"/>
      <c r="EI24" s="283"/>
      <c r="EJ24" s="283"/>
      <c r="EK24" s="283"/>
      <c r="EL24" s="283"/>
      <c r="EM24" s="283"/>
      <c r="EN24" s="283"/>
      <c r="EO24" s="283"/>
      <c r="EP24" s="283"/>
      <c r="EQ24" s="283"/>
      <c r="ER24" s="283"/>
      <c r="ES24" s="283"/>
      <c r="ET24" s="283"/>
      <c r="EU24" s="283"/>
      <c r="EV24" s="283"/>
      <c r="EW24" s="283"/>
      <c r="EX24" s="283"/>
      <c r="EY24" s="283"/>
      <c r="EZ24" s="283"/>
      <c r="FA24" s="283"/>
      <c r="FB24" s="283"/>
      <c r="FC24" s="283"/>
      <c r="FD24" s="283"/>
      <c r="FE24" s="283"/>
      <c r="FF24" s="283"/>
      <c r="FG24" s="283"/>
      <c r="FH24" s="283"/>
      <c r="FI24" s="283"/>
      <c r="FJ24" s="283"/>
      <c r="FK24" s="283"/>
      <c r="FL24" s="283"/>
      <c r="FM24" s="283"/>
      <c r="FN24" s="283"/>
      <c r="FO24" s="283"/>
      <c r="FP24" s="283"/>
      <c r="FQ24" s="283"/>
    </row>
    <row r="25" ht="25" customHeight="1" spans="1:173">
      <c r="A25" s="266" t="s">
        <v>49</v>
      </c>
      <c r="B25" s="264">
        <v>3000</v>
      </c>
      <c r="C25" s="264">
        <v>2975</v>
      </c>
      <c r="D25" s="264">
        <v>2473</v>
      </c>
      <c r="E25" s="264">
        <v>0</v>
      </c>
      <c r="F25" s="264">
        <f t="shared" si="6"/>
        <v>3000</v>
      </c>
      <c r="G25" s="264">
        <v>0</v>
      </c>
      <c r="H25" s="264">
        <f t="shared" si="7"/>
        <v>2975</v>
      </c>
      <c r="I25" s="264">
        <v>8951</v>
      </c>
      <c r="J25" s="281">
        <f t="shared" si="2"/>
        <v>0.3352</v>
      </c>
      <c r="K25" s="282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  <c r="AA25" s="283"/>
      <c r="AB25" s="283"/>
      <c r="AC25" s="283"/>
      <c r="AD25" s="283"/>
      <c r="AE25" s="283"/>
      <c r="AF25" s="283"/>
      <c r="AG25" s="283"/>
      <c r="AH25" s="283"/>
      <c r="AI25" s="283"/>
      <c r="AJ25" s="283"/>
      <c r="AK25" s="283"/>
      <c r="AL25" s="283"/>
      <c r="AM25" s="283"/>
      <c r="AN25" s="283"/>
      <c r="AO25" s="283"/>
      <c r="AP25" s="283"/>
      <c r="AQ25" s="283"/>
      <c r="AR25" s="283"/>
      <c r="AS25" s="283"/>
      <c r="AT25" s="283"/>
      <c r="AU25" s="283"/>
      <c r="AV25" s="283"/>
      <c r="AW25" s="283"/>
      <c r="AX25" s="283"/>
      <c r="AY25" s="283"/>
      <c r="AZ25" s="283"/>
      <c r="BA25" s="283"/>
      <c r="BB25" s="283"/>
      <c r="BC25" s="283"/>
      <c r="BD25" s="283"/>
      <c r="BE25" s="283"/>
      <c r="BF25" s="283"/>
      <c r="BG25" s="283"/>
      <c r="BH25" s="283"/>
      <c r="BI25" s="283"/>
      <c r="BJ25" s="283"/>
      <c r="BK25" s="283"/>
      <c r="BL25" s="283"/>
      <c r="BM25" s="283"/>
      <c r="BN25" s="283"/>
      <c r="BO25" s="283"/>
      <c r="BP25" s="283"/>
      <c r="BQ25" s="283"/>
      <c r="BR25" s="283"/>
      <c r="BS25" s="283"/>
      <c r="BT25" s="283"/>
      <c r="BU25" s="283"/>
      <c r="BV25" s="283"/>
      <c r="BW25" s="283"/>
      <c r="BX25" s="283"/>
      <c r="BY25" s="283"/>
      <c r="BZ25" s="283"/>
      <c r="CA25" s="283"/>
      <c r="CB25" s="283"/>
      <c r="CC25" s="283"/>
      <c r="CD25" s="283"/>
      <c r="CE25" s="283"/>
      <c r="CF25" s="283"/>
      <c r="CG25" s="283"/>
      <c r="CH25" s="283"/>
      <c r="CI25" s="283"/>
      <c r="CJ25" s="283"/>
      <c r="CK25" s="283"/>
      <c r="CL25" s="283"/>
      <c r="CM25" s="283"/>
      <c r="CN25" s="283"/>
      <c r="CO25" s="283"/>
      <c r="CP25" s="283"/>
      <c r="CQ25" s="283"/>
      <c r="CR25" s="283"/>
      <c r="CS25" s="283"/>
      <c r="CT25" s="283"/>
      <c r="CU25" s="283"/>
      <c r="CV25" s="283"/>
      <c r="CW25" s="283"/>
      <c r="CX25" s="283"/>
      <c r="CY25" s="283"/>
      <c r="CZ25" s="283"/>
      <c r="DA25" s="283"/>
      <c r="DB25" s="283"/>
      <c r="DC25" s="283"/>
      <c r="DD25" s="283"/>
      <c r="DE25" s="283"/>
      <c r="DF25" s="283"/>
      <c r="DG25" s="283"/>
      <c r="DH25" s="283"/>
      <c r="DI25" s="283"/>
      <c r="DJ25" s="283"/>
      <c r="DK25" s="283"/>
      <c r="DL25" s="283"/>
      <c r="DM25" s="283"/>
      <c r="DN25" s="283"/>
      <c r="DO25" s="283"/>
      <c r="DP25" s="283"/>
      <c r="DQ25" s="283"/>
      <c r="DR25" s="283"/>
      <c r="DS25" s="283"/>
      <c r="DT25" s="283"/>
      <c r="DU25" s="283"/>
      <c r="DV25" s="283"/>
      <c r="DW25" s="283"/>
      <c r="DX25" s="283"/>
      <c r="DY25" s="283"/>
      <c r="DZ25" s="283"/>
      <c r="EA25" s="283"/>
      <c r="EB25" s="283"/>
      <c r="EC25" s="283"/>
      <c r="ED25" s="283"/>
      <c r="EE25" s="283"/>
      <c r="EF25" s="283"/>
      <c r="EG25" s="283"/>
      <c r="EH25" s="283"/>
      <c r="EI25" s="283"/>
      <c r="EJ25" s="283"/>
      <c r="EK25" s="283"/>
      <c r="EL25" s="283"/>
      <c r="EM25" s="283"/>
      <c r="EN25" s="283"/>
      <c r="EO25" s="283"/>
      <c r="EP25" s="283"/>
      <c r="EQ25" s="283"/>
      <c r="ER25" s="283"/>
      <c r="ES25" s="283"/>
      <c r="ET25" s="283"/>
      <c r="EU25" s="283"/>
      <c r="EV25" s="283"/>
      <c r="EW25" s="283"/>
      <c r="EX25" s="283"/>
      <c r="EY25" s="283"/>
      <c r="EZ25" s="283"/>
      <c r="FA25" s="283"/>
      <c r="FB25" s="283"/>
      <c r="FC25" s="283"/>
      <c r="FD25" s="283"/>
      <c r="FE25" s="283"/>
      <c r="FF25" s="283"/>
      <c r="FG25" s="283"/>
      <c r="FH25" s="283"/>
      <c r="FI25" s="283"/>
      <c r="FJ25" s="283"/>
      <c r="FK25" s="283"/>
      <c r="FL25" s="283"/>
      <c r="FM25" s="283"/>
      <c r="FN25" s="283"/>
      <c r="FO25" s="283"/>
      <c r="FP25" s="283"/>
      <c r="FQ25" s="283"/>
    </row>
    <row r="26" ht="25" customHeight="1" spans="1:173">
      <c r="A26" s="267" t="s">
        <v>50</v>
      </c>
      <c r="B26" s="264">
        <v>720</v>
      </c>
      <c r="C26" s="264">
        <v>720</v>
      </c>
      <c r="D26" s="264">
        <v>111</v>
      </c>
      <c r="E26" s="264">
        <v>0</v>
      </c>
      <c r="F26" s="264">
        <f t="shared" si="6"/>
        <v>720</v>
      </c>
      <c r="G26" s="264">
        <v>0</v>
      </c>
      <c r="H26" s="264">
        <f t="shared" si="7"/>
        <v>720</v>
      </c>
      <c r="I26" s="264">
        <v>750</v>
      </c>
      <c r="J26" s="281">
        <f t="shared" si="2"/>
        <v>0.96</v>
      </c>
      <c r="K26" s="282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  <c r="AK26" s="283"/>
      <c r="AL26" s="283"/>
      <c r="AM26" s="283"/>
      <c r="AN26" s="283"/>
      <c r="AO26" s="283"/>
      <c r="AP26" s="283"/>
      <c r="AQ26" s="283"/>
      <c r="AR26" s="283"/>
      <c r="AS26" s="283"/>
      <c r="AT26" s="283"/>
      <c r="AU26" s="283"/>
      <c r="AV26" s="283"/>
      <c r="AW26" s="283"/>
      <c r="AX26" s="283"/>
      <c r="AY26" s="283"/>
      <c r="AZ26" s="283"/>
      <c r="BA26" s="283"/>
      <c r="BB26" s="283"/>
      <c r="BC26" s="283"/>
      <c r="BD26" s="283"/>
      <c r="BE26" s="283"/>
      <c r="BF26" s="283"/>
      <c r="BG26" s="283"/>
      <c r="BH26" s="283"/>
      <c r="BI26" s="283"/>
      <c r="BJ26" s="283"/>
      <c r="BK26" s="283"/>
      <c r="BL26" s="283"/>
      <c r="BM26" s="283"/>
      <c r="BN26" s="283"/>
      <c r="BO26" s="283"/>
      <c r="BP26" s="283"/>
      <c r="BQ26" s="283"/>
      <c r="BR26" s="283"/>
      <c r="BS26" s="283"/>
      <c r="BT26" s="283"/>
      <c r="BU26" s="283"/>
      <c r="BV26" s="283"/>
      <c r="BW26" s="283"/>
      <c r="BX26" s="283"/>
      <c r="BY26" s="283"/>
      <c r="BZ26" s="283"/>
      <c r="CA26" s="283"/>
      <c r="CB26" s="283"/>
      <c r="CC26" s="283"/>
      <c r="CD26" s="283"/>
      <c r="CE26" s="283"/>
      <c r="CF26" s="283"/>
      <c r="CG26" s="283"/>
      <c r="CH26" s="283"/>
      <c r="CI26" s="283"/>
      <c r="CJ26" s="283"/>
      <c r="CK26" s="283"/>
      <c r="CL26" s="283"/>
      <c r="CM26" s="283"/>
      <c r="CN26" s="283"/>
      <c r="CO26" s="283"/>
      <c r="CP26" s="283"/>
      <c r="CQ26" s="283"/>
      <c r="CR26" s="283"/>
      <c r="CS26" s="283"/>
      <c r="CT26" s="283"/>
      <c r="CU26" s="283"/>
      <c r="CV26" s="283"/>
      <c r="CW26" s="283"/>
      <c r="CX26" s="283"/>
      <c r="CY26" s="283"/>
      <c r="CZ26" s="283"/>
      <c r="DA26" s="283"/>
      <c r="DB26" s="283"/>
      <c r="DC26" s="283"/>
      <c r="DD26" s="283"/>
      <c r="DE26" s="283"/>
      <c r="DF26" s="283"/>
      <c r="DG26" s="283"/>
      <c r="DH26" s="283"/>
      <c r="DI26" s="283"/>
      <c r="DJ26" s="283"/>
      <c r="DK26" s="283"/>
      <c r="DL26" s="283"/>
      <c r="DM26" s="283"/>
      <c r="DN26" s="283"/>
      <c r="DO26" s="283"/>
      <c r="DP26" s="283"/>
      <c r="DQ26" s="283"/>
      <c r="DR26" s="283"/>
      <c r="DS26" s="283"/>
      <c r="DT26" s="283"/>
      <c r="DU26" s="283"/>
      <c r="DV26" s="283"/>
      <c r="DW26" s="283"/>
      <c r="DX26" s="283"/>
      <c r="DY26" s="283"/>
      <c r="DZ26" s="283"/>
      <c r="EA26" s="283"/>
      <c r="EB26" s="283"/>
      <c r="EC26" s="283"/>
      <c r="ED26" s="283"/>
      <c r="EE26" s="283"/>
      <c r="EF26" s="283"/>
      <c r="EG26" s="283"/>
      <c r="EH26" s="283"/>
      <c r="EI26" s="283"/>
      <c r="EJ26" s="283"/>
      <c r="EK26" s="283"/>
      <c r="EL26" s="283"/>
      <c r="EM26" s="283"/>
      <c r="EN26" s="283"/>
      <c r="EO26" s="283"/>
      <c r="EP26" s="283"/>
      <c r="EQ26" s="283"/>
      <c r="ER26" s="283"/>
      <c r="ES26" s="283"/>
      <c r="ET26" s="283"/>
      <c r="EU26" s="283"/>
      <c r="EV26" s="283"/>
      <c r="EW26" s="283"/>
      <c r="EX26" s="283"/>
      <c r="EY26" s="283"/>
      <c r="EZ26" s="283"/>
      <c r="FA26" s="283"/>
      <c r="FB26" s="283"/>
      <c r="FC26" s="283"/>
      <c r="FD26" s="283"/>
      <c r="FE26" s="283"/>
      <c r="FF26" s="283"/>
      <c r="FG26" s="283"/>
      <c r="FH26" s="283"/>
      <c r="FI26" s="283"/>
      <c r="FJ26" s="283"/>
      <c r="FK26" s="283"/>
      <c r="FL26" s="283"/>
      <c r="FM26" s="283"/>
      <c r="FN26" s="283"/>
      <c r="FO26" s="283"/>
      <c r="FP26" s="283"/>
      <c r="FQ26" s="283"/>
    </row>
    <row r="27" ht="25" customHeight="1" spans="1:173">
      <c r="A27" s="267" t="s">
        <v>51</v>
      </c>
      <c r="B27" s="264">
        <v>90</v>
      </c>
      <c r="C27" s="264">
        <v>90</v>
      </c>
      <c r="D27" s="264">
        <v>139</v>
      </c>
      <c r="E27" s="264">
        <v>49</v>
      </c>
      <c r="F27" s="264">
        <f t="shared" si="6"/>
        <v>139</v>
      </c>
      <c r="G27" s="264">
        <v>49</v>
      </c>
      <c r="H27" s="264">
        <f t="shared" si="7"/>
        <v>139</v>
      </c>
      <c r="I27" s="264">
        <v>129</v>
      </c>
      <c r="J27" s="281">
        <f t="shared" si="2"/>
        <v>0.6977</v>
      </c>
      <c r="K27" s="286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/>
      <c r="AF27" s="283"/>
      <c r="AG27" s="283"/>
      <c r="AH27" s="283"/>
      <c r="AI27" s="283"/>
      <c r="AJ27" s="283"/>
      <c r="AK27" s="283"/>
      <c r="AL27" s="283"/>
      <c r="AM27" s="283"/>
      <c r="AN27" s="283"/>
      <c r="AO27" s="283"/>
      <c r="AP27" s="283"/>
      <c r="AQ27" s="283"/>
      <c r="AR27" s="283"/>
      <c r="AS27" s="283"/>
      <c r="AT27" s="283"/>
      <c r="AU27" s="283"/>
      <c r="AV27" s="283"/>
      <c r="AW27" s="283"/>
      <c r="AX27" s="283"/>
      <c r="AY27" s="283"/>
      <c r="AZ27" s="283"/>
      <c r="BA27" s="283"/>
      <c r="BB27" s="283"/>
      <c r="BC27" s="283"/>
      <c r="BD27" s="283"/>
      <c r="BE27" s="283"/>
      <c r="BF27" s="283"/>
      <c r="BG27" s="283"/>
      <c r="BH27" s="283"/>
      <c r="BI27" s="283"/>
      <c r="BJ27" s="283"/>
      <c r="BK27" s="283"/>
      <c r="BL27" s="283"/>
      <c r="BM27" s="283"/>
      <c r="BN27" s="283"/>
      <c r="BO27" s="283"/>
      <c r="BP27" s="283"/>
      <c r="BQ27" s="283"/>
      <c r="BR27" s="283"/>
      <c r="BS27" s="283"/>
      <c r="BT27" s="283"/>
      <c r="BU27" s="283"/>
      <c r="BV27" s="283"/>
      <c r="BW27" s="283"/>
      <c r="BX27" s="283"/>
      <c r="BY27" s="283"/>
      <c r="BZ27" s="283"/>
      <c r="CA27" s="283"/>
      <c r="CB27" s="283"/>
      <c r="CC27" s="283"/>
      <c r="CD27" s="283"/>
      <c r="CE27" s="283"/>
      <c r="CF27" s="283"/>
      <c r="CG27" s="283"/>
      <c r="CH27" s="283"/>
      <c r="CI27" s="283"/>
      <c r="CJ27" s="283"/>
      <c r="CK27" s="283"/>
      <c r="CL27" s="283"/>
      <c r="CM27" s="283"/>
      <c r="CN27" s="283"/>
      <c r="CO27" s="283"/>
      <c r="CP27" s="283"/>
      <c r="CQ27" s="283"/>
      <c r="CR27" s="283"/>
      <c r="CS27" s="283"/>
      <c r="CT27" s="283"/>
      <c r="CU27" s="283"/>
      <c r="CV27" s="283"/>
      <c r="CW27" s="283"/>
      <c r="CX27" s="283"/>
      <c r="CY27" s="283"/>
      <c r="CZ27" s="283"/>
      <c r="DA27" s="283"/>
      <c r="DB27" s="283"/>
      <c r="DC27" s="283"/>
      <c r="DD27" s="283"/>
      <c r="DE27" s="283"/>
      <c r="DF27" s="283"/>
      <c r="DG27" s="283"/>
      <c r="DH27" s="283"/>
      <c r="DI27" s="283"/>
      <c r="DJ27" s="283"/>
      <c r="DK27" s="283"/>
      <c r="DL27" s="283"/>
      <c r="DM27" s="283"/>
      <c r="DN27" s="283"/>
      <c r="DO27" s="283"/>
      <c r="DP27" s="283"/>
      <c r="DQ27" s="283"/>
      <c r="DR27" s="283"/>
      <c r="DS27" s="283"/>
      <c r="DT27" s="283"/>
      <c r="DU27" s="283"/>
      <c r="DV27" s="283"/>
      <c r="DW27" s="283"/>
      <c r="DX27" s="283"/>
      <c r="DY27" s="283"/>
      <c r="DZ27" s="283"/>
      <c r="EA27" s="283"/>
      <c r="EB27" s="283"/>
      <c r="EC27" s="283"/>
      <c r="ED27" s="283"/>
      <c r="EE27" s="283"/>
      <c r="EF27" s="283"/>
      <c r="EG27" s="283"/>
      <c r="EH27" s="283"/>
      <c r="EI27" s="283"/>
      <c r="EJ27" s="283"/>
      <c r="EK27" s="283"/>
      <c r="EL27" s="283"/>
      <c r="EM27" s="283"/>
      <c r="EN27" s="283"/>
      <c r="EO27" s="283"/>
      <c r="EP27" s="283"/>
      <c r="EQ27" s="283"/>
      <c r="ER27" s="283"/>
      <c r="ES27" s="283"/>
      <c r="ET27" s="283"/>
      <c r="EU27" s="283"/>
      <c r="EV27" s="283"/>
      <c r="EW27" s="283"/>
      <c r="EX27" s="283"/>
      <c r="EY27" s="283"/>
      <c r="EZ27" s="283"/>
      <c r="FA27" s="283"/>
      <c r="FB27" s="283"/>
      <c r="FC27" s="283"/>
      <c r="FD27" s="283"/>
      <c r="FE27" s="283"/>
      <c r="FF27" s="283"/>
      <c r="FG27" s="283"/>
      <c r="FH27" s="283"/>
      <c r="FI27" s="283"/>
      <c r="FJ27" s="283"/>
      <c r="FK27" s="283"/>
      <c r="FL27" s="283"/>
      <c r="FM27" s="283"/>
      <c r="FN27" s="283"/>
      <c r="FO27" s="283"/>
      <c r="FP27" s="283"/>
      <c r="FQ27" s="283"/>
    </row>
    <row r="28" ht="14.25" spans="1:173">
      <c r="A28" s="268"/>
      <c r="B28" s="269"/>
      <c r="C28" s="269"/>
      <c r="D28" s="268"/>
      <c r="E28" s="268"/>
      <c r="F28" s="268"/>
      <c r="G28" s="268"/>
      <c r="H28" s="268"/>
      <c r="I28" s="287"/>
      <c r="J28" s="288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3"/>
      <c r="AE28" s="283"/>
      <c r="AF28" s="283"/>
      <c r="AG28" s="283"/>
      <c r="AH28" s="283"/>
      <c r="AI28" s="283"/>
      <c r="AJ28" s="283"/>
      <c r="AK28" s="283"/>
      <c r="AL28" s="283"/>
      <c r="AM28" s="283"/>
      <c r="AN28" s="283"/>
      <c r="AO28" s="283"/>
      <c r="AP28" s="283"/>
      <c r="AQ28" s="283"/>
      <c r="AR28" s="283"/>
      <c r="AS28" s="283"/>
      <c r="AT28" s="283"/>
      <c r="AU28" s="283"/>
      <c r="AV28" s="283"/>
      <c r="AW28" s="283"/>
      <c r="AX28" s="283"/>
      <c r="AY28" s="283"/>
      <c r="AZ28" s="283"/>
      <c r="BA28" s="283"/>
      <c r="BB28" s="283"/>
      <c r="BC28" s="283"/>
      <c r="BD28" s="283"/>
      <c r="BE28" s="283"/>
      <c r="BF28" s="283"/>
      <c r="BG28" s="283"/>
      <c r="BH28" s="283"/>
      <c r="BI28" s="283"/>
      <c r="BJ28" s="283"/>
      <c r="BK28" s="283"/>
      <c r="BL28" s="283"/>
      <c r="BM28" s="283"/>
      <c r="BN28" s="283"/>
      <c r="BO28" s="283"/>
      <c r="BP28" s="283"/>
      <c r="BQ28" s="283"/>
      <c r="BR28" s="283"/>
      <c r="BS28" s="283"/>
      <c r="BT28" s="283"/>
      <c r="BU28" s="283"/>
      <c r="BV28" s="283"/>
      <c r="BW28" s="283"/>
      <c r="BX28" s="283"/>
      <c r="BY28" s="283"/>
      <c r="BZ28" s="283"/>
      <c r="CA28" s="283"/>
      <c r="CB28" s="283"/>
      <c r="CC28" s="283"/>
      <c r="CD28" s="283"/>
      <c r="CE28" s="283"/>
      <c r="CF28" s="283"/>
      <c r="CG28" s="283"/>
      <c r="CH28" s="283"/>
      <c r="CI28" s="283"/>
      <c r="CJ28" s="283"/>
      <c r="CK28" s="283"/>
      <c r="CL28" s="283"/>
      <c r="CM28" s="283"/>
      <c r="CN28" s="283"/>
      <c r="CO28" s="283"/>
      <c r="CP28" s="283"/>
      <c r="CQ28" s="283"/>
      <c r="CR28" s="283"/>
      <c r="CS28" s="283"/>
      <c r="CT28" s="283"/>
      <c r="CU28" s="283"/>
      <c r="CV28" s="283"/>
      <c r="CW28" s="283"/>
      <c r="CX28" s="283"/>
      <c r="CY28" s="283"/>
      <c r="CZ28" s="283"/>
      <c r="DA28" s="283"/>
      <c r="DB28" s="283"/>
      <c r="DC28" s="283"/>
      <c r="DD28" s="283"/>
      <c r="DE28" s="283"/>
      <c r="DF28" s="283"/>
      <c r="DG28" s="283"/>
      <c r="DH28" s="283"/>
      <c r="DI28" s="283"/>
      <c r="DJ28" s="283"/>
      <c r="DK28" s="283"/>
      <c r="DL28" s="283"/>
      <c r="DM28" s="283"/>
      <c r="DN28" s="283"/>
      <c r="DO28" s="283"/>
      <c r="DP28" s="283"/>
      <c r="DQ28" s="283"/>
      <c r="DR28" s="283"/>
      <c r="DS28" s="283"/>
      <c r="DT28" s="283"/>
      <c r="DU28" s="283"/>
      <c r="DV28" s="283"/>
      <c r="DW28" s="283"/>
      <c r="DX28" s="283"/>
      <c r="DY28" s="283"/>
      <c r="DZ28" s="283"/>
      <c r="EA28" s="283"/>
      <c r="EB28" s="283"/>
      <c r="EC28" s="283"/>
      <c r="ED28" s="283"/>
      <c r="EE28" s="283"/>
      <c r="EF28" s="283"/>
      <c r="EG28" s="283"/>
      <c r="EH28" s="283"/>
      <c r="EI28" s="283"/>
      <c r="EJ28" s="283"/>
      <c r="EK28" s="283"/>
      <c r="EL28" s="283"/>
      <c r="EM28" s="283"/>
      <c r="EN28" s="283"/>
      <c r="EO28" s="283"/>
      <c r="EP28" s="283"/>
      <c r="EQ28" s="283"/>
      <c r="ER28" s="283"/>
      <c r="ES28" s="283"/>
      <c r="ET28" s="283"/>
      <c r="EU28" s="283"/>
      <c r="EV28" s="283"/>
      <c r="EW28" s="283"/>
      <c r="EX28" s="283"/>
      <c r="EY28" s="283"/>
      <c r="EZ28" s="283"/>
      <c r="FA28" s="283"/>
      <c r="FB28" s="283"/>
      <c r="FC28" s="283"/>
      <c r="FD28" s="283"/>
      <c r="FE28" s="283"/>
      <c r="FF28" s="283"/>
      <c r="FG28" s="283"/>
      <c r="FH28" s="283"/>
      <c r="FI28" s="283"/>
      <c r="FJ28" s="283"/>
      <c r="FK28" s="283"/>
      <c r="FL28" s="283"/>
      <c r="FM28" s="283"/>
      <c r="FN28" s="283"/>
      <c r="FO28" s="283"/>
      <c r="FP28" s="283"/>
      <c r="FQ28" s="283"/>
    </row>
    <row r="29" spans="1:173">
      <c r="A29" s="268"/>
      <c r="B29" s="270"/>
      <c r="C29" s="270"/>
      <c r="D29" s="268"/>
      <c r="E29" s="271"/>
      <c r="F29" s="271"/>
      <c r="G29" s="271"/>
      <c r="H29" s="271"/>
      <c r="I29" s="283"/>
      <c r="J29" s="288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83"/>
      <c r="Y29" s="283"/>
      <c r="Z29" s="283"/>
      <c r="AA29" s="283"/>
      <c r="AB29" s="283"/>
      <c r="AC29" s="283"/>
      <c r="AD29" s="283"/>
      <c r="AE29" s="283"/>
      <c r="AF29" s="283"/>
      <c r="AG29" s="283"/>
      <c r="AH29" s="283"/>
      <c r="AI29" s="283"/>
      <c r="AJ29" s="283"/>
      <c r="AK29" s="283"/>
      <c r="AL29" s="283"/>
      <c r="AM29" s="283"/>
      <c r="AN29" s="283"/>
      <c r="AO29" s="283"/>
      <c r="AP29" s="283"/>
      <c r="AQ29" s="283"/>
      <c r="AR29" s="283"/>
      <c r="AS29" s="283"/>
      <c r="AT29" s="283"/>
      <c r="AU29" s="283"/>
      <c r="AV29" s="283"/>
      <c r="AW29" s="283"/>
      <c r="AX29" s="283"/>
      <c r="AY29" s="283"/>
      <c r="AZ29" s="283"/>
      <c r="BA29" s="283"/>
      <c r="BB29" s="283"/>
      <c r="BC29" s="283"/>
      <c r="BD29" s="283"/>
      <c r="BE29" s="283"/>
      <c r="BF29" s="283"/>
      <c r="BG29" s="283"/>
      <c r="BH29" s="283"/>
      <c r="BI29" s="283"/>
      <c r="BJ29" s="283"/>
      <c r="BK29" s="283"/>
      <c r="BL29" s="283"/>
      <c r="BM29" s="283"/>
      <c r="BN29" s="283"/>
      <c r="BO29" s="283"/>
      <c r="BP29" s="283"/>
      <c r="BQ29" s="283"/>
      <c r="BR29" s="283"/>
      <c r="BS29" s="283"/>
      <c r="BT29" s="283"/>
      <c r="BU29" s="283"/>
      <c r="BV29" s="283"/>
      <c r="BW29" s="283"/>
      <c r="BX29" s="283"/>
      <c r="BY29" s="283"/>
      <c r="BZ29" s="283"/>
      <c r="CA29" s="283"/>
      <c r="CB29" s="283"/>
      <c r="CC29" s="283"/>
      <c r="CD29" s="283"/>
      <c r="CE29" s="283"/>
      <c r="CF29" s="283"/>
      <c r="CG29" s="283"/>
      <c r="CH29" s="283"/>
      <c r="CI29" s="283"/>
      <c r="CJ29" s="283"/>
      <c r="CK29" s="283"/>
      <c r="CL29" s="283"/>
      <c r="CM29" s="283"/>
      <c r="CN29" s="283"/>
      <c r="CO29" s="283"/>
      <c r="CP29" s="283"/>
      <c r="CQ29" s="283"/>
      <c r="CR29" s="283"/>
      <c r="CS29" s="283"/>
      <c r="CT29" s="283"/>
      <c r="CU29" s="283"/>
      <c r="CV29" s="283"/>
      <c r="CW29" s="283"/>
      <c r="CX29" s="283"/>
      <c r="CY29" s="283"/>
      <c r="CZ29" s="283"/>
      <c r="DA29" s="283"/>
      <c r="DB29" s="283"/>
      <c r="DC29" s="283"/>
      <c r="DD29" s="283"/>
      <c r="DE29" s="283"/>
      <c r="DF29" s="283"/>
      <c r="DG29" s="283"/>
      <c r="DH29" s="283"/>
      <c r="DI29" s="283"/>
      <c r="DJ29" s="283"/>
      <c r="DK29" s="283"/>
      <c r="DL29" s="283"/>
      <c r="DM29" s="283"/>
      <c r="DN29" s="283"/>
      <c r="DO29" s="283"/>
      <c r="DP29" s="283"/>
      <c r="DQ29" s="283"/>
      <c r="DR29" s="283"/>
      <c r="DS29" s="283"/>
      <c r="DT29" s="283"/>
      <c r="DU29" s="283"/>
      <c r="DV29" s="283"/>
      <c r="DW29" s="283"/>
      <c r="DX29" s="283"/>
      <c r="DY29" s="283"/>
      <c r="DZ29" s="283"/>
      <c r="EA29" s="283"/>
      <c r="EB29" s="283"/>
      <c r="EC29" s="283"/>
      <c r="ED29" s="283"/>
      <c r="EE29" s="283"/>
      <c r="EF29" s="283"/>
      <c r="EG29" s="283"/>
      <c r="EH29" s="283"/>
      <c r="EI29" s="283"/>
      <c r="EJ29" s="283"/>
      <c r="EK29" s="283"/>
      <c r="EL29" s="283"/>
      <c r="EM29" s="283"/>
      <c r="EN29" s="283"/>
      <c r="EO29" s="283"/>
      <c r="EP29" s="283"/>
      <c r="EQ29" s="283"/>
      <c r="ER29" s="283"/>
      <c r="ES29" s="283"/>
      <c r="ET29" s="283"/>
      <c r="EU29" s="283"/>
      <c r="EV29" s="283"/>
      <c r="EW29" s="283"/>
      <c r="EX29" s="283"/>
      <c r="EY29" s="283"/>
      <c r="EZ29" s="283"/>
      <c r="FA29" s="283"/>
      <c r="FB29" s="283"/>
      <c r="FC29" s="283"/>
      <c r="FD29" s="283"/>
      <c r="FE29" s="283"/>
      <c r="FF29" s="283"/>
      <c r="FG29" s="283"/>
      <c r="FH29" s="283"/>
      <c r="FI29" s="283"/>
      <c r="FJ29" s="283"/>
      <c r="FK29" s="283"/>
      <c r="FL29" s="283"/>
      <c r="FM29" s="283"/>
      <c r="FN29" s="283"/>
      <c r="FO29" s="283"/>
      <c r="FP29" s="283"/>
      <c r="FQ29" s="283"/>
    </row>
    <row r="30" spans="1:173">
      <c r="A30" s="268"/>
      <c r="B30" s="268"/>
      <c r="C30" s="268"/>
      <c r="D30" s="268"/>
      <c r="E30" s="271"/>
      <c r="F30" s="271"/>
      <c r="G30" s="271"/>
      <c r="H30" s="271"/>
      <c r="I30" s="283"/>
      <c r="J30" s="288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83"/>
      <c r="AC30" s="283"/>
      <c r="AD30" s="283"/>
      <c r="AE30" s="283"/>
      <c r="AF30" s="283"/>
      <c r="AG30" s="283"/>
      <c r="AH30" s="283"/>
      <c r="AI30" s="283"/>
      <c r="AJ30" s="283"/>
      <c r="AK30" s="283"/>
      <c r="AL30" s="283"/>
      <c r="AM30" s="283"/>
      <c r="AN30" s="283"/>
      <c r="AO30" s="283"/>
      <c r="AP30" s="283"/>
      <c r="AQ30" s="283"/>
      <c r="AR30" s="283"/>
      <c r="AS30" s="283"/>
      <c r="AT30" s="283"/>
      <c r="AU30" s="283"/>
      <c r="AV30" s="283"/>
      <c r="AW30" s="283"/>
      <c r="AX30" s="283"/>
      <c r="AY30" s="283"/>
      <c r="AZ30" s="283"/>
      <c r="BA30" s="283"/>
      <c r="BB30" s="283"/>
      <c r="BC30" s="283"/>
      <c r="BD30" s="283"/>
      <c r="BE30" s="283"/>
      <c r="BF30" s="283"/>
      <c r="BG30" s="283"/>
      <c r="BH30" s="283"/>
      <c r="BI30" s="283"/>
      <c r="BJ30" s="283"/>
      <c r="BK30" s="283"/>
      <c r="BL30" s="283"/>
      <c r="BM30" s="283"/>
      <c r="BN30" s="283"/>
      <c r="BO30" s="283"/>
      <c r="BP30" s="283"/>
      <c r="BQ30" s="283"/>
      <c r="BR30" s="283"/>
      <c r="BS30" s="283"/>
      <c r="BT30" s="283"/>
      <c r="BU30" s="283"/>
      <c r="BV30" s="283"/>
      <c r="BW30" s="283"/>
      <c r="BX30" s="283"/>
      <c r="BY30" s="283"/>
      <c r="BZ30" s="283"/>
      <c r="CA30" s="283"/>
      <c r="CB30" s="283"/>
      <c r="CC30" s="283"/>
      <c r="CD30" s="283"/>
      <c r="CE30" s="283"/>
      <c r="CF30" s="283"/>
      <c r="CG30" s="283"/>
      <c r="CH30" s="283"/>
      <c r="CI30" s="283"/>
      <c r="CJ30" s="283"/>
      <c r="CK30" s="283"/>
      <c r="CL30" s="283"/>
      <c r="CM30" s="283"/>
      <c r="CN30" s="283"/>
      <c r="CO30" s="283"/>
      <c r="CP30" s="283"/>
      <c r="CQ30" s="283"/>
      <c r="CR30" s="283"/>
      <c r="CS30" s="283"/>
      <c r="CT30" s="283"/>
      <c r="CU30" s="283"/>
      <c r="CV30" s="283"/>
      <c r="CW30" s="283"/>
      <c r="CX30" s="283"/>
      <c r="CY30" s="283"/>
      <c r="CZ30" s="283"/>
      <c r="DA30" s="283"/>
      <c r="DB30" s="283"/>
      <c r="DC30" s="283"/>
      <c r="DD30" s="283"/>
      <c r="DE30" s="283"/>
      <c r="DF30" s="283"/>
      <c r="DG30" s="283"/>
      <c r="DH30" s="283"/>
      <c r="DI30" s="283"/>
      <c r="DJ30" s="283"/>
      <c r="DK30" s="283"/>
      <c r="DL30" s="283"/>
      <c r="DM30" s="283"/>
      <c r="DN30" s="283"/>
      <c r="DO30" s="283"/>
      <c r="DP30" s="283"/>
      <c r="DQ30" s="283"/>
      <c r="DR30" s="283"/>
      <c r="DS30" s="283"/>
      <c r="DT30" s="283"/>
      <c r="DU30" s="283"/>
      <c r="DV30" s="283"/>
      <c r="DW30" s="283"/>
      <c r="DX30" s="283"/>
      <c r="DY30" s="283"/>
      <c r="DZ30" s="283"/>
      <c r="EA30" s="283"/>
      <c r="EB30" s="283"/>
      <c r="EC30" s="283"/>
      <c r="ED30" s="283"/>
      <c r="EE30" s="283"/>
      <c r="EF30" s="283"/>
      <c r="EG30" s="283"/>
      <c r="EH30" s="283"/>
      <c r="EI30" s="283"/>
      <c r="EJ30" s="283"/>
      <c r="EK30" s="283"/>
      <c r="EL30" s="283"/>
      <c r="EM30" s="283"/>
      <c r="EN30" s="283"/>
      <c r="EO30" s="283"/>
      <c r="EP30" s="283"/>
      <c r="EQ30" s="283"/>
      <c r="ER30" s="283"/>
      <c r="ES30" s="283"/>
      <c r="ET30" s="283"/>
      <c r="EU30" s="283"/>
      <c r="EV30" s="283"/>
      <c r="EW30" s="283"/>
      <c r="EX30" s="283"/>
      <c r="EY30" s="283"/>
      <c r="EZ30" s="283"/>
      <c r="FA30" s="283"/>
      <c r="FB30" s="283"/>
      <c r="FC30" s="283"/>
      <c r="FD30" s="283"/>
      <c r="FE30" s="283"/>
      <c r="FF30" s="283"/>
      <c r="FG30" s="283"/>
      <c r="FH30" s="283"/>
      <c r="FI30" s="283"/>
      <c r="FJ30" s="283"/>
      <c r="FK30" s="283"/>
      <c r="FL30" s="283"/>
      <c r="FM30" s="283"/>
      <c r="FN30" s="283"/>
      <c r="FO30" s="283"/>
      <c r="FP30" s="283"/>
      <c r="FQ30" s="283"/>
    </row>
    <row r="31" spans="1:8">
      <c r="A31" s="272"/>
      <c r="B31" s="272"/>
      <c r="C31" s="272"/>
      <c r="D31" s="272"/>
      <c r="E31" s="273"/>
      <c r="F31" s="273"/>
      <c r="G31" s="273"/>
      <c r="H31" s="273"/>
    </row>
    <row r="32" spans="1:8">
      <c r="A32" s="272"/>
      <c r="B32" s="272"/>
      <c r="C32" s="272"/>
      <c r="D32" s="272"/>
      <c r="E32" s="273"/>
      <c r="F32" s="273"/>
      <c r="G32" s="273"/>
      <c r="H32" s="273"/>
    </row>
  </sheetData>
  <mergeCells count="1">
    <mergeCell ref="A2:J2"/>
  </mergeCells>
  <printOptions horizontalCentered="1"/>
  <pageMargins left="0.751388888888889" right="0.751388888888889" top="1" bottom="1" header="0.5" footer="0.5"/>
  <pageSetup paperSize="9" scale="6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N30"/>
  <sheetViews>
    <sheetView view="pageBreakPreview" zoomScaleNormal="85" workbookViewId="0">
      <selection activeCell="G8" sqref="G8"/>
    </sheetView>
  </sheetViews>
  <sheetFormatPr defaultColWidth="9" defaultRowHeight="13.5"/>
  <cols>
    <col min="1" max="1" width="13.2083333333333" customWidth="1"/>
    <col min="2" max="2" width="28.2166666666667" customWidth="1"/>
    <col min="3" max="3" width="10.15" customWidth="1"/>
    <col min="4" max="4" width="15.8833333333333" customWidth="1"/>
    <col min="5" max="5" width="14.55" customWidth="1"/>
    <col min="6" max="6" width="13.5666666666667" customWidth="1"/>
    <col min="7" max="7" width="18.0416666666667" customWidth="1"/>
    <col min="8" max="8" width="17.85" customWidth="1"/>
    <col min="9" max="9" width="11.6083333333333" customWidth="1"/>
    <col min="10" max="10" width="22.125" customWidth="1"/>
    <col min="11" max="11" width="20" customWidth="1"/>
    <col min="12" max="12" width="18.25"/>
    <col min="13" max="13" width="11.5"/>
  </cols>
  <sheetData>
    <row r="1" spans="1:11">
      <c r="A1" s="228" t="s">
        <v>52</v>
      </c>
      <c r="B1" s="229"/>
      <c r="C1" s="230"/>
      <c r="D1" s="230"/>
      <c r="E1" s="230"/>
      <c r="F1" s="230"/>
      <c r="G1" s="230"/>
      <c r="H1" s="230"/>
      <c r="I1" s="230"/>
      <c r="J1" s="230"/>
      <c r="K1" s="230"/>
    </row>
    <row r="2" ht="20.25" spans="1:11">
      <c r="A2" s="231" t="s">
        <v>53</v>
      </c>
      <c r="B2" s="231"/>
      <c r="C2" s="232"/>
      <c r="D2" s="232"/>
      <c r="E2" s="232"/>
      <c r="F2" s="232"/>
      <c r="G2" s="232"/>
      <c r="H2" s="232"/>
      <c r="I2" s="232"/>
      <c r="J2" s="232"/>
      <c r="K2" s="232"/>
    </row>
    <row r="3" spans="11:11">
      <c r="K3" s="250" t="s">
        <v>16</v>
      </c>
    </row>
    <row r="4" ht="32" customHeight="1" spans="1:11">
      <c r="A4" s="233" t="s">
        <v>54</v>
      </c>
      <c r="B4" s="234" t="s">
        <v>55</v>
      </c>
      <c r="C4" s="197" t="s">
        <v>56</v>
      </c>
      <c r="D4" s="197"/>
      <c r="E4" s="197"/>
      <c r="F4" s="198" t="s">
        <v>57</v>
      </c>
      <c r="G4" s="199"/>
      <c r="H4" s="200"/>
      <c r="I4" s="202" t="s">
        <v>58</v>
      </c>
      <c r="J4" s="202"/>
      <c r="K4" s="202"/>
    </row>
    <row r="5" ht="43" customHeight="1" spans="1:12">
      <c r="A5" s="235"/>
      <c r="B5" s="236"/>
      <c r="C5" s="237" t="s">
        <v>59</v>
      </c>
      <c r="D5" s="203" t="s">
        <v>60</v>
      </c>
      <c r="E5" s="203" t="s">
        <v>61</v>
      </c>
      <c r="F5" s="203" t="s">
        <v>59</v>
      </c>
      <c r="G5" s="203" t="s">
        <v>62</v>
      </c>
      <c r="H5" s="204" t="s">
        <v>63</v>
      </c>
      <c r="I5" s="202" t="s">
        <v>59</v>
      </c>
      <c r="J5" s="202" t="s">
        <v>64</v>
      </c>
      <c r="K5" s="202" t="s">
        <v>65</v>
      </c>
      <c r="L5" s="251"/>
    </row>
    <row r="6" ht="53" customHeight="1" spans="1:12">
      <c r="A6" s="238" t="s">
        <v>66</v>
      </c>
      <c r="B6" s="239"/>
      <c r="C6" s="240">
        <f>D6+E6</f>
        <v>236518</v>
      </c>
      <c r="D6" s="241">
        <f t="shared" ref="D6:H6" si="0">SUM(D7:D29)</f>
        <v>198862</v>
      </c>
      <c r="E6" s="241">
        <v>37656</v>
      </c>
      <c r="F6" s="241">
        <f>G6+H6</f>
        <v>-40111</v>
      </c>
      <c r="G6" s="241">
        <f t="shared" si="0"/>
        <v>-12709</v>
      </c>
      <c r="H6" s="242">
        <f t="shared" si="0"/>
        <v>-27402</v>
      </c>
      <c r="I6" s="242">
        <f>J6+K6</f>
        <v>196407</v>
      </c>
      <c r="J6" s="242">
        <f>D6+G6</f>
        <v>186153</v>
      </c>
      <c r="K6" s="241">
        <f>E6+H6</f>
        <v>10254</v>
      </c>
      <c r="L6" s="252"/>
    </row>
    <row r="7" ht="34" customHeight="1" spans="1:14">
      <c r="A7" s="243">
        <v>201</v>
      </c>
      <c r="B7" s="244" t="s">
        <v>67</v>
      </c>
      <c r="C7" s="245">
        <f>SUM(D7:E7)</f>
        <v>33647</v>
      </c>
      <c r="D7" s="245">
        <v>33253</v>
      </c>
      <c r="E7" s="245">
        <v>394</v>
      </c>
      <c r="F7" s="246">
        <f>G7+H7</f>
        <v>-2924</v>
      </c>
      <c r="G7" s="245">
        <v>-2666</v>
      </c>
      <c r="H7" s="247">
        <v>-258</v>
      </c>
      <c r="I7" s="247">
        <f>J7+K7</f>
        <v>30723</v>
      </c>
      <c r="J7" s="253">
        <f>D7+G7</f>
        <v>30587</v>
      </c>
      <c r="K7" s="246">
        <f>E7+H7</f>
        <v>136</v>
      </c>
      <c r="N7" s="254"/>
    </row>
    <row r="8" ht="34" customHeight="1" spans="1:14">
      <c r="A8" s="243">
        <v>203</v>
      </c>
      <c r="B8" s="244" t="s">
        <v>68</v>
      </c>
      <c r="C8" s="245">
        <f>SUM(D8:E8)</f>
        <v>196</v>
      </c>
      <c r="D8" s="245">
        <v>196</v>
      </c>
      <c r="E8" s="245">
        <v>0</v>
      </c>
      <c r="F8" s="246">
        <f t="shared" ref="F7:F29" si="1">G8+H8</f>
        <v>0</v>
      </c>
      <c r="G8" s="245">
        <v>0</v>
      </c>
      <c r="H8" s="247">
        <v>0</v>
      </c>
      <c r="I8" s="247">
        <f t="shared" ref="I8:I29" si="2">J8+K8</f>
        <v>196</v>
      </c>
      <c r="J8" s="253">
        <f>D8+G8</f>
        <v>196</v>
      </c>
      <c r="K8" s="246">
        <f t="shared" ref="K8:K29" si="3">E8+H8</f>
        <v>0</v>
      </c>
      <c r="N8" s="254"/>
    </row>
    <row r="9" ht="34" customHeight="1" spans="1:14">
      <c r="A9" s="243">
        <v>204</v>
      </c>
      <c r="B9" s="244" t="s">
        <v>69</v>
      </c>
      <c r="C9" s="245">
        <f t="shared" ref="C9:C29" si="4">SUM(D9:E9)</f>
        <v>16163</v>
      </c>
      <c r="D9" s="245">
        <v>15473</v>
      </c>
      <c r="E9" s="245">
        <v>690</v>
      </c>
      <c r="F9" s="246">
        <f t="shared" si="1"/>
        <v>37</v>
      </c>
      <c r="G9" s="245">
        <v>340</v>
      </c>
      <c r="H9" s="247">
        <v>-303</v>
      </c>
      <c r="I9" s="247">
        <f t="shared" si="2"/>
        <v>16200</v>
      </c>
      <c r="J9" s="253">
        <f t="shared" ref="J8:J29" si="5">D9+G9</f>
        <v>15813</v>
      </c>
      <c r="K9" s="246">
        <f t="shared" si="3"/>
        <v>387</v>
      </c>
      <c r="N9" s="254"/>
    </row>
    <row r="10" ht="34" customHeight="1" spans="1:14">
      <c r="A10" s="243">
        <v>205</v>
      </c>
      <c r="B10" s="244" t="s">
        <v>70</v>
      </c>
      <c r="C10" s="245">
        <f t="shared" si="4"/>
        <v>64716</v>
      </c>
      <c r="D10" s="245">
        <f>60076+20</f>
        <v>60096</v>
      </c>
      <c r="E10" s="245">
        <v>4620</v>
      </c>
      <c r="F10" s="246">
        <f t="shared" si="1"/>
        <v>-3638</v>
      </c>
      <c r="G10" s="245">
        <v>477</v>
      </c>
      <c r="H10" s="247">
        <v>-4115</v>
      </c>
      <c r="I10" s="247">
        <f t="shared" si="2"/>
        <v>61078</v>
      </c>
      <c r="J10" s="253">
        <f t="shared" si="5"/>
        <v>60573</v>
      </c>
      <c r="K10" s="246">
        <f t="shared" si="3"/>
        <v>505</v>
      </c>
      <c r="N10" s="254"/>
    </row>
    <row r="11" ht="34" customHeight="1" spans="1:14">
      <c r="A11" s="243">
        <v>206</v>
      </c>
      <c r="B11" s="248" t="s">
        <v>71</v>
      </c>
      <c r="C11" s="245">
        <f t="shared" si="4"/>
        <v>1518</v>
      </c>
      <c r="D11" s="245">
        <v>1504</v>
      </c>
      <c r="E11" s="245">
        <v>14</v>
      </c>
      <c r="F11" s="246">
        <f t="shared" si="1"/>
        <v>-32</v>
      </c>
      <c r="G11" s="245">
        <f>-78+51.48</f>
        <v>-27</v>
      </c>
      <c r="H11" s="247">
        <v>-5</v>
      </c>
      <c r="I11" s="247">
        <f t="shared" si="2"/>
        <v>1486</v>
      </c>
      <c r="J11" s="253">
        <f t="shared" si="5"/>
        <v>1477</v>
      </c>
      <c r="K11" s="246">
        <f t="shared" si="3"/>
        <v>9</v>
      </c>
      <c r="N11" s="254"/>
    </row>
    <row r="12" ht="34" customHeight="1" spans="1:14">
      <c r="A12" s="243">
        <v>207</v>
      </c>
      <c r="B12" s="244" t="s">
        <v>72</v>
      </c>
      <c r="C12" s="245">
        <f t="shared" si="4"/>
        <v>2110</v>
      </c>
      <c r="D12" s="245">
        <v>1048</v>
      </c>
      <c r="E12" s="245">
        <v>1062</v>
      </c>
      <c r="F12" s="246">
        <f t="shared" si="1"/>
        <v>-684</v>
      </c>
      <c r="G12" s="245">
        <v>35</v>
      </c>
      <c r="H12" s="247">
        <v>-719</v>
      </c>
      <c r="I12" s="247">
        <f t="shared" si="2"/>
        <v>1426</v>
      </c>
      <c r="J12" s="253">
        <f t="shared" si="5"/>
        <v>1083</v>
      </c>
      <c r="K12" s="246">
        <f t="shared" si="3"/>
        <v>343</v>
      </c>
      <c r="N12" s="254"/>
    </row>
    <row r="13" ht="34" customHeight="1" spans="1:14">
      <c r="A13" s="243">
        <v>208</v>
      </c>
      <c r="B13" s="248" t="s">
        <v>73</v>
      </c>
      <c r="C13" s="245">
        <f t="shared" si="4"/>
        <v>28401</v>
      </c>
      <c r="D13" s="245">
        <v>27871</v>
      </c>
      <c r="E13" s="245">
        <v>530</v>
      </c>
      <c r="F13" s="246">
        <f t="shared" si="1"/>
        <v>-3112</v>
      </c>
      <c r="G13" s="245">
        <v>-2636</v>
      </c>
      <c r="H13" s="247">
        <v>-476</v>
      </c>
      <c r="I13" s="247">
        <f t="shared" si="2"/>
        <v>25289</v>
      </c>
      <c r="J13" s="253">
        <f t="shared" si="5"/>
        <v>25235</v>
      </c>
      <c r="K13" s="246">
        <f t="shared" si="3"/>
        <v>54</v>
      </c>
      <c r="N13" s="254"/>
    </row>
    <row r="14" ht="34" customHeight="1" spans="1:14">
      <c r="A14" s="243">
        <v>210</v>
      </c>
      <c r="B14" s="244" t="s">
        <v>74</v>
      </c>
      <c r="C14" s="245">
        <f t="shared" si="4"/>
        <v>20155</v>
      </c>
      <c r="D14" s="245">
        <v>19603</v>
      </c>
      <c r="E14" s="245">
        <v>552</v>
      </c>
      <c r="F14" s="246">
        <f t="shared" si="1"/>
        <v>-939</v>
      </c>
      <c r="G14" s="245">
        <v>-436</v>
      </c>
      <c r="H14" s="247">
        <v>-503</v>
      </c>
      <c r="I14" s="247">
        <f t="shared" si="2"/>
        <v>19216</v>
      </c>
      <c r="J14" s="253">
        <f t="shared" si="5"/>
        <v>19167</v>
      </c>
      <c r="K14" s="246">
        <f t="shared" si="3"/>
        <v>49</v>
      </c>
      <c r="N14" s="254"/>
    </row>
    <row r="15" ht="34" customHeight="1" spans="1:14">
      <c r="A15" s="243">
        <v>211</v>
      </c>
      <c r="B15" s="244" t="s">
        <v>75</v>
      </c>
      <c r="C15" s="245">
        <f t="shared" si="4"/>
        <v>2802</v>
      </c>
      <c r="D15" s="245">
        <v>429</v>
      </c>
      <c r="E15" s="245">
        <v>2373</v>
      </c>
      <c r="F15" s="246">
        <f t="shared" si="1"/>
        <v>-2289</v>
      </c>
      <c r="G15" s="245">
        <v>-395</v>
      </c>
      <c r="H15" s="247">
        <v>-1894</v>
      </c>
      <c r="I15" s="247">
        <f t="shared" si="2"/>
        <v>513</v>
      </c>
      <c r="J15" s="253">
        <f t="shared" si="5"/>
        <v>34</v>
      </c>
      <c r="K15" s="246">
        <f t="shared" si="3"/>
        <v>479</v>
      </c>
      <c r="N15" s="254"/>
    </row>
    <row r="16" ht="34" customHeight="1" spans="1:14">
      <c r="A16" s="243">
        <v>212</v>
      </c>
      <c r="B16" s="244" t="s">
        <v>76</v>
      </c>
      <c r="C16" s="245">
        <f t="shared" si="4"/>
        <v>4627</v>
      </c>
      <c r="D16" s="245">
        <v>4203</v>
      </c>
      <c r="E16" s="245">
        <v>424</v>
      </c>
      <c r="F16" s="246">
        <f t="shared" si="1"/>
        <v>1325</v>
      </c>
      <c r="G16" s="245">
        <v>1675</v>
      </c>
      <c r="H16" s="247">
        <v>-350</v>
      </c>
      <c r="I16" s="247">
        <f t="shared" si="2"/>
        <v>5952</v>
      </c>
      <c r="J16" s="253">
        <f t="shared" si="5"/>
        <v>5878</v>
      </c>
      <c r="K16" s="246">
        <f t="shared" si="3"/>
        <v>74</v>
      </c>
      <c r="N16" s="255"/>
    </row>
    <row r="17" ht="34" customHeight="1" spans="1:11">
      <c r="A17" s="243">
        <v>213</v>
      </c>
      <c r="B17" s="244" t="s">
        <v>77</v>
      </c>
      <c r="C17" s="245">
        <f t="shared" si="4"/>
        <v>30552</v>
      </c>
      <c r="D17" s="245">
        <v>11372</v>
      </c>
      <c r="E17" s="245">
        <v>19180</v>
      </c>
      <c r="F17" s="246">
        <f t="shared" si="1"/>
        <v>-12587</v>
      </c>
      <c r="G17" s="245">
        <v>-85</v>
      </c>
      <c r="H17" s="247">
        <f>-12683+181.4</f>
        <v>-12502</v>
      </c>
      <c r="I17" s="247">
        <f t="shared" si="2"/>
        <v>17965</v>
      </c>
      <c r="J17" s="253">
        <f t="shared" si="5"/>
        <v>11287</v>
      </c>
      <c r="K17" s="246">
        <f t="shared" si="3"/>
        <v>6678</v>
      </c>
    </row>
    <row r="18" ht="34" customHeight="1" spans="1:11">
      <c r="A18" s="243">
        <v>214</v>
      </c>
      <c r="B18" s="248" t="s">
        <v>78</v>
      </c>
      <c r="C18" s="245">
        <f t="shared" si="4"/>
        <v>6896</v>
      </c>
      <c r="D18" s="245">
        <v>3869</v>
      </c>
      <c r="E18" s="245">
        <v>3027</v>
      </c>
      <c r="F18" s="246">
        <f t="shared" si="1"/>
        <v>-5433</v>
      </c>
      <c r="G18" s="245">
        <v>-2678</v>
      </c>
      <c r="H18" s="247">
        <v>-2755</v>
      </c>
      <c r="I18" s="247">
        <f t="shared" si="2"/>
        <v>1463</v>
      </c>
      <c r="J18" s="253">
        <f t="shared" si="5"/>
        <v>1191</v>
      </c>
      <c r="K18" s="246">
        <f t="shared" si="3"/>
        <v>272</v>
      </c>
    </row>
    <row r="19" ht="34" customHeight="1" spans="1:11">
      <c r="A19" s="243">
        <v>215</v>
      </c>
      <c r="B19" s="244" t="s">
        <v>79</v>
      </c>
      <c r="C19" s="245">
        <f t="shared" si="4"/>
        <v>5690</v>
      </c>
      <c r="D19" s="245">
        <f>2844-100</f>
        <v>2744</v>
      </c>
      <c r="E19" s="245">
        <v>2946</v>
      </c>
      <c r="F19" s="246">
        <f t="shared" si="1"/>
        <v>-3954</v>
      </c>
      <c r="G19" s="245">
        <f>-1006-51.48</f>
        <v>-1057</v>
      </c>
      <c r="H19" s="247">
        <v>-2897</v>
      </c>
      <c r="I19" s="247">
        <f t="shared" si="2"/>
        <v>1736</v>
      </c>
      <c r="J19" s="253">
        <f t="shared" si="5"/>
        <v>1687</v>
      </c>
      <c r="K19" s="246">
        <f t="shared" si="3"/>
        <v>49</v>
      </c>
    </row>
    <row r="20" ht="34" customHeight="1" spans="1:11">
      <c r="A20" s="243">
        <v>216</v>
      </c>
      <c r="B20" s="248" t="s">
        <v>80</v>
      </c>
      <c r="C20" s="245">
        <f t="shared" si="4"/>
        <v>893</v>
      </c>
      <c r="D20" s="245">
        <v>210</v>
      </c>
      <c r="E20" s="245">
        <v>683</v>
      </c>
      <c r="F20" s="246">
        <f t="shared" si="1"/>
        <v>-309</v>
      </c>
      <c r="G20" s="245">
        <v>-12</v>
      </c>
      <c r="H20" s="247">
        <v>-297</v>
      </c>
      <c r="I20" s="247">
        <f t="shared" si="2"/>
        <v>584</v>
      </c>
      <c r="J20" s="253">
        <f t="shared" si="5"/>
        <v>198</v>
      </c>
      <c r="K20" s="246">
        <f t="shared" si="3"/>
        <v>386</v>
      </c>
    </row>
    <row r="21" ht="34" customHeight="1" spans="1:11">
      <c r="A21" s="243">
        <v>220</v>
      </c>
      <c r="B21" s="244" t="s">
        <v>81</v>
      </c>
      <c r="C21" s="245">
        <f t="shared" si="4"/>
        <v>2327</v>
      </c>
      <c r="D21" s="245">
        <v>2324</v>
      </c>
      <c r="E21" s="245">
        <v>3</v>
      </c>
      <c r="F21" s="246">
        <f t="shared" si="1"/>
        <v>123</v>
      </c>
      <c r="G21" s="245">
        <v>123</v>
      </c>
      <c r="H21" s="247">
        <v>0</v>
      </c>
      <c r="I21" s="247">
        <f t="shared" si="2"/>
        <v>2450</v>
      </c>
      <c r="J21" s="253">
        <f t="shared" si="5"/>
        <v>2447</v>
      </c>
      <c r="K21" s="246">
        <f t="shared" si="3"/>
        <v>3</v>
      </c>
    </row>
    <row r="22" ht="34" customHeight="1" spans="1:11">
      <c r="A22" s="243">
        <v>221</v>
      </c>
      <c r="B22" s="244" t="s">
        <v>82</v>
      </c>
      <c r="C22" s="245">
        <f t="shared" si="4"/>
        <v>1136</v>
      </c>
      <c r="D22" s="245">
        <v>545</v>
      </c>
      <c r="E22" s="245">
        <v>591</v>
      </c>
      <c r="F22" s="246">
        <f t="shared" si="1"/>
        <v>-14</v>
      </c>
      <c r="G22" s="245">
        <v>4</v>
      </c>
      <c r="H22" s="247">
        <v>-18</v>
      </c>
      <c r="I22" s="247">
        <f t="shared" si="2"/>
        <v>1122</v>
      </c>
      <c r="J22" s="253">
        <f t="shared" si="5"/>
        <v>549</v>
      </c>
      <c r="K22" s="246">
        <f t="shared" si="3"/>
        <v>573</v>
      </c>
    </row>
    <row r="23" ht="34" customHeight="1" spans="1:11">
      <c r="A23" s="243">
        <v>222</v>
      </c>
      <c r="B23" s="248" t="s">
        <v>83</v>
      </c>
      <c r="C23" s="245">
        <f t="shared" si="4"/>
        <v>298</v>
      </c>
      <c r="D23" s="245">
        <v>297</v>
      </c>
      <c r="E23" s="245">
        <v>1</v>
      </c>
      <c r="F23" s="246">
        <f t="shared" si="1"/>
        <v>33</v>
      </c>
      <c r="G23" s="245">
        <v>34</v>
      </c>
      <c r="H23" s="247">
        <v>-1</v>
      </c>
      <c r="I23" s="247">
        <f t="shared" si="2"/>
        <v>331</v>
      </c>
      <c r="J23" s="253">
        <f t="shared" si="5"/>
        <v>331</v>
      </c>
      <c r="K23" s="246">
        <f t="shared" si="3"/>
        <v>0</v>
      </c>
    </row>
    <row r="24" ht="34" customHeight="1" spans="1:11">
      <c r="A24" s="243">
        <v>224</v>
      </c>
      <c r="B24" s="248" t="s">
        <v>84</v>
      </c>
      <c r="C24" s="245">
        <f t="shared" si="4"/>
        <v>2154</v>
      </c>
      <c r="D24" s="245">
        <v>1658</v>
      </c>
      <c r="E24" s="245">
        <v>496</v>
      </c>
      <c r="F24" s="246">
        <f t="shared" si="1"/>
        <v>-359</v>
      </c>
      <c r="G24" s="245">
        <v>-57</v>
      </c>
      <c r="H24" s="247">
        <v>-302</v>
      </c>
      <c r="I24" s="247">
        <f t="shared" si="2"/>
        <v>1795</v>
      </c>
      <c r="J24" s="253">
        <f t="shared" si="5"/>
        <v>1601</v>
      </c>
      <c r="K24" s="246">
        <f t="shared" si="3"/>
        <v>194</v>
      </c>
    </row>
    <row r="25" ht="34" customHeight="1" spans="1:11">
      <c r="A25" s="243">
        <v>227</v>
      </c>
      <c r="B25" s="248" t="s">
        <v>85</v>
      </c>
      <c r="C25" s="245">
        <f t="shared" si="4"/>
        <v>3000</v>
      </c>
      <c r="D25" s="245">
        <v>3000</v>
      </c>
      <c r="E25" s="245">
        <v>0</v>
      </c>
      <c r="F25" s="246">
        <f t="shared" si="1"/>
        <v>-2500</v>
      </c>
      <c r="G25" s="245">
        <v>-2500</v>
      </c>
      <c r="H25" s="247">
        <v>0</v>
      </c>
      <c r="I25" s="247">
        <f t="shared" si="2"/>
        <v>500</v>
      </c>
      <c r="J25" s="253">
        <f t="shared" si="5"/>
        <v>500</v>
      </c>
      <c r="K25" s="246">
        <f t="shared" si="3"/>
        <v>0</v>
      </c>
    </row>
    <row r="26" ht="34" customHeight="1" spans="1:11">
      <c r="A26" s="243">
        <v>229</v>
      </c>
      <c r="B26" s="248" t="s">
        <v>86</v>
      </c>
      <c r="C26" s="245">
        <f t="shared" si="4"/>
        <v>4338</v>
      </c>
      <c r="D26" s="245">
        <v>4267</v>
      </c>
      <c r="E26" s="245">
        <v>71</v>
      </c>
      <c r="F26" s="246">
        <f t="shared" si="1"/>
        <v>-3010</v>
      </c>
      <c r="G26" s="245">
        <v>-3003</v>
      </c>
      <c r="H26" s="247">
        <v>-7</v>
      </c>
      <c r="I26" s="247">
        <f t="shared" si="2"/>
        <v>1328</v>
      </c>
      <c r="J26" s="253">
        <f t="shared" si="5"/>
        <v>1264</v>
      </c>
      <c r="K26" s="246">
        <f t="shared" si="3"/>
        <v>64</v>
      </c>
    </row>
    <row r="27" ht="34" customHeight="1" spans="1:11">
      <c r="A27" s="243">
        <v>231</v>
      </c>
      <c r="B27" s="248" t="s">
        <v>87</v>
      </c>
      <c r="C27" s="245">
        <f t="shared" si="4"/>
        <v>1550</v>
      </c>
      <c r="D27" s="245">
        <v>1550</v>
      </c>
      <c r="E27" s="245">
        <v>0</v>
      </c>
      <c r="F27" s="246">
        <f t="shared" si="1"/>
        <v>0</v>
      </c>
      <c r="G27" s="245">
        <v>0</v>
      </c>
      <c r="H27" s="247">
        <v>0</v>
      </c>
      <c r="I27" s="247">
        <f t="shared" si="2"/>
        <v>1550</v>
      </c>
      <c r="J27" s="253">
        <f t="shared" si="5"/>
        <v>1550</v>
      </c>
      <c r="K27" s="246">
        <f t="shared" si="3"/>
        <v>0</v>
      </c>
    </row>
    <row r="28" ht="34" customHeight="1" spans="1:11">
      <c r="A28" s="243">
        <v>232</v>
      </c>
      <c r="B28" s="248" t="s">
        <v>88</v>
      </c>
      <c r="C28" s="245">
        <f t="shared" si="4"/>
        <v>3320</v>
      </c>
      <c r="D28" s="245">
        <f>3000+320</f>
        <v>3320</v>
      </c>
      <c r="E28" s="245">
        <v>0</v>
      </c>
      <c r="F28" s="246">
        <f t="shared" si="1"/>
        <v>170</v>
      </c>
      <c r="G28" s="245">
        <v>170</v>
      </c>
      <c r="H28" s="247">
        <v>0</v>
      </c>
      <c r="I28" s="247">
        <f t="shared" si="2"/>
        <v>3490</v>
      </c>
      <c r="J28" s="253">
        <f t="shared" si="5"/>
        <v>3490</v>
      </c>
      <c r="K28" s="246">
        <f t="shared" si="3"/>
        <v>0</v>
      </c>
    </row>
    <row r="29" ht="34" customHeight="1" spans="1:11">
      <c r="A29" s="243">
        <v>233</v>
      </c>
      <c r="B29" s="248" t="s">
        <v>89</v>
      </c>
      <c r="C29" s="245">
        <f t="shared" si="4"/>
        <v>30</v>
      </c>
      <c r="D29" s="245">
        <v>30</v>
      </c>
      <c r="E29" s="245">
        <v>0</v>
      </c>
      <c r="F29" s="246">
        <f t="shared" si="1"/>
        <v>-15</v>
      </c>
      <c r="G29" s="245">
        <v>-15</v>
      </c>
      <c r="H29" s="247">
        <v>0</v>
      </c>
      <c r="I29" s="247">
        <f t="shared" si="2"/>
        <v>15</v>
      </c>
      <c r="J29" s="253">
        <f t="shared" si="5"/>
        <v>15</v>
      </c>
      <c r="K29" s="246">
        <f t="shared" si="3"/>
        <v>0</v>
      </c>
    </row>
    <row r="30" spans="6:6">
      <c r="F30" s="249"/>
    </row>
  </sheetData>
  <autoFilter xmlns:etc="http://www.wps.cn/officeDocument/2017/etCustomData" ref="A6:N29" etc:filterBottomFollowUsedRange="0">
    <extLst/>
  </autoFilter>
  <sortState ref="A6:L27">
    <sortCondition ref="A6:A27"/>
  </sortState>
  <mergeCells count="7">
    <mergeCell ref="A2:K2"/>
    <mergeCell ref="C4:E4"/>
    <mergeCell ref="F4:H4"/>
    <mergeCell ref="I4:K4"/>
    <mergeCell ref="A6:B6"/>
    <mergeCell ref="A4:A5"/>
    <mergeCell ref="B4:B5"/>
  </mergeCells>
  <printOptions horizontalCentered="1"/>
  <pageMargins left="0.707638888888889" right="0.707638888888889" top="0.747916666666667" bottom="0.747916666666667" header="0.313888888888889" footer="0.313888888888889"/>
  <pageSetup paperSize="9" scale="5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14"/>
  <sheetViews>
    <sheetView view="pageBreakPreview" zoomScale="85" zoomScaleNormal="100" workbookViewId="0">
      <pane ySplit="5" topLeftCell="A29" activePane="bottomLeft" state="frozen"/>
      <selection/>
      <selection pane="bottomLeft" activeCell="B41" sqref="B41"/>
    </sheetView>
  </sheetViews>
  <sheetFormatPr defaultColWidth="9" defaultRowHeight="13.5"/>
  <cols>
    <col min="1" max="1" width="13.125" style="86" customWidth="1"/>
    <col min="2" max="2" width="47.5" style="86" customWidth="1"/>
    <col min="3" max="3" width="14.125" customWidth="1"/>
    <col min="4" max="4" width="17.3333333333333" customWidth="1"/>
    <col min="5" max="5" width="15.175" customWidth="1"/>
    <col min="6" max="6" width="12.1333333333333" customWidth="1"/>
    <col min="7" max="7" width="20" customWidth="1"/>
    <col min="8" max="8" width="17.3166666666667" customWidth="1"/>
    <col min="9" max="9" width="10.7166666666667" customWidth="1"/>
    <col min="10" max="11" width="19.875" customWidth="1"/>
    <col min="12" max="12" width="13.75" customWidth="1"/>
    <col min="13" max="13" width="14.125"/>
    <col min="14" max="14" width="14.5" customWidth="1"/>
    <col min="15" max="15" width="20.375" customWidth="1"/>
    <col min="16" max="16" width="20.375"/>
    <col min="17" max="17" width="12.625"/>
    <col min="18" max="18" width="20.375"/>
  </cols>
  <sheetData>
    <row r="1" spans="1:10">
      <c r="A1" s="187" t="s">
        <v>90</v>
      </c>
      <c r="B1" s="188"/>
      <c r="C1" s="189"/>
      <c r="D1" s="189"/>
      <c r="E1" s="189"/>
      <c r="F1" s="189"/>
      <c r="G1" s="189"/>
      <c r="H1" s="189"/>
      <c r="I1" s="189"/>
      <c r="J1" s="189"/>
    </row>
    <row r="2" ht="20.25" spans="1:11">
      <c r="A2" s="190" t="s">
        <v>91</v>
      </c>
      <c r="B2" s="190"/>
      <c r="C2" s="191"/>
      <c r="D2" s="191"/>
      <c r="E2" s="191"/>
      <c r="F2" s="191"/>
      <c r="G2" s="191"/>
      <c r="H2" s="191"/>
      <c r="I2" s="191"/>
      <c r="J2" s="191"/>
      <c r="K2" s="191"/>
    </row>
    <row r="3" spans="2:16">
      <c r="B3" s="192"/>
      <c r="C3" s="193"/>
      <c r="D3" s="193"/>
      <c r="E3" s="194"/>
      <c r="F3" s="194"/>
      <c r="G3" s="194"/>
      <c r="H3" s="194"/>
      <c r="I3" s="194"/>
      <c r="J3" s="194"/>
      <c r="K3" s="194" t="s">
        <v>16</v>
      </c>
      <c r="O3" s="220"/>
      <c r="P3" s="220"/>
    </row>
    <row r="4" ht="28" customHeight="1" spans="1:11">
      <c r="A4" s="195" t="s">
        <v>54</v>
      </c>
      <c r="B4" s="196" t="s">
        <v>92</v>
      </c>
      <c r="C4" s="197" t="s">
        <v>56</v>
      </c>
      <c r="D4" s="197"/>
      <c r="E4" s="197"/>
      <c r="F4" s="198" t="s">
        <v>57</v>
      </c>
      <c r="G4" s="199"/>
      <c r="H4" s="200"/>
      <c r="I4" s="202" t="s">
        <v>58</v>
      </c>
      <c r="J4" s="202"/>
      <c r="K4" s="202"/>
    </row>
    <row r="5" ht="35" customHeight="1" spans="1:18">
      <c r="A5" s="201"/>
      <c r="B5" s="196"/>
      <c r="C5" s="71" t="s">
        <v>59</v>
      </c>
      <c r="D5" s="202" t="s">
        <v>93</v>
      </c>
      <c r="E5" s="202" t="s">
        <v>61</v>
      </c>
      <c r="F5" s="203" t="s">
        <v>59</v>
      </c>
      <c r="G5" s="203" t="s">
        <v>94</v>
      </c>
      <c r="H5" s="204" t="s">
        <v>63</v>
      </c>
      <c r="I5" s="202" t="s">
        <v>59</v>
      </c>
      <c r="J5" s="202" t="s">
        <v>95</v>
      </c>
      <c r="K5" s="202" t="s">
        <v>65</v>
      </c>
      <c r="L5" s="221"/>
      <c r="R5" s="226"/>
    </row>
    <row r="6" ht="30" customHeight="1" spans="1:11">
      <c r="A6" s="205" t="s">
        <v>96</v>
      </c>
      <c r="B6" s="205"/>
      <c r="C6" s="206">
        <f t="shared" ref="C6:K6" si="0">C7+C84+C90+C113+C136+C145+C161+C221+C270+C252+C278+C323+C346+C335+C352+C370+C361+C377+C395+C403+C398+C408+C412</f>
        <v>224035</v>
      </c>
      <c r="D6" s="206">
        <f t="shared" si="0"/>
        <v>189334</v>
      </c>
      <c r="E6" s="206">
        <f t="shared" si="0"/>
        <v>34701</v>
      </c>
      <c r="F6" s="206">
        <f t="shared" si="0"/>
        <v>-40298</v>
      </c>
      <c r="G6" s="206">
        <f t="shared" si="0"/>
        <v>-12897</v>
      </c>
      <c r="H6" s="206">
        <f t="shared" si="0"/>
        <v>-27402</v>
      </c>
      <c r="I6" s="206">
        <f t="shared" si="0"/>
        <v>183737</v>
      </c>
      <c r="J6" s="206">
        <f t="shared" si="0"/>
        <v>176438</v>
      </c>
      <c r="K6" s="206">
        <f t="shared" si="0"/>
        <v>7299</v>
      </c>
    </row>
    <row r="7" ht="16" customHeight="1" spans="1:12">
      <c r="A7" s="207">
        <v>201</v>
      </c>
      <c r="B7" s="208" t="s">
        <v>67</v>
      </c>
      <c r="C7" s="209">
        <f t="shared" ref="C6:C23" si="1">D7+E7</f>
        <v>27881</v>
      </c>
      <c r="D7" s="210">
        <v>27514</v>
      </c>
      <c r="E7" s="210">
        <v>367</v>
      </c>
      <c r="F7" s="210">
        <f>G7+H7</f>
        <v>-2724</v>
      </c>
      <c r="G7" s="211">
        <v>-2466.18</v>
      </c>
      <c r="H7" s="212">
        <v>-258</v>
      </c>
      <c r="I7" s="222">
        <f>J7+K7</f>
        <v>25157</v>
      </c>
      <c r="J7" s="222">
        <f>D7+G7</f>
        <v>25048</v>
      </c>
      <c r="K7" s="223">
        <f>E7+H7</f>
        <v>109</v>
      </c>
      <c r="L7" s="142">
        <f>VLOOKUP(A7,[1]附件4!$C:$M,11,0)</f>
        <v>-258</v>
      </c>
    </row>
    <row r="8" ht="16" customHeight="1" spans="1:12">
      <c r="A8" s="213">
        <v>20101</v>
      </c>
      <c r="B8" s="213" t="s">
        <v>97</v>
      </c>
      <c r="C8" s="214">
        <f t="shared" si="1"/>
        <v>949</v>
      </c>
      <c r="D8" s="215">
        <v>909</v>
      </c>
      <c r="E8" s="216">
        <v>40</v>
      </c>
      <c r="F8" s="216">
        <f>G8+H8</f>
        <v>-10</v>
      </c>
      <c r="G8" s="216">
        <v>14</v>
      </c>
      <c r="H8" s="215">
        <v>-24</v>
      </c>
      <c r="I8" s="224">
        <f>J8+K8</f>
        <v>939</v>
      </c>
      <c r="J8" s="224">
        <f t="shared" ref="J8:J71" si="2">D8+G8</f>
        <v>923</v>
      </c>
      <c r="K8" s="225">
        <f t="shared" ref="K8:K71" si="3">E8+H8</f>
        <v>16</v>
      </c>
      <c r="L8" s="142">
        <f>VLOOKUP(A8,[1]附件4!$C:$M,11,0)</f>
        <v>-24</v>
      </c>
    </row>
    <row r="9" ht="16" customHeight="1" spans="1:12">
      <c r="A9" s="217">
        <v>2010101</v>
      </c>
      <c r="B9" s="217" t="s">
        <v>98</v>
      </c>
      <c r="C9" s="214">
        <f t="shared" si="1"/>
        <v>534</v>
      </c>
      <c r="D9" s="215">
        <v>534</v>
      </c>
      <c r="E9" s="216">
        <v>0</v>
      </c>
      <c r="F9" s="216">
        <f t="shared" ref="F8:F71" si="4">G9+H9</f>
        <v>-5</v>
      </c>
      <c r="G9" s="218">
        <v>-5</v>
      </c>
      <c r="H9" s="215">
        <v>0</v>
      </c>
      <c r="I9" s="224">
        <f t="shared" ref="I8:I71" si="5">J9+K9</f>
        <v>529</v>
      </c>
      <c r="J9" s="224">
        <f t="shared" si="2"/>
        <v>529</v>
      </c>
      <c r="K9" s="225">
        <f t="shared" si="3"/>
        <v>0</v>
      </c>
      <c r="L9" s="142">
        <f>VLOOKUP(A9,[1]附件4!$C:$M,11,0)</f>
        <v>0</v>
      </c>
    </row>
    <row r="10" ht="16" customHeight="1" spans="1:12">
      <c r="A10" s="217">
        <v>2010102</v>
      </c>
      <c r="B10" s="217" t="s">
        <v>99</v>
      </c>
      <c r="C10" s="214">
        <f t="shared" si="1"/>
        <v>80</v>
      </c>
      <c r="D10" s="215">
        <v>70</v>
      </c>
      <c r="E10" s="216">
        <v>10</v>
      </c>
      <c r="F10" s="216">
        <f t="shared" si="4"/>
        <v>-12</v>
      </c>
      <c r="G10" s="218">
        <v>-2</v>
      </c>
      <c r="H10" s="215">
        <v>-10</v>
      </c>
      <c r="I10" s="224">
        <f t="shared" si="5"/>
        <v>68</v>
      </c>
      <c r="J10" s="224">
        <f t="shared" si="2"/>
        <v>68</v>
      </c>
      <c r="K10" s="225">
        <f t="shared" si="3"/>
        <v>0</v>
      </c>
      <c r="L10" s="142">
        <f>VLOOKUP(A10,[1]附件4!$C:$M,11,0)</f>
        <v>-10</v>
      </c>
    </row>
    <row r="11" ht="16" customHeight="1" spans="1:12">
      <c r="A11" s="217">
        <v>2010104</v>
      </c>
      <c r="B11" s="217" t="s">
        <v>100</v>
      </c>
      <c r="C11" s="214">
        <f t="shared" si="1"/>
        <v>30</v>
      </c>
      <c r="D11" s="215">
        <v>30</v>
      </c>
      <c r="E11" s="216">
        <v>0</v>
      </c>
      <c r="F11" s="216">
        <f t="shared" si="4"/>
        <v>0</v>
      </c>
      <c r="G11" s="218">
        <v>0</v>
      </c>
      <c r="H11" s="215">
        <v>0</v>
      </c>
      <c r="I11" s="224">
        <f t="shared" si="5"/>
        <v>30</v>
      </c>
      <c r="J11" s="224">
        <f t="shared" si="2"/>
        <v>30</v>
      </c>
      <c r="K11" s="225">
        <f t="shared" si="3"/>
        <v>0</v>
      </c>
      <c r="L11" s="142">
        <f>VLOOKUP(A11,[1]附件4!$C:$M,11,0)</f>
        <v>0</v>
      </c>
    </row>
    <row r="12" ht="16" customHeight="1" spans="1:12">
      <c r="A12" s="217">
        <v>2010150</v>
      </c>
      <c r="B12" s="217" t="s">
        <v>101</v>
      </c>
      <c r="C12" s="214">
        <f t="shared" si="1"/>
        <v>25</v>
      </c>
      <c r="D12" s="219">
        <v>25</v>
      </c>
      <c r="E12" s="216">
        <v>0</v>
      </c>
      <c r="F12" s="216">
        <f t="shared" si="4"/>
        <v>21</v>
      </c>
      <c r="G12" s="218">
        <v>21</v>
      </c>
      <c r="H12" s="215">
        <v>0</v>
      </c>
      <c r="I12" s="224">
        <f t="shared" si="5"/>
        <v>46</v>
      </c>
      <c r="J12" s="224">
        <f t="shared" si="2"/>
        <v>46</v>
      </c>
      <c r="K12" s="225">
        <f t="shared" si="3"/>
        <v>0</v>
      </c>
      <c r="L12" s="142">
        <f>VLOOKUP(A12,[1]附件4!$C:$M,11,0)</f>
        <v>0</v>
      </c>
    </row>
    <row r="13" ht="16" customHeight="1" spans="1:12">
      <c r="A13" s="217">
        <v>2010199</v>
      </c>
      <c r="B13" s="217" t="s">
        <v>102</v>
      </c>
      <c r="C13" s="214">
        <f t="shared" si="1"/>
        <v>280</v>
      </c>
      <c r="D13" s="215">
        <v>250</v>
      </c>
      <c r="E13" s="216">
        <v>30</v>
      </c>
      <c r="F13" s="216">
        <f t="shared" si="4"/>
        <v>-14</v>
      </c>
      <c r="G13" s="218">
        <v>0</v>
      </c>
      <c r="H13" s="215">
        <v>-14</v>
      </c>
      <c r="I13" s="224">
        <f t="shared" si="5"/>
        <v>266</v>
      </c>
      <c r="J13" s="224">
        <f t="shared" si="2"/>
        <v>250</v>
      </c>
      <c r="K13" s="225">
        <f t="shared" si="3"/>
        <v>16</v>
      </c>
      <c r="L13" s="142">
        <f>VLOOKUP(A13,[1]附件4!$C:$M,11,0)</f>
        <v>-14</v>
      </c>
    </row>
    <row r="14" ht="16" customHeight="1" spans="1:12">
      <c r="A14" s="213">
        <v>20102</v>
      </c>
      <c r="B14" s="213" t="s">
        <v>103</v>
      </c>
      <c r="C14" s="214">
        <f t="shared" si="1"/>
        <v>724</v>
      </c>
      <c r="D14" s="215">
        <v>723</v>
      </c>
      <c r="E14" s="216">
        <v>1</v>
      </c>
      <c r="F14" s="216">
        <f t="shared" si="4"/>
        <v>44</v>
      </c>
      <c r="G14" s="216">
        <v>45</v>
      </c>
      <c r="H14" s="215">
        <v>-1</v>
      </c>
      <c r="I14" s="224">
        <f t="shared" si="5"/>
        <v>768</v>
      </c>
      <c r="J14" s="224">
        <f t="shared" si="2"/>
        <v>768</v>
      </c>
      <c r="K14" s="225">
        <f t="shared" si="3"/>
        <v>0</v>
      </c>
      <c r="L14" s="142">
        <f>VLOOKUP(A14,[1]附件4!$C:$M,11,0)</f>
        <v>-1</v>
      </c>
    </row>
    <row r="15" ht="16" customHeight="1" spans="1:12">
      <c r="A15" s="217">
        <v>2010201</v>
      </c>
      <c r="B15" s="217" t="s">
        <v>98</v>
      </c>
      <c r="C15" s="214">
        <f t="shared" si="1"/>
        <v>623</v>
      </c>
      <c r="D15" s="215">
        <v>623</v>
      </c>
      <c r="E15" s="216">
        <v>0</v>
      </c>
      <c r="F15" s="216">
        <f t="shared" si="4"/>
        <v>46</v>
      </c>
      <c r="G15" s="218">
        <v>46</v>
      </c>
      <c r="H15" s="215">
        <v>0</v>
      </c>
      <c r="I15" s="224">
        <f t="shared" si="5"/>
        <v>669</v>
      </c>
      <c r="J15" s="224">
        <f t="shared" si="2"/>
        <v>669</v>
      </c>
      <c r="K15" s="225">
        <f t="shared" si="3"/>
        <v>0</v>
      </c>
      <c r="L15" s="142">
        <f>VLOOKUP(A15,[1]附件4!$C:$M,11,0)</f>
        <v>0</v>
      </c>
    </row>
    <row r="16" ht="16" customHeight="1" spans="1:12">
      <c r="A16" s="217">
        <v>2010202</v>
      </c>
      <c r="B16" s="217" t="s">
        <v>99</v>
      </c>
      <c r="C16" s="214">
        <f t="shared" si="1"/>
        <v>69</v>
      </c>
      <c r="D16" s="215">
        <v>68</v>
      </c>
      <c r="E16" s="216">
        <v>1</v>
      </c>
      <c r="F16" s="216">
        <f t="shared" si="4"/>
        <v>-1</v>
      </c>
      <c r="G16" s="218">
        <v>0</v>
      </c>
      <c r="H16" s="215">
        <v>-1</v>
      </c>
      <c r="I16" s="224">
        <f t="shared" si="5"/>
        <v>68</v>
      </c>
      <c r="J16" s="224">
        <f t="shared" si="2"/>
        <v>68</v>
      </c>
      <c r="K16" s="225">
        <f t="shared" si="3"/>
        <v>0</v>
      </c>
      <c r="L16" s="142">
        <f>VLOOKUP(A16,[1]附件4!$C:$M,11,0)</f>
        <v>-1</v>
      </c>
    </row>
    <row r="17" ht="16" customHeight="1" spans="1:12">
      <c r="A17" s="217">
        <v>2010203</v>
      </c>
      <c r="B17" s="217" t="s">
        <v>104</v>
      </c>
      <c r="C17" s="214">
        <f t="shared" si="1"/>
        <v>12</v>
      </c>
      <c r="D17" s="215">
        <v>12</v>
      </c>
      <c r="E17" s="216">
        <v>0</v>
      </c>
      <c r="F17" s="216">
        <f t="shared" si="4"/>
        <v>-2</v>
      </c>
      <c r="G17" s="218">
        <v>-2</v>
      </c>
      <c r="H17" s="215">
        <v>0</v>
      </c>
      <c r="I17" s="224">
        <f t="shared" si="5"/>
        <v>10</v>
      </c>
      <c r="J17" s="224">
        <f t="shared" si="2"/>
        <v>10</v>
      </c>
      <c r="K17" s="225">
        <f t="shared" si="3"/>
        <v>0</v>
      </c>
      <c r="L17" s="142">
        <f>VLOOKUP(A17,[1]附件4!$C:$M,11,0)</f>
        <v>0</v>
      </c>
    </row>
    <row r="18" ht="16" customHeight="1" spans="1:12">
      <c r="A18" s="217">
        <v>2010204</v>
      </c>
      <c r="B18" s="217" t="s">
        <v>105</v>
      </c>
      <c r="C18" s="214">
        <f t="shared" si="1"/>
        <v>20</v>
      </c>
      <c r="D18" s="215">
        <v>20</v>
      </c>
      <c r="E18" s="216">
        <v>0</v>
      </c>
      <c r="F18" s="216">
        <f t="shared" si="4"/>
        <v>0</v>
      </c>
      <c r="G18" s="218">
        <v>0</v>
      </c>
      <c r="H18" s="215">
        <v>0</v>
      </c>
      <c r="I18" s="224">
        <f t="shared" si="5"/>
        <v>20</v>
      </c>
      <c r="J18" s="224">
        <f t="shared" si="2"/>
        <v>20</v>
      </c>
      <c r="K18" s="225">
        <f t="shared" si="3"/>
        <v>0</v>
      </c>
      <c r="L18" s="142">
        <f>VLOOKUP(A18,[1]附件4!$C:$M,11,0)</f>
        <v>0</v>
      </c>
    </row>
    <row r="19" ht="16" customHeight="1" spans="1:12">
      <c r="A19" s="213">
        <v>20103</v>
      </c>
      <c r="B19" s="213" t="s">
        <v>106</v>
      </c>
      <c r="C19" s="214">
        <f t="shared" si="1"/>
        <v>10097</v>
      </c>
      <c r="D19" s="215">
        <v>10097</v>
      </c>
      <c r="E19" s="216">
        <v>0</v>
      </c>
      <c r="F19" s="216">
        <f t="shared" si="4"/>
        <v>400</v>
      </c>
      <c r="G19" s="216">
        <v>400</v>
      </c>
      <c r="H19" s="215">
        <v>0</v>
      </c>
      <c r="I19" s="224">
        <f t="shared" si="5"/>
        <v>10497</v>
      </c>
      <c r="J19" s="224">
        <f t="shared" si="2"/>
        <v>10497</v>
      </c>
      <c r="K19" s="225">
        <f t="shared" si="3"/>
        <v>0</v>
      </c>
      <c r="L19" s="142">
        <f>VLOOKUP(A19,[1]附件4!$C:$M,11,0)</f>
        <v>0</v>
      </c>
    </row>
    <row r="20" ht="16" customHeight="1" spans="1:12">
      <c r="A20" s="217">
        <v>2010301</v>
      </c>
      <c r="B20" s="217" t="s">
        <v>98</v>
      </c>
      <c r="C20" s="214">
        <f t="shared" si="1"/>
        <v>4141</v>
      </c>
      <c r="D20" s="215">
        <v>4141</v>
      </c>
      <c r="E20" s="216">
        <v>0</v>
      </c>
      <c r="F20" s="216">
        <f t="shared" si="4"/>
        <v>75</v>
      </c>
      <c r="G20" s="218">
        <v>75</v>
      </c>
      <c r="H20" s="215">
        <v>0</v>
      </c>
      <c r="I20" s="224">
        <f t="shared" si="5"/>
        <v>4216</v>
      </c>
      <c r="J20" s="224">
        <f t="shared" si="2"/>
        <v>4216</v>
      </c>
      <c r="K20" s="225">
        <f t="shared" si="3"/>
        <v>0</v>
      </c>
      <c r="L20" s="142">
        <f>VLOOKUP(A20,[1]附件4!$C:$M,11,0)</f>
        <v>0</v>
      </c>
    </row>
    <row r="21" ht="16" customHeight="1" spans="1:12">
      <c r="A21" s="217">
        <v>2010302</v>
      </c>
      <c r="B21" s="217" t="s">
        <v>99</v>
      </c>
      <c r="C21" s="214">
        <f t="shared" si="1"/>
        <v>2359</v>
      </c>
      <c r="D21" s="215">
        <v>2359</v>
      </c>
      <c r="E21" s="216">
        <v>0</v>
      </c>
      <c r="F21" s="216">
        <f t="shared" si="4"/>
        <v>54</v>
      </c>
      <c r="G21" s="218">
        <v>54</v>
      </c>
      <c r="H21" s="215">
        <v>0</v>
      </c>
      <c r="I21" s="224">
        <f t="shared" si="5"/>
        <v>2413</v>
      </c>
      <c r="J21" s="224">
        <f t="shared" si="2"/>
        <v>2413</v>
      </c>
      <c r="K21" s="225">
        <f t="shared" si="3"/>
        <v>0</v>
      </c>
      <c r="L21" s="142">
        <f>VLOOKUP(A21,[1]附件4!$C:$M,11,0)</f>
        <v>0</v>
      </c>
    </row>
    <row r="22" ht="16" customHeight="1" spans="1:12">
      <c r="A22" s="217">
        <v>2010308</v>
      </c>
      <c r="B22" s="217" t="s">
        <v>107</v>
      </c>
      <c r="C22" s="214">
        <f t="shared" si="1"/>
        <v>385</v>
      </c>
      <c r="D22" s="215">
        <v>385</v>
      </c>
      <c r="E22" s="216">
        <v>0</v>
      </c>
      <c r="F22" s="216">
        <f t="shared" si="4"/>
        <v>-18</v>
      </c>
      <c r="G22" s="218">
        <v>-18</v>
      </c>
      <c r="H22" s="215">
        <v>0</v>
      </c>
      <c r="I22" s="224">
        <f t="shared" si="5"/>
        <v>367</v>
      </c>
      <c r="J22" s="224">
        <f t="shared" si="2"/>
        <v>367</v>
      </c>
      <c r="K22" s="225">
        <f t="shared" si="3"/>
        <v>0</v>
      </c>
      <c r="L22" s="142">
        <f>VLOOKUP(A22,[1]附件4!$C:$M,11,0)</f>
        <v>0</v>
      </c>
    </row>
    <row r="23" ht="16" customHeight="1" spans="1:12">
      <c r="A23" s="217">
        <v>2010350</v>
      </c>
      <c r="B23" s="217" t="s">
        <v>101</v>
      </c>
      <c r="C23" s="214">
        <f t="shared" si="1"/>
        <v>3212</v>
      </c>
      <c r="D23" s="215">
        <v>3212</v>
      </c>
      <c r="E23" s="216">
        <v>0</v>
      </c>
      <c r="F23" s="216">
        <f t="shared" si="4"/>
        <v>225</v>
      </c>
      <c r="G23" s="218">
        <v>225</v>
      </c>
      <c r="H23" s="215">
        <v>0</v>
      </c>
      <c r="I23" s="224">
        <f t="shared" si="5"/>
        <v>3437</v>
      </c>
      <c r="J23" s="224">
        <f t="shared" si="2"/>
        <v>3437</v>
      </c>
      <c r="K23" s="225">
        <f t="shared" si="3"/>
        <v>0</v>
      </c>
      <c r="L23" s="142">
        <f>VLOOKUP(A23,[1]附件4!$C:$M,11,0)</f>
        <v>0</v>
      </c>
    </row>
    <row r="24" ht="16" customHeight="1" spans="1:12">
      <c r="A24" s="217">
        <v>2010399</v>
      </c>
      <c r="B24" s="217" t="s">
        <v>108</v>
      </c>
      <c r="C24" s="214">
        <v>0</v>
      </c>
      <c r="D24" s="215">
        <v>0</v>
      </c>
      <c r="E24" s="216">
        <v>0</v>
      </c>
      <c r="F24" s="216">
        <f t="shared" si="4"/>
        <v>63</v>
      </c>
      <c r="G24" s="218">
        <v>63</v>
      </c>
      <c r="H24" s="215">
        <v>0</v>
      </c>
      <c r="I24" s="224">
        <f t="shared" si="5"/>
        <v>63</v>
      </c>
      <c r="J24" s="224">
        <f t="shared" si="2"/>
        <v>63</v>
      </c>
      <c r="K24" s="225">
        <f t="shared" si="3"/>
        <v>0</v>
      </c>
      <c r="L24" s="142">
        <f>VLOOKUP(A24,[1]附件4!$C:$M,11,0)</f>
        <v>0</v>
      </c>
    </row>
    <row r="25" ht="16" customHeight="1" spans="1:12">
      <c r="A25" s="213">
        <v>20104</v>
      </c>
      <c r="B25" s="213" t="s">
        <v>109</v>
      </c>
      <c r="C25" s="214">
        <f t="shared" ref="C25:C70" si="6">D25+E25</f>
        <v>520</v>
      </c>
      <c r="D25" s="215">
        <v>520</v>
      </c>
      <c r="E25" s="216">
        <v>0</v>
      </c>
      <c r="F25" s="216">
        <f t="shared" si="4"/>
        <v>-500</v>
      </c>
      <c r="G25" s="216">
        <v>-500</v>
      </c>
      <c r="H25" s="215">
        <v>0</v>
      </c>
      <c r="I25" s="224">
        <f t="shared" si="5"/>
        <v>20</v>
      </c>
      <c r="J25" s="224">
        <f t="shared" si="2"/>
        <v>20</v>
      </c>
      <c r="K25" s="225">
        <f t="shared" si="3"/>
        <v>0</v>
      </c>
      <c r="L25" s="142">
        <f>VLOOKUP(A25,[1]附件4!$C:$M,11,0)</f>
        <v>0</v>
      </c>
    </row>
    <row r="26" ht="16" customHeight="1" spans="1:12">
      <c r="A26" s="217">
        <v>2010499</v>
      </c>
      <c r="B26" s="217" t="s">
        <v>110</v>
      </c>
      <c r="C26" s="214">
        <f t="shared" si="6"/>
        <v>520</v>
      </c>
      <c r="D26" s="215">
        <v>520</v>
      </c>
      <c r="E26" s="216">
        <v>0</v>
      </c>
      <c r="F26" s="216">
        <f t="shared" si="4"/>
        <v>-500</v>
      </c>
      <c r="G26" s="218">
        <v>-500</v>
      </c>
      <c r="H26" s="215">
        <v>0</v>
      </c>
      <c r="I26" s="224">
        <f t="shared" si="5"/>
        <v>20</v>
      </c>
      <c r="J26" s="224">
        <f t="shared" si="2"/>
        <v>20</v>
      </c>
      <c r="K26" s="225">
        <f t="shared" si="3"/>
        <v>0</v>
      </c>
      <c r="L26" s="142">
        <f>VLOOKUP(A26,[1]附件4!$C:$M,11,0)</f>
        <v>0</v>
      </c>
    </row>
    <row r="27" ht="16" customHeight="1" spans="1:12">
      <c r="A27" s="213">
        <v>20105</v>
      </c>
      <c r="B27" s="213" t="s">
        <v>111</v>
      </c>
      <c r="C27" s="214">
        <f t="shared" si="6"/>
        <v>443</v>
      </c>
      <c r="D27" s="215">
        <v>443</v>
      </c>
      <c r="E27" s="216">
        <v>0</v>
      </c>
      <c r="F27" s="216">
        <f t="shared" si="4"/>
        <v>-5</v>
      </c>
      <c r="G27" s="216">
        <v>-5</v>
      </c>
      <c r="H27" s="215">
        <v>0</v>
      </c>
      <c r="I27" s="224">
        <f t="shared" si="5"/>
        <v>438</v>
      </c>
      <c r="J27" s="224">
        <f t="shared" si="2"/>
        <v>438</v>
      </c>
      <c r="K27" s="225">
        <f t="shared" si="3"/>
        <v>0</v>
      </c>
      <c r="L27" s="142">
        <f>VLOOKUP(A27,[1]附件4!$C:$M,11,0)</f>
        <v>0</v>
      </c>
    </row>
    <row r="28" ht="16" customHeight="1" spans="1:12">
      <c r="A28" s="217">
        <v>2010501</v>
      </c>
      <c r="B28" s="217" t="s">
        <v>98</v>
      </c>
      <c r="C28" s="214">
        <f t="shared" si="6"/>
        <v>385</v>
      </c>
      <c r="D28" s="215">
        <v>385</v>
      </c>
      <c r="E28" s="216">
        <v>0</v>
      </c>
      <c r="F28" s="216">
        <f t="shared" si="4"/>
        <v>-13</v>
      </c>
      <c r="G28" s="218">
        <v>-13</v>
      </c>
      <c r="H28" s="215">
        <v>0</v>
      </c>
      <c r="I28" s="224">
        <f t="shared" si="5"/>
        <v>372</v>
      </c>
      <c r="J28" s="224">
        <f t="shared" si="2"/>
        <v>372</v>
      </c>
      <c r="K28" s="225">
        <f t="shared" si="3"/>
        <v>0</v>
      </c>
      <c r="L28" s="142">
        <f>VLOOKUP(A28,[1]附件4!$C:$M,11,0)</f>
        <v>0</v>
      </c>
    </row>
    <row r="29" ht="16" customHeight="1" spans="1:12">
      <c r="A29" s="217">
        <v>2010502</v>
      </c>
      <c r="B29" s="217" t="s">
        <v>99</v>
      </c>
      <c r="C29" s="214">
        <f t="shared" si="6"/>
        <v>14</v>
      </c>
      <c r="D29" s="215">
        <v>14</v>
      </c>
      <c r="E29" s="216">
        <v>0</v>
      </c>
      <c r="F29" s="216">
        <f t="shared" si="4"/>
        <v>-2</v>
      </c>
      <c r="G29" s="218">
        <v>-2</v>
      </c>
      <c r="H29" s="215">
        <v>0</v>
      </c>
      <c r="I29" s="224">
        <f t="shared" si="5"/>
        <v>12</v>
      </c>
      <c r="J29" s="224">
        <f t="shared" si="2"/>
        <v>12</v>
      </c>
      <c r="K29" s="225">
        <f t="shared" si="3"/>
        <v>0</v>
      </c>
      <c r="L29" s="142">
        <f>VLOOKUP(A29,[1]附件4!$C:$M,11,0)</f>
        <v>0</v>
      </c>
    </row>
    <row r="30" ht="16" customHeight="1" spans="1:12">
      <c r="A30" s="217">
        <v>2010507</v>
      </c>
      <c r="B30" s="217" t="s">
        <v>112</v>
      </c>
      <c r="C30" s="214">
        <f t="shared" si="6"/>
        <v>10</v>
      </c>
      <c r="D30" s="215">
        <v>10</v>
      </c>
      <c r="E30" s="216">
        <v>0</v>
      </c>
      <c r="F30" s="216">
        <f t="shared" si="4"/>
        <v>10</v>
      </c>
      <c r="G30" s="218">
        <v>10</v>
      </c>
      <c r="H30" s="215">
        <v>0</v>
      </c>
      <c r="I30" s="224">
        <f t="shared" si="5"/>
        <v>20</v>
      </c>
      <c r="J30" s="224">
        <f t="shared" si="2"/>
        <v>20</v>
      </c>
      <c r="K30" s="225">
        <f t="shared" si="3"/>
        <v>0</v>
      </c>
      <c r="L30" s="142">
        <f>VLOOKUP(A30,[1]附件4!$C:$M,11,0)</f>
        <v>0</v>
      </c>
    </row>
    <row r="31" ht="16" customHeight="1" spans="1:12">
      <c r="A31" s="217">
        <v>2010508</v>
      </c>
      <c r="B31" s="217" t="s">
        <v>113</v>
      </c>
      <c r="C31" s="214">
        <f t="shared" si="6"/>
        <v>35</v>
      </c>
      <c r="D31" s="215">
        <v>35</v>
      </c>
      <c r="E31" s="216">
        <v>0</v>
      </c>
      <c r="F31" s="216">
        <f t="shared" si="4"/>
        <v>0</v>
      </c>
      <c r="G31" s="218">
        <v>0</v>
      </c>
      <c r="H31" s="215">
        <v>0</v>
      </c>
      <c r="I31" s="224">
        <f t="shared" si="5"/>
        <v>35</v>
      </c>
      <c r="J31" s="224">
        <f t="shared" si="2"/>
        <v>35</v>
      </c>
      <c r="K31" s="225">
        <f t="shared" si="3"/>
        <v>0</v>
      </c>
      <c r="L31" s="142">
        <f>VLOOKUP(A31,[1]附件4!$C:$M,11,0)</f>
        <v>0</v>
      </c>
    </row>
    <row r="32" ht="16" customHeight="1" spans="1:12">
      <c r="A32" s="213">
        <v>20106</v>
      </c>
      <c r="B32" s="213" t="s">
        <v>114</v>
      </c>
      <c r="C32" s="214">
        <f t="shared" si="6"/>
        <v>2092</v>
      </c>
      <c r="D32" s="215">
        <v>2059</v>
      </c>
      <c r="E32" s="216">
        <v>33</v>
      </c>
      <c r="F32" s="216">
        <f t="shared" si="4"/>
        <v>-209</v>
      </c>
      <c r="G32" s="216">
        <v>-179</v>
      </c>
      <c r="H32" s="215">
        <v>-30</v>
      </c>
      <c r="I32" s="224">
        <f t="shared" si="5"/>
        <v>1883</v>
      </c>
      <c r="J32" s="224">
        <f t="shared" si="2"/>
        <v>1880</v>
      </c>
      <c r="K32" s="225">
        <f t="shared" si="3"/>
        <v>3</v>
      </c>
      <c r="L32" s="142">
        <f>VLOOKUP(A32,[1]附件4!$C:$M,11,0)</f>
        <v>-30</v>
      </c>
    </row>
    <row r="33" ht="16" customHeight="1" spans="1:12">
      <c r="A33" s="217">
        <v>2010601</v>
      </c>
      <c r="B33" s="217" t="s">
        <v>98</v>
      </c>
      <c r="C33" s="214">
        <f t="shared" si="6"/>
        <v>1373</v>
      </c>
      <c r="D33" s="215">
        <v>1373</v>
      </c>
      <c r="E33" s="216">
        <v>0</v>
      </c>
      <c r="F33" s="216">
        <f t="shared" si="4"/>
        <v>142</v>
      </c>
      <c r="G33" s="218">
        <v>142</v>
      </c>
      <c r="H33" s="215">
        <v>0</v>
      </c>
      <c r="I33" s="224">
        <f t="shared" si="5"/>
        <v>1515</v>
      </c>
      <c r="J33" s="224">
        <f t="shared" si="2"/>
        <v>1515</v>
      </c>
      <c r="K33" s="225">
        <f t="shared" si="3"/>
        <v>0</v>
      </c>
      <c r="L33" s="142">
        <f>VLOOKUP(A33,[1]附件4!$C:$M,11,0)</f>
        <v>0</v>
      </c>
    </row>
    <row r="34" ht="16" customHeight="1" spans="1:12">
      <c r="A34" s="217">
        <v>2010602</v>
      </c>
      <c r="B34" s="217" t="s">
        <v>99</v>
      </c>
      <c r="C34" s="214">
        <f t="shared" si="6"/>
        <v>74</v>
      </c>
      <c r="D34" s="215">
        <v>58</v>
      </c>
      <c r="E34" s="216">
        <v>16</v>
      </c>
      <c r="F34" s="216">
        <f t="shared" si="4"/>
        <v>-28</v>
      </c>
      <c r="G34" s="218">
        <v>-15</v>
      </c>
      <c r="H34" s="215">
        <v>-13</v>
      </c>
      <c r="I34" s="224">
        <f t="shared" si="5"/>
        <v>46</v>
      </c>
      <c r="J34" s="224">
        <f t="shared" si="2"/>
        <v>43</v>
      </c>
      <c r="K34" s="225">
        <f t="shared" si="3"/>
        <v>3</v>
      </c>
      <c r="L34" s="142">
        <f>VLOOKUP(A34,[1]附件4!$C:$M,11,0)</f>
        <v>-13</v>
      </c>
    </row>
    <row r="35" ht="16" customHeight="1" spans="1:12">
      <c r="A35" s="217">
        <v>2010605</v>
      </c>
      <c r="B35" s="217" t="s">
        <v>115</v>
      </c>
      <c r="C35" s="214">
        <f t="shared" si="6"/>
        <v>10</v>
      </c>
      <c r="D35" s="215">
        <v>10</v>
      </c>
      <c r="E35" s="216">
        <v>0</v>
      </c>
      <c r="F35" s="216">
        <f t="shared" si="4"/>
        <v>0</v>
      </c>
      <c r="G35" s="218">
        <v>0</v>
      </c>
      <c r="H35" s="215">
        <v>0</v>
      </c>
      <c r="I35" s="224">
        <f t="shared" si="5"/>
        <v>10</v>
      </c>
      <c r="J35" s="224">
        <f t="shared" si="2"/>
        <v>10</v>
      </c>
      <c r="K35" s="225">
        <f t="shared" si="3"/>
        <v>0</v>
      </c>
      <c r="L35" s="142">
        <f>VLOOKUP(A35,[1]附件4!$C:$M,11,0)</f>
        <v>0</v>
      </c>
    </row>
    <row r="36" ht="16" customHeight="1" spans="1:12">
      <c r="A36" s="217">
        <v>2010608</v>
      </c>
      <c r="B36" s="217" t="s">
        <v>116</v>
      </c>
      <c r="C36" s="214">
        <f t="shared" si="6"/>
        <v>219</v>
      </c>
      <c r="D36" s="215">
        <v>219</v>
      </c>
      <c r="E36" s="216">
        <v>0</v>
      </c>
      <c r="F36" s="216">
        <f t="shared" si="4"/>
        <v>-60</v>
      </c>
      <c r="G36" s="218">
        <v>-60</v>
      </c>
      <c r="H36" s="215">
        <v>0</v>
      </c>
      <c r="I36" s="224">
        <f t="shared" si="5"/>
        <v>159</v>
      </c>
      <c r="J36" s="224">
        <f t="shared" si="2"/>
        <v>159</v>
      </c>
      <c r="K36" s="225">
        <f t="shared" si="3"/>
        <v>0</v>
      </c>
      <c r="L36" s="142">
        <f>VLOOKUP(A36,[1]附件4!$C:$M,11,0)</f>
        <v>0</v>
      </c>
    </row>
    <row r="37" ht="16" customHeight="1" spans="1:12">
      <c r="A37" s="217">
        <v>2010650</v>
      </c>
      <c r="B37" s="217" t="s">
        <v>101</v>
      </c>
      <c r="C37" s="214">
        <f t="shared" si="6"/>
        <v>321</v>
      </c>
      <c r="D37" s="215">
        <v>321</v>
      </c>
      <c r="E37" s="216">
        <v>0</v>
      </c>
      <c r="F37" s="216">
        <f t="shared" si="4"/>
        <v>-183</v>
      </c>
      <c r="G37" s="218">
        <v>-183</v>
      </c>
      <c r="H37" s="215">
        <v>0</v>
      </c>
      <c r="I37" s="224">
        <f t="shared" si="5"/>
        <v>138</v>
      </c>
      <c r="J37" s="224">
        <f t="shared" si="2"/>
        <v>138</v>
      </c>
      <c r="K37" s="225">
        <f t="shared" si="3"/>
        <v>0</v>
      </c>
      <c r="L37" s="142">
        <f>VLOOKUP(A37,[1]附件4!$C:$M,11,0)</f>
        <v>0</v>
      </c>
    </row>
    <row r="38" ht="16" customHeight="1" spans="1:12">
      <c r="A38" s="217">
        <v>2010699</v>
      </c>
      <c r="B38" s="217" t="s">
        <v>117</v>
      </c>
      <c r="C38" s="214">
        <f t="shared" si="6"/>
        <v>95</v>
      </c>
      <c r="D38" s="215">
        <v>78</v>
      </c>
      <c r="E38" s="216">
        <v>17</v>
      </c>
      <c r="F38" s="216">
        <f t="shared" si="4"/>
        <v>-80</v>
      </c>
      <c r="G38" s="218">
        <v>-63</v>
      </c>
      <c r="H38" s="215">
        <v>-17</v>
      </c>
      <c r="I38" s="224">
        <f t="shared" si="5"/>
        <v>15</v>
      </c>
      <c r="J38" s="224">
        <f t="shared" si="2"/>
        <v>15</v>
      </c>
      <c r="K38" s="225">
        <f t="shared" si="3"/>
        <v>0</v>
      </c>
      <c r="L38" s="142">
        <f>VLOOKUP(A38,[1]附件4!$C:$M,11,0)</f>
        <v>-17</v>
      </c>
    </row>
    <row r="39" ht="16" customHeight="1" spans="1:12">
      <c r="A39" s="213">
        <v>20107</v>
      </c>
      <c r="B39" s="213" t="s">
        <v>118</v>
      </c>
      <c r="C39" s="214">
        <f t="shared" si="6"/>
        <v>878</v>
      </c>
      <c r="D39" s="215">
        <v>878</v>
      </c>
      <c r="E39" s="216">
        <v>0</v>
      </c>
      <c r="F39" s="216">
        <f t="shared" si="4"/>
        <v>0</v>
      </c>
      <c r="G39" s="216">
        <v>0</v>
      </c>
      <c r="H39" s="215">
        <v>0</v>
      </c>
      <c r="I39" s="224">
        <f t="shared" si="5"/>
        <v>878</v>
      </c>
      <c r="J39" s="224">
        <f t="shared" si="2"/>
        <v>878</v>
      </c>
      <c r="K39" s="225">
        <f t="shared" si="3"/>
        <v>0</v>
      </c>
      <c r="L39" s="142">
        <f>VLOOKUP(A39,[1]附件4!$C:$M,11,0)</f>
        <v>0</v>
      </c>
    </row>
    <row r="40" ht="16" customHeight="1" spans="1:12">
      <c r="A40" s="217">
        <v>2010701</v>
      </c>
      <c r="B40" s="217" t="s">
        <v>98</v>
      </c>
      <c r="C40" s="214">
        <f t="shared" si="6"/>
        <v>878</v>
      </c>
      <c r="D40" s="215">
        <v>878</v>
      </c>
      <c r="E40" s="216">
        <v>0</v>
      </c>
      <c r="F40" s="216">
        <f t="shared" si="4"/>
        <v>0</v>
      </c>
      <c r="G40" s="218">
        <v>0</v>
      </c>
      <c r="H40" s="215">
        <v>0</v>
      </c>
      <c r="I40" s="224">
        <f t="shared" si="5"/>
        <v>878</v>
      </c>
      <c r="J40" s="224">
        <f t="shared" si="2"/>
        <v>878</v>
      </c>
      <c r="K40" s="225">
        <f t="shared" si="3"/>
        <v>0</v>
      </c>
      <c r="L40" s="142">
        <f>VLOOKUP(A40,[1]附件4!$C:$M,11,0)</f>
        <v>0</v>
      </c>
    </row>
    <row r="41" ht="16" customHeight="1" spans="1:12">
      <c r="A41" s="213">
        <v>20111</v>
      </c>
      <c r="B41" s="213" t="s">
        <v>119</v>
      </c>
      <c r="C41" s="214">
        <f t="shared" si="6"/>
        <v>1264</v>
      </c>
      <c r="D41" s="215">
        <v>1260</v>
      </c>
      <c r="E41" s="216">
        <v>4</v>
      </c>
      <c r="F41" s="216">
        <f t="shared" si="4"/>
        <v>13</v>
      </c>
      <c r="G41" s="216">
        <v>17</v>
      </c>
      <c r="H41" s="215">
        <v>-4</v>
      </c>
      <c r="I41" s="224">
        <f t="shared" si="5"/>
        <v>1277</v>
      </c>
      <c r="J41" s="224">
        <f t="shared" si="2"/>
        <v>1277</v>
      </c>
      <c r="K41" s="225">
        <f t="shared" si="3"/>
        <v>0</v>
      </c>
      <c r="L41" s="142">
        <f>VLOOKUP(A41,[1]附件4!$C:$M,11,0)</f>
        <v>-4</v>
      </c>
    </row>
    <row r="42" ht="16" customHeight="1" spans="1:12">
      <c r="A42" s="217">
        <v>2011101</v>
      </c>
      <c r="B42" s="217" t="s">
        <v>98</v>
      </c>
      <c r="C42" s="214">
        <f t="shared" si="6"/>
        <v>1179</v>
      </c>
      <c r="D42" s="215">
        <v>1179</v>
      </c>
      <c r="E42" s="216">
        <v>0</v>
      </c>
      <c r="F42" s="216">
        <f t="shared" si="4"/>
        <v>31</v>
      </c>
      <c r="G42" s="218">
        <v>31</v>
      </c>
      <c r="H42" s="215">
        <v>0</v>
      </c>
      <c r="I42" s="224">
        <f t="shared" si="5"/>
        <v>1210</v>
      </c>
      <c r="J42" s="224">
        <f t="shared" si="2"/>
        <v>1210</v>
      </c>
      <c r="K42" s="225">
        <f t="shared" si="3"/>
        <v>0</v>
      </c>
      <c r="L42" s="142">
        <f>VLOOKUP(A42,[1]附件4!$C:$M,11,0)</f>
        <v>0</v>
      </c>
    </row>
    <row r="43" ht="16" customHeight="1" spans="1:12">
      <c r="A43" s="217">
        <v>2011102</v>
      </c>
      <c r="B43" s="217" t="s">
        <v>99</v>
      </c>
      <c r="C43" s="214">
        <f t="shared" si="6"/>
        <v>85</v>
      </c>
      <c r="D43" s="215">
        <v>81</v>
      </c>
      <c r="E43" s="216">
        <v>4</v>
      </c>
      <c r="F43" s="216">
        <f t="shared" si="4"/>
        <v>-18</v>
      </c>
      <c r="G43" s="218">
        <v>-14</v>
      </c>
      <c r="H43" s="215">
        <v>-4</v>
      </c>
      <c r="I43" s="224">
        <f t="shared" si="5"/>
        <v>67</v>
      </c>
      <c r="J43" s="224">
        <f t="shared" si="2"/>
        <v>67</v>
      </c>
      <c r="K43" s="225">
        <f t="shared" si="3"/>
        <v>0</v>
      </c>
      <c r="L43" s="142">
        <f>VLOOKUP(A43,[1]附件4!$C:$M,11,0)</f>
        <v>-4</v>
      </c>
    </row>
    <row r="44" ht="16" customHeight="1" spans="1:12">
      <c r="A44" s="213">
        <v>20113</v>
      </c>
      <c r="B44" s="213" t="s">
        <v>120</v>
      </c>
      <c r="C44" s="214">
        <f t="shared" si="6"/>
        <v>1166</v>
      </c>
      <c r="D44" s="215">
        <v>1165</v>
      </c>
      <c r="E44" s="216">
        <v>1</v>
      </c>
      <c r="F44" s="216">
        <f t="shared" si="4"/>
        <v>27</v>
      </c>
      <c r="G44" s="216">
        <v>27</v>
      </c>
      <c r="H44" s="215">
        <v>0</v>
      </c>
      <c r="I44" s="224">
        <f t="shared" si="5"/>
        <v>1193</v>
      </c>
      <c r="J44" s="224">
        <f t="shared" si="2"/>
        <v>1192</v>
      </c>
      <c r="K44" s="225">
        <f t="shared" si="3"/>
        <v>1</v>
      </c>
      <c r="L44" s="142">
        <f>VLOOKUP(A44,[1]附件4!$C:$M,11,0)</f>
        <v>0</v>
      </c>
    </row>
    <row r="45" ht="16" customHeight="1" spans="1:12">
      <c r="A45" s="217">
        <v>2011301</v>
      </c>
      <c r="B45" s="217" t="s">
        <v>98</v>
      </c>
      <c r="C45" s="214">
        <f t="shared" si="6"/>
        <v>511</v>
      </c>
      <c r="D45" s="215">
        <v>511</v>
      </c>
      <c r="E45" s="216">
        <v>0</v>
      </c>
      <c r="F45" s="216">
        <f t="shared" si="4"/>
        <v>33</v>
      </c>
      <c r="G45" s="218">
        <v>33</v>
      </c>
      <c r="H45" s="215">
        <v>0</v>
      </c>
      <c r="I45" s="224">
        <f t="shared" si="5"/>
        <v>544</v>
      </c>
      <c r="J45" s="224">
        <f t="shared" si="2"/>
        <v>544</v>
      </c>
      <c r="K45" s="225">
        <f t="shared" si="3"/>
        <v>0</v>
      </c>
      <c r="L45" s="142">
        <f>VLOOKUP(A45,[1]附件4!$C:$M,11,0)</f>
        <v>0</v>
      </c>
    </row>
    <row r="46" ht="16" customHeight="1" spans="1:12">
      <c r="A46" s="217">
        <v>2011302</v>
      </c>
      <c r="B46" s="217" t="s">
        <v>99</v>
      </c>
      <c r="C46" s="214">
        <f t="shared" si="6"/>
        <v>7</v>
      </c>
      <c r="D46" s="215">
        <v>7</v>
      </c>
      <c r="E46" s="216">
        <v>0</v>
      </c>
      <c r="F46" s="216">
        <f t="shared" si="4"/>
        <v>-1</v>
      </c>
      <c r="G46" s="218">
        <v>-1</v>
      </c>
      <c r="H46" s="215">
        <v>0</v>
      </c>
      <c r="I46" s="224">
        <f t="shared" si="5"/>
        <v>6</v>
      </c>
      <c r="J46" s="224">
        <f t="shared" si="2"/>
        <v>6</v>
      </c>
      <c r="K46" s="225">
        <f t="shared" si="3"/>
        <v>0</v>
      </c>
      <c r="L46" s="142">
        <f>VLOOKUP(A46,[1]附件4!$C:$M,11,0)</f>
        <v>0</v>
      </c>
    </row>
    <row r="47" ht="16" customHeight="1" spans="1:12">
      <c r="A47" s="217">
        <v>2011307</v>
      </c>
      <c r="B47" s="217" t="s">
        <v>121</v>
      </c>
      <c r="C47" s="214">
        <f t="shared" si="6"/>
        <v>1</v>
      </c>
      <c r="D47" s="215">
        <v>0</v>
      </c>
      <c r="E47" s="216">
        <v>1</v>
      </c>
      <c r="F47" s="216">
        <f t="shared" si="4"/>
        <v>0</v>
      </c>
      <c r="G47" s="218">
        <v>0</v>
      </c>
      <c r="H47" s="215">
        <v>0</v>
      </c>
      <c r="I47" s="224">
        <f t="shared" si="5"/>
        <v>1</v>
      </c>
      <c r="J47" s="224">
        <f t="shared" si="2"/>
        <v>0</v>
      </c>
      <c r="K47" s="225">
        <f t="shared" si="3"/>
        <v>1</v>
      </c>
      <c r="L47" s="142">
        <f>VLOOKUP(A47,[1]附件4!$C:$M,11,0)</f>
        <v>0</v>
      </c>
    </row>
    <row r="48" ht="16" customHeight="1" spans="1:12">
      <c r="A48" s="217">
        <v>2011308</v>
      </c>
      <c r="B48" s="217" t="s">
        <v>122</v>
      </c>
      <c r="C48" s="214">
        <f t="shared" si="6"/>
        <v>94</v>
      </c>
      <c r="D48" s="215">
        <v>94</v>
      </c>
      <c r="E48" s="216">
        <v>0</v>
      </c>
      <c r="F48" s="216">
        <f t="shared" si="4"/>
        <v>0</v>
      </c>
      <c r="G48" s="218">
        <v>0</v>
      </c>
      <c r="H48" s="215">
        <v>0</v>
      </c>
      <c r="I48" s="224">
        <f t="shared" si="5"/>
        <v>94</v>
      </c>
      <c r="J48" s="224">
        <f t="shared" si="2"/>
        <v>94</v>
      </c>
      <c r="K48" s="225">
        <f t="shared" si="3"/>
        <v>0</v>
      </c>
      <c r="L48" s="142">
        <f>VLOOKUP(A48,[1]附件4!$C:$M,11,0)</f>
        <v>0</v>
      </c>
    </row>
    <row r="49" ht="16" customHeight="1" spans="1:12">
      <c r="A49" s="217">
        <v>2011350</v>
      </c>
      <c r="B49" s="217" t="s">
        <v>101</v>
      </c>
      <c r="C49" s="214">
        <f t="shared" si="6"/>
        <v>6</v>
      </c>
      <c r="D49" s="215">
        <v>6</v>
      </c>
      <c r="E49" s="216">
        <v>0</v>
      </c>
      <c r="F49" s="216">
        <f t="shared" si="4"/>
        <v>0</v>
      </c>
      <c r="G49" s="218">
        <v>0</v>
      </c>
      <c r="H49" s="215">
        <v>0</v>
      </c>
      <c r="I49" s="224">
        <f t="shared" si="5"/>
        <v>6</v>
      </c>
      <c r="J49" s="224">
        <f t="shared" si="2"/>
        <v>6</v>
      </c>
      <c r="K49" s="225">
        <f t="shared" si="3"/>
        <v>0</v>
      </c>
      <c r="L49" s="142">
        <f>VLOOKUP(A49,[1]附件4!$C:$M,11,0)</f>
        <v>0</v>
      </c>
    </row>
    <row r="50" ht="16" customHeight="1" spans="1:12">
      <c r="A50" s="217">
        <v>2011399</v>
      </c>
      <c r="B50" s="217" t="s">
        <v>123</v>
      </c>
      <c r="C50" s="214">
        <f t="shared" si="6"/>
        <v>547</v>
      </c>
      <c r="D50" s="215">
        <v>547</v>
      </c>
      <c r="E50" s="216">
        <v>0</v>
      </c>
      <c r="F50" s="216">
        <f t="shared" si="4"/>
        <v>-5</v>
      </c>
      <c r="G50" s="218">
        <v>-5</v>
      </c>
      <c r="H50" s="215">
        <v>0</v>
      </c>
      <c r="I50" s="224">
        <f t="shared" si="5"/>
        <v>542</v>
      </c>
      <c r="J50" s="224">
        <f t="shared" si="2"/>
        <v>542</v>
      </c>
      <c r="K50" s="225">
        <f t="shared" si="3"/>
        <v>0</v>
      </c>
      <c r="L50" s="142">
        <f>VLOOKUP(A50,[1]附件4!$C:$M,11,0)</f>
        <v>0</v>
      </c>
    </row>
    <row r="51" ht="16" customHeight="1" spans="1:12">
      <c r="A51" s="213">
        <v>20123</v>
      </c>
      <c r="B51" s="213" t="s">
        <v>124</v>
      </c>
      <c r="C51" s="214">
        <f t="shared" si="6"/>
        <v>185</v>
      </c>
      <c r="D51" s="215">
        <v>184</v>
      </c>
      <c r="E51" s="216">
        <v>1</v>
      </c>
      <c r="F51" s="216">
        <f t="shared" si="4"/>
        <v>-24</v>
      </c>
      <c r="G51" s="216">
        <v>-23</v>
      </c>
      <c r="H51" s="215">
        <v>-1</v>
      </c>
      <c r="I51" s="224">
        <f t="shared" si="5"/>
        <v>161</v>
      </c>
      <c r="J51" s="224">
        <f t="shared" si="2"/>
        <v>161</v>
      </c>
      <c r="K51" s="225">
        <f t="shared" si="3"/>
        <v>0</v>
      </c>
      <c r="L51" s="142">
        <f>VLOOKUP(A51,[1]附件4!$C:$M,11,0)</f>
        <v>-1</v>
      </c>
    </row>
    <row r="52" ht="16" customHeight="1" spans="1:12">
      <c r="A52" s="217">
        <v>2012301</v>
      </c>
      <c r="B52" s="217" t="s">
        <v>98</v>
      </c>
      <c r="C52" s="214">
        <f t="shared" si="6"/>
        <v>169</v>
      </c>
      <c r="D52" s="215">
        <v>169</v>
      </c>
      <c r="E52" s="216">
        <v>0</v>
      </c>
      <c r="F52" s="216">
        <f t="shared" si="4"/>
        <v>-23</v>
      </c>
      <c r="G52" s="218">
        <v>-23</v>
      </c>
      <c r="H52" s="215">
        <v>0</v>
      </c>
      <c r="I52" s="224">
        <f t="shared" si="5"/>
        <v>146</v>
      </c>
      <c r="J52" s="224">
        <f t="shared" si="2"/>
        <v>146</v>
      </c>
      <c r="K52" s="225">
        <f t="shared" si="3"/>
        <v>0</v>
      </c>
      <c r="L52" s="142">
        <f>VLOOKUP(A52,[1]附件4!$C:$M,11,0)</f>
        <v>0</v>
      </c>
    </row>
    <row r="53" ht="16" customHeight="1" spans="1:12">
      <c r="A53" s="217">
        <v>2012304</v>
      </c>
      <c r="B53" s="217" t="s">
        <v>125</v>
      </c>
      <c r="C53" s="214">
        <f t="shared" si="6"/>
        <v>16</v>
      </c>
      <c r="D53" s="215">
        <v>15</v>
      </c>
      <c r="E53" s="216">
        <v>1</v>
      </c>
      <c r="F53" s="216">
        <f t="shared" si="4"/>
        <v>-2</v>
      </c>
      <c r="G53" s="218">
        <v>-1</v>
      </c>
      <c r="H53" s="215">
        <v>-1</v>
      </c>
      <c r="I53" s="224">
        <f t="shared" si="5"/>
        <v>14</v>
      </c>
      <c r="J53" s="224">
        <f t="shared" si="2"/>
        <v>14</v>
      </c>
      <c r="K53" s="225">
        <f t="shared" si="3"/>
        <v>0</v>
      </c>
      <c r="L53" s="142">
        <f>VLOOKUP(A53,[1]附件4!$C:$M,11,0)</f>
        <v>-1</v>
      </c>
    </row>
    <row r="54" ht="16" customHeight="1" spans="1:12">
      <c r="A54" s="213">
        <v>20126</v>
      </c>
      <c r="B54" s="213" t="s">
        <v>126</v>
      </c>
      <c r="C54" s="214">
        <f t="shared" si="6"/>
        <v>195</v>
      </c>
      <c r="D54" s="215">
        <v>195</v>
      </c>
      <c r="E54" s="216">
        <v>0</v>
      </c>
      <c r="F54" s="216">
        <f t="shared" si="4"/>
        <v>-31</v>
      </c>
      <c r="G54" s="216">
        <v>-31</v>
      </c>
      <c r="H54" s="215">
        <v>0</v>
      </c>
      <c r="I54" s="224">
        <f t="shared" si="5"/>
        <v>164</v>
      </c>
      <c r="J54" s="224">
        <f t="shared" si="2"/>
        <v>164</v>
      </c>
      <c r="K54" s="225">
        <f t="shared" si="3"/>
        <v>0</v>
      </c>
      <c r="L54" s="142">
        <f>VLOOKUP(A54,[1]附件4!$C:$M,11,0)</f>
        <v>0</v>
      </c>
    </row>
    <row r="55" ht="16" customHeight="1" spans="1:12">
      <c r="A55" s="217">
        <v>2012601</v>
      </c>
      <c r="B55" s="217" t="s">
        <v>98</v>
      </c>
      <c r="C55" s="214">
        <f t="shared" si="6"/>
        <v>188</v>
      </c>
      <c r="D55" s="215">
        <v>188</v>
      </c>
      <c r="E55" s="216">
        <v>0</v>
      </c>
      <c r="F55" s="216">
        <f t="shared" si="4"/>
        <v>-30</v>
      </c>
      <c r="G55" s="218">
        <v>-30</v>
      </c>
      <c r="H55" s="215">
        <v>0</v>
      </c>
      <c r="I55" s="224">
        <f t="shared" si="5"/>
        <v>158</v>
      </c>
      <c r="J55" s="224">
        <f t="shared" si="2"/>
        <v>158</v>
      </c>
      <c r="K55" s="225">
        <f t="shared" si="3"/>
        <v>0</v>
      </c>
      <c r="L55" s="142">
        <f>VLOOKUP(A55,[1]附件4!$C:$M,11,0)</f>
        <v>0</v>
      </c>
    </row>
    <row r="56" ht="16" customHeight="1" spans="1:12">
      <c r="A56" s="217">
        <v>2012602</v>
      </c>
      <c r="B56" s="217" t="s">
        <v>99</v>
      </c>
      <c r="C56" s="214">
        <f t="shared" si="6"/>
        <v>7</v>
      </c>
      <c r="D56" s="215">
        <v>7</v>
      </c>
      <c r="E56" s="216">
        <v>0</v>
      </c>
      <c r="F56" s="216">
        <f t="shared" si="4"/>
        <v>-1</v>
      </c>
      <c r="G56" s="218">
        <v>-1</v>
      </c>
      <c r="H56" s="215">
        <v>0</v>
      </c>
      <c r="I56" s="224">
        <f t="shared" si="5"/>
        <v>6</v>
      </c>
      <c r="J56" s="224">
        <f t="shared" si="2"/>
        <v>6</v>
      </c>
      <c r="K56" s="225">
        <f t="shared" si="3"/>
        <v>0</v>
      </c>
      <c r="L56" s="142">
        <f>VLOOKUP(A56,[1]附件4!$C:$M,11,0)</f>
        <v>0</v>
      </c>
    </row>
    <row r="57" ht="16" customHeight="1" spans="1:12">
      <c r="A57" s="213">
        <v>20128</v>
      </c>
      <c r="B57" s="213" t="s">
        <v>127</v>
      </c>
      <c r="C57" s="214">
        <f t="shared" si="6"/>
        <v>5</v>
      </c>
      <c r="D57" s="215">
        <v>5</v>
      </c>
      <c r="E57" s="216">
        <v>0</v>
      </c>
      <c r="F57" s="216">
        <f t="shared" si="4"/>
        <v>-1</v>
      </c>
      <c r="G57" s="216">
        <v>-1</v>
      </c>
      <c r="H57" s="215">
        <v>0</v>
      </c>
      <c r="I57" s="224">
        <f t="shared" si="5"/>
        <v>4</v>
      </c>
      <c r="J57" s="224">
        <f t="shared" si="2"/>
        <v>4</v>
      </c>
      <c r="K57" s="225">
        <f t="shared" si="3"/>
        <v>0</v>
      </c>
      <c r="L57" s="142">
        <f>VLOOKUP(A57,[1]附件4!$C:$M,11,0)</f>
        <v>0</v>
      </c>
    </row>
    <row r="58" ht="16" customHeight="1" spans="1:12">
      <c r="A58" s="217">
        <v>2012802</v>
      </c>
      <c r="B58" s="217" t="s">
        <v>99</v>
      </c>
      <c r="C58" s="214">
        <f t="shared" si="6"/>
        <v>5</v>
      </c>
      <c r="D58" s="215">
        <v>5</v>
      </c>
      <c r="E58" s="216">
        <v>0</v>
      </c>
      <c r="F58" s="216">
        <f t="shared" si="4"/>
        <v>-1</v>
      </c>
      <c r="G58" s="218">
        <v>-1</v>
      </c>
      <c r="H58" s="215">
        <v>0</v>
      </c>
      <c r="I58" s="224">
        <f t="shared" si="5"/>
        <v>4</v>
      </c>
      <c r="J58" s="224">
        <f t="shared" si="2"/>
        <v>4</v>
      </c>
      <c r="K58" s="225">
        <f t="shared" si="3"/>
        <v>0</v>
      </c>
      <c r="L58" s="142">
        <f>VLOOKUP(A58,[1]附件4!$C:$M,11,0)</f>
        <v>0</v>
      </c>
    </row>
    <row r="59" ht="16" customHeight="1" spans="1:12">
      <c r="A59" s="213">
        <v>20129</v>
      </c>
      <c r="B59" s="213" t="s">
        <v>128</v>
      </c>
      <c r="C59" s="214">
        <f t="shared" si="6"/>
        <v>379</v>
      </c>
      <c r="D59" s="215">
        <v>379</v>
      </c>
      <c r="E59" s="216">
        <v>0</v>
      </c>
      <c r="F59" s="216">
        <f t="shared" si="4"/>
        <v>-9</v>
      </c>
      <c r="G59" s="216">
        <v>-9</v>
      </c>
      <c r="H59" s="215">
        <v>0</v>
      </c>
      <c r="I59" s="224">
        <f t="shared" si="5"/>
        <v>370</v>
      </c>
      <c r="J59" s="224">
        <f t="shared" si="2"/>
        <v>370</v>
      </c>
      <c r="K59" s="225">
        <f t="shared" si="3"/>
        <v>0</v>
      </c>
      <c r="L59" s="142">
        <f>VLOOKUP(A59,[1]附件4!$C:$M,11,0)</f>
        <v>0</v>
      </c>
    </row>
    <row r="60" ht="16" customHeight="1" spans="1:12">
      <c r="A60" s="217">
        <v>2012901</v>
      </c>
      <c r="B60" s="217" t="s">
        <v>98</v>
      </c>
      <c r="C60" s="214">
        <f t="shared" si="6"/>
        <v>124</v>
      </c>
      <c r="D60" s="215">
        <v>124</v>
      </c>
      <c r="E60" s="216">
        <v>0</v>
      </c>
      <c r="F60" s="216">
        <f t="shared" si="4"/>
        <v>-9</v>
      </c>
      <c r="G60" s="218">
        <v>-9</v>
      </c>
      <c r="H60" s="215">
        <v>0</v>
      </c>
      <c r="I60" s="224">
        <f t="shared" si="5"/>
        <v>115</v>
      </c>
      <c r="J60" s="224">
        <f t="shared" si="2"/>
        <v>115</v>
      </c>
      <c r="K60" s="225">
        <f t="shared" si="3"/>
        <v>0</v>
      </c>
      <c r="L60" s="142">
        <f>VLOOKUP(A60,[1]附件4!$C:$M,11,0)</f>
        <v>0</v>
      </c>
    </row>
    <row r="61" ht="16" customHeight="1" spans="1:12">
      <c r="A61" s="217">
        <v>2012902</v>
      </c>
      <c r="B61" s="217" t="s">
        <v>99</v>
      </c>
      <c r="C61" s="214">
        <f t="shared" si="6"/>
        <v>255</v>
      </c>
      <c r="D61" s="215">
        <v>255</v>
      </c>
      <c r="E61" s="216">
        <v>0</v>
      </c>
      <c r="F61" s="216">
        <f t="shared" si="4"/>
        <v>0</v>
      </c>
      <c r="G61" s="218">
        <v>0</v>
      </c>
      <c r="H61" s="215">
        <v>0</v>
      </c>
      <c r="I61" s="224">
        <f t="shared" si="5"/>
        <v>255</v>
      </c>
      <c r="J61" s="224">
        <f t="shared" si="2"/>
        <v>255</v>
      </c>
      <c r="K61" s="225">
        <f t="shared" si="3"/>
        <v>0</v>
      </c>
      <c r="L61" s="142">
        <f>VLOOKUP(A61,[1]附件4!$C:$M,11,0)</f>
        <v>0</v>
      </c>
    </row>
    <row r="62" ht="16" customHeight="1" spans="1:12">
      <c r="A62" s="213">
        <v>20131</v>
      </c>
      <c r="B62" s="213" t="s">
        <v>129</v>
      </c>
      <c r="C62" s="214">
        <f t="shared" si="6"/>
        <v>987</v>
      </c>
      <c r="D62" s="215">
        <v>987</v>
      </c>
      <c r="E62" s="216">
        <v>0</v>
      </c>
      <c r="F62" s="216">
        <f t="shared" si="4"/>
        <v>64</v>
      </c>
      <c r="G62" s="216">
        <v>64</v>
      </c>
      <c r="H62" s="215">
        <v>0</v>
      </c>
      <c r="I62" s="224">
        <f t="shared" si="5"/>
        <v>1051</v>
      </c>
      <c r="J62" s="224">
        <f t="shared" si="2"/>
        <v>1051</v>
      </c>
      <c r="K62" s="225">
        <f t="shared" si="3"/>
        <v>0</v>
      </c>
      <c r="L62" s="142">
        <f>VLOOKUP(A62,[1]附件4!$C:$M,11,0)</f>
        <v>0</v>
      </c>
    </row>
    <row r="63" ht="16" customHeight="1" spans="1:12">
      <c r="A63" s="217">
        <v>2013101</v>
      </c>
      <c r="B63" s="217" t="s">
        <v>98</v>
      </c>
      <c r="C63" s="214">
        <f t="shared" si="6"/>
        <v>797</v>
      </c>
      <c r="D63" s="215">
        <v>797</v>
      </c>
      <c r="E63" s="216">
        <v>0</v>
      </c>
      <c r="F63" s="216">
        <f t="shared" si="4"/>
        <v>72</v>
      </c>
      <c r="G63" s="218">
        <v>72</v>
      </c>
      <c r="H63" s="215">
        <v>0</v>
      </c>
      <c r="I63" s="224">
        <f t="shared" si="5"/>
        <v>869</v>
      </c>
      <c r="J63" s="224">
        <f t="shared" si="2"/>
        <v>869</v>
      </c>
      <c r="K63" s="225">
        <f t="shared" si="3"/>
        <v>0</v>
      </c>
      <c r="L63" s="142">
        <f>VLOOKUP(A63,[1]附件4!$C:$M,11,0)</f>
        <v>0</v>
      </c>
    </row>
    <row r="64" ht="16" customHeight="1" spans="1:12">
      <c r="A64" s="217">
        <v>2013102</v>
      </c>
      <c r="B64" s="217" t="s">
        <v>99</v>
      </c>
      <c r="C64" s="214">
        <f t="shared" si="6"/>
        <v>190</v>
      </c>
      <c r="D64" s="215">
        <v>190</v>
      </c>
      <c r="E64" s="216">
        <v>0</v>
      </c>
      <c r="F64" s="216">
        <f t="shared" si="4"/>
        <v>-8</v>
      </c>
      <c r="G64" s="218">
        <v>-8</v>
      </c>
      <c r="H64" s="215">
        <v>0</v>
      </c>
      <c r="I64" s="224">
        <f t="shared" si="5"/>
        <v>182</v>
      </c>
      <c r="J64" s="224">
        <f t="shared" si="2"/>
        <v>182</v>
      </c>
      <c r="K64" s="225">
        <f t="shared" si="3"/>
        <v>0</v>
      </c>
      <c r="L64" s="142">
        <f>VLOOKUP(A64,[1]附件4!$C:$M,11,0)</f>
        <v>0</v>
      </c>
    </row>
    <row r="65" ht="16" customHeight="1" spans="1:12">
      <c r="A65" s="213">
        <v>20132</v>
      </c>
      <c r="B65" s="213" t="s">
        <v>130</v>
      </c>
      <c r="C65" s="214">
        <f t="shared" si="6"/>
        <v>2000</v>
      </c>
      <c r="D65" s="215">
        <v>1965</v>
      </c>
      <c r="E65" s="216">
        <v>35</v>
      </c>
      <c r="F65" s="216">
        <f t="shared" si="4"/>
        <v>37</v>
      </c>
      <c r="G65" s="216">
        <v>72</v>
      </c>
      <c r="H65" s="215">
        <v>-35</v>
      </c>
      <c r="I65" s="224">
        <f t="shared" si="5"/>
        <v>2037</v>
      </c>
      <c r="J65" s="224">
        <f t="shared" si="2"/>
        <v>2037</v>
      </c>
      <c r="K65" s="225">
        <f t="shared" si="3"/>
        <v>0</v>
      </c>
      <c r="L65" s="142">
        <f>VLOOKUP(A65,[1]附件4!$C:$M,11,0)</f>
        <v>-35</v>
      </c>
    </row>
    <row r="66" ht="16" customHeight="1" spans="1:12">
      <c r="A66" s="217">
        <v>2013201</v>
      </c>
      <c r="B66" s="217" t="s">
        <v>98</v>
      </c>
      <c r="C66" s="214">
        <f t="shared" si="6"/>
        <v>1859</v>
      </c>
      <c r="D66" s="215">
        <v>1859</v>
      </c>
      <c r="E66" s="216">
        <v>0</v>
      </c>
      <c r="F66" s="216">
        <f t="shared" si="4"/>
        <v>61</v>
      </c>
      <c r="G66" s="218">
        <v>61</v>
      </c>
      <c r="H66" s="215">
        <v>0</v>
      </c>
      <c r="I66" s="224">
        <f t="shared" si="5"/>
        <v>1920</v>
      </c>
      <c r="J66" s="224">
        <f t="shared" si="2"/>
        <v>1920</v>
      </c>
      <c r="K66" s="225">
        <f t="shared" si="3"/>
        <v>0</v>
      </c>
      <c r="L66" s="142">
        <f>VLOOKUP(A66,[1]附件4!$C:$M,11,0)</f>
        <v>0</v>
      </c>
    </row>
    <row r="67" ht="16" customHeight="1" spans="1:12">
      <c r="A67" s="217">
        <v>2013202</v>
      </c>
      <c r="B67" s="217" t="s">
        <v>99</v>
      </c>
      <c r="C67" s="214">
        <f t="shared" si="6"/>
        <v>141</v>
      </c>
      <c r="D67" s="215">
        <v>106</v>
      </c>
      <c r="E67" s="216">
        <v>35</v>
      </c>
      <c r="F67" s="216">
        <f t="shared" si="4"/>
        <v>-25</v>
      </c>
      <c r="G67" s="218">
        <v>10</v>
      </c>
      <c r="H67" s="215">
        <v>-35</v>
      </c>
      <c r="I67" s="224">
        <f t="shared" si="5"/>
        <v>116</v>
      </c>
      <c r="J67" s="224">
        <f t="shared" si="2"/>
        <v>116</v>
      </c>
      <c r="K67" s="225">
        <f t="shared" si="3"/>
        <v>0</v>
      </c>
      <c r="L67" s="142">
        <f>VLOOKUP(A67,[1]附件4!$C:$M,11,0)</f>
        <v>-35</v>
      </c>
    </row>
    <row r="68" ht="16" customHeight="1" spans="1:12">
      <c r="A68" s="213">
        <v>20133</v>
      </c>
      <c r="B68" s="213" t="s">
        <v>131</v>
      </c>
      <c r="C68" s="214">
        <f t="shared" si="6"/>
        <v>1600</v>
      </c>
      <c r="D68" s="215">
        <v>1600</v>
      </c>
      <c r="E68" s="216">
        <v>0</v>
      </c>
      <c r="F68" s="216">
        <f t="shared" si="4"/>
        <v>-430</v>
      </c>
      <c r="G68" s="216">
        <v>-430</v>
      </c>
      <c r="H68" s="215">
        <v>0</v>
      </c>
      <c r="I68" s="224">
        <f t="shared" si="5"/>
        <v>1170</v>
      </c>
      <c r="J68" s="224">
        <f t="shared" si="2"/>
        <v>1170</v>
      </c>
      <c r="K68" s="225">
        <f t="shared" si="3"/>
        <v>0</v>
      </c>
      <c r="L68" s="142">
        <f>VLOOKUP(A68,[1]附件4!$C:$M,11,0)</f>
        <v>0</v>
      </c>
    </row>
    <row r="69" ht="16" customHeight="1" spans="1:12">
      <c r="A69" s="217">
        <v>2013301</v>
      </c>
      <c r="B69" s="217" t="s">
        <v>98</v>
      </c>
      <c r="C69" s="214">
        <f t="shared" si="6"/>
        <v>910</v>
      </c>
      <c r="D69" s="215">
        <v>910</v>
      </c>
      <c r="E69" s="216">
        <v>0</v>
      </c>
      <c r="F69" s="216">
        <f t="shared" si="4"/>
        <v>-7</v>
      </c>
      <c r="G69" s="218">
        <v>-7</v>
      </c>
      <c r="H69" s="215">
        <v>0</v>
      </c>
      <c r="I69" s="224">
        <f t="shared" si="5"/>
        <v>903</v>
      </c>
      <c r="J69" s="224">
        <f t="shared" si="2"/>
        <v>903</v>
      </c>
      <c r="K69" s="225">
        <f t="shared" si="3"/>
        <v>0</v>
      </c>
      <c r="L69" s="142">
        <f>VLOOKUP(A69,[1]附件4!$C:$M,11,0)</f>
        <v>0</v>
      </c>
    </row>
    <row r="70" ht="16" customHeight="1" spans="1:12">
      <c r="A70" s="217">
        <v>2013302</v>
      </c>
      <c r="B70" s="217" t="s">
        <v>99</v>
      </c>
      <c r="C70" s="214">
        <f t="shared" si="6"/>
        <v>691</v>
      </c>
      <c r="D70" s="215">
        <v>691</v>
      </c>
      <c r="E70" s="216">
        <v>0</v>
      </c>
      <c r="F70" s="216">
        <f t="shared" si="4"/>
        <v>-422</v>
      </c>
      <c r="G70" s="218">
        <v>-422</v>
      </c>
      <c r="H70" s="215">
        <v>0</v>
      </c>
      <c r="I70" s="224">
        <f t="shared" si="5"/>
        <v>269</v>
      </c>
      <c r="J70" s="224">
        <f t="shared" si="2"/>
        <v>269</v>
      </c>
      <c r="K70" s="225">
        <f t="shared" si="3"/>
        <v>0</v>
      </c>
      <c r="L70" s="142">
        <f>VLOOKUP(A70,[1]附件4!$C:$M,11,0)</f>
        <v>0</v>
      </c>
    </row>
    <row r="71" ht="16" customHeight="1" spans="1:12">
      <c r="A71" s="213">
        <v>20134</v>
      </c>
      <c r="B71" s="213" t="s">
        <v>132</v>
      </c>
      <c r="C71" s="214">
        <f t="shared" ref="C71:C134" si="7">D71+E71</f>
        <v>719</v>
      </c>
      <c r="D71" s="215">
        <v>719</v>
      </c>
      <c r="E71" s="216">
        <v>0</v>
      </c>
      <c r="F71" s="216">
        <f t="shared" si="4"/>
        <v>-4</v>
      </c>
      <c r="G71" s="216">
        <v>-4</v>
      </c>
      <c r="H71" s="215">
        <v>0</v>
      </c>
      <c r="I71" s="224">
        <f t="shared" si="5"/>
        <v>715</v>
      </c>
      <c r="J71" s="224">
        <f t="shared" si="2"/>
        <v>715</v>
      </c>
      <c r="K71" s="225">
        <f t="shared" si="3"/>
        <v>0</v>
      </c>
      <c r="L71" s="142">
        <f>VLOOKUP(A71,[1]附件4!$C:$M,11,0)</f>
        <v>0</v>
      </c>
    </row>
    <row r="72" ht="16" customHeight="1" spans="1:12">
      <c r="A72" s="217">
        <v>2013401</v>
      </c>
      <c r="B72" s="217" t="s">
        <v>98</v>
      </c>
      <c r="C72" s="214">
        <f t="shared" si="7"/>
        <v>693</v>
      </c>
      <c r="D72" s="215">
        <v>693</v>
      </c>
      <c r="E72" s="216">
        <v>0</v>
      </c>
      <c r="F72" s="216">
        <f t="shared" ref="F72:F135" si="8">G72+H72</f>
        <v>-3</v>
      </c>
      <c r="G72" s="218">
        <v>-3</v>
      </c>
      <c r="H72" s="215">
        <v>0</v>
      </c>
      <c r="I72" s="224">
        <f t="shared" ref="I72:I135" si="9">J72+K72</f>
        <v>690</v>
      </c>
      <c r="J72" s="224">
        <f t="shared" ref="J72:J135" si="10">D72+G72</f>
        <v>690</v>
      </c>
      <c r="K72" s="225">
        <f t="shared" ref="K72:K135" si="11">E72+H72</f>
        <v>0</v>
      </c>
      <c r="L72" s="142">
        <f>VLOOKUP(A72,[1]附件4!$C:$M,11,0)</f>
        <v>0</v>
      </c>
    </row>
    <row r="73" ht="16" customHeight="1" spans="1:12">
      <c r="A73" s="217">
        <v>2013402</v>
      </c>
      <c r="B73" s="217" t="s">
        <v>99</v>
      </c>
      <c r="C73" s="214">
        <f t="shared" si="7"/>
        <v>20</v>
      </c>
      <c r="D73" s="215">
        <v>20</v>
      </c>
      <c r="E73" s="216">
        <v>0</v>
      </c>
      <c r="F73" s="216">
        <f t="shared" si="8"/>
        <v>-1</v>
      </c>
      <c r="G73" s="218">
        <v>-1</v>
      </c>
      <c r="H73" s="215">
        <v>0</v>
      </c>
      <c r="I73" s="224">
        <f t="shared" si="9"/>
        <v>19</v>
      </c>
      <c r="J73" s="224">
        <f t="shared" si="10"/>
        <v>19</v>
      </c>
      <c r="K73" s="225">
        <f t="shared" si="11"/>
        <v>0</v>
      </c>
      <c r="L73" s="142">
        <f>VLOOKUP(A73,[1]附件4!$C:$M,11,0)</f>
        <v>0</v>
      </c>
    </row>
    <row r="74" ht="16" customHeight="1" spans="1:12">
      <c r="A74" s="217">
        <v>2013404</v>
      </c>
      <c r="B74" s="217" t="s">
        <v>133</v>
      </c>
      <c r="C74" s="214">
        <f t="shared" si="7"/>
        <v>6</v>
      </c>
      <c r="D74" s="215">
        <v>6</v>
      </c>
      <c r="E74" s="216">
        <v>0</v>
      </c>
      <c r="F74" s="216">
        <f t="shared" si="8"/>
        <v>0</v>
      </c>
      <c r="G74" s="218">
        <v>0</v>
      </c>
      <c r="H74" s="215">
        <v>0</v>
      </c>
      <c r="I74" s="224">
        <f t="shared" si="9"/>
        <v>6</v>
      </c>
      <c r="J74" s="224">
        <f t="shared" si="10"/>
        <v>6</v>
      </c>
      <c r="K74" s="225">
        <f t="shared" si="11"/>
        <v>0</v>
      </c>
      <c r="L74" s="142">
        <f>VLOOKUP(A74,[1]附件4!$C:$M,11,0)</f>
        <v>0</v>
      </c>
    </row>
    <row r="75" ht="16" customHeight="1" spans="1:12">
      <c r="A75" s="213">
        <v>20138</v>
      </c>
      <c r="B75" s="213" t="s">
        <v>134</v>
      </c>
      <c r="C75" s="214">
        <f t="shared" si="7"/>
        <v>1417</v>
      </c>
      <c r="D75" s="215">
        <v>1367</v>
      </c>
      <c r="E75" s="216">
        <v>50</v>
      </c>
      <c r="F75" s="216">
        <f t="shared" si="8"/>
        <v>77</v>
      </c>
      <c r="G75" s="216">
        <v>77</v>
      </c>
      <c r="H75" s="215">
        <v>0</v>
      </c>
      <c r="I75" s="224">
        <f t="shared" si="9"/>
        <v>1494</v>
      </c>
      <c r="J75" s="224">
        <f t="shared" si="10"/>
        <v>1444</v>
      </c>
      <c r="K75" s="225">
        <f t="shared" si="11"/>
        <v>50</v>
      </c>
      <c r="L75" s="142">
        <f>VLOOKUP(A75,[1]附件4!$C:$M,11,0)</f>
        <v>0</v>
      </c>
    </row>
    <row r="76" ht="16" customHeight="1" spans="1:12">
      <c r="A76" s="217">
        <v>2013801</v>
      </c>
      <c r="B76" s="217" t="s">
        <v>98</v>
      </c>
      <c r="C76" s="214">
        <f t="shared" si="7"/>
        <v>1192</v>
      </c>
      <c r="D76" s="215">
        <v>1192</v>
      </c>
      <c r="E76" s="216">
        <v>0</v>
      </c>
      <c r="F76" s="216">
        <f t="shared" si="8"/>
        <v>58</v>
      </c>
      <c r="G76" s="218">
        <v>58</v>
      </c>
      <c r="H76" s="215">
        <v>0</v>
      </c>
      <c r="I76" s="224">
        <f t="shared" si="9"/>
        <v>1250</v>
      </c>
      <c r="J76" s="224">
        <f t="shared" si="10"/>
        <v>1250</v>
      </c>
      <c r="K76" s="225">
        <f t="shared" si="11"/>
        <v>0</v>
      </c>
      <c r="L76" s="142">
        <f>VLOOKUP(A76,[1]附件4!$C:$M,11,0)</f>
        <v>0</v>
      </c>
    </row>
    <row r="77" ht="16" customHeight="1" spans="1:12">
      <c r="A77" s="217">
        <v>2013802</v>
      </c>
      <c r="B77" s="217" t="s">
        <v>99</v>
      </c>
      <c r="C77" s="214">
        <f t="shared" si="7"/>
        <v>130</v>
      </c>
      <c r="D77" s="215">
        <v>130</v>
      </c>
      <c r="E77" s="216">
        <v>0</v>
      </c>
      <c r="F77" s="216">
        <f t="shared" si="8"/>
        <v>19</v>
      </c>
      <c r="G77" s="218">
        <v>19</v>
      </c>
      <c r="H77" s="215">
        <v>0</v>
      </c>
      <c r="I77" s="224">
        <f t="shared" si="9"/>
        <v>149</v>
      </c>
      <c r="J77" s="224">
        <f t="shared" si="10"/>
        <v>149</v>
      </c>
      <c r="K77" s="225">
        <f t="shared" si="11"/>
        <v>0</v>
      </c>
      <c r="L77" s="142">
        <f>VLOOKUP(A77,[1]附件4!$C:$M,11,0)</f>
        <v>0</v>
      </c>
    </row>
    <row r="78" ht="16" customHeight="1" spans="1:12">
      <c r="A78" s="217">
        <v>2013804</v>
      </c>
      <c r="B78" s="217" t="s">
        <v>135</v>
      </c>
      <c r="C78" s="214">
        <f t="shared" si="7"/>
        <v>7</v>
      </c>
      <c r="D78" s="215">
        <v>7</v>
      </c>
      <c r="E78" s="216">
        <v>0</v>
      </c>
      <c r="F78" s="216">
        <f t="shared" si="8"/>
        <v>0</v>
      </c>
      <c r="G78" s="218">
        <v>0</v>
      </c>
      <c r="H78" s="215">
        <v>0</v>
      </c>
      <c r="I78" s="224">
        <f t="shared" si="9"/>
        <v>7</v>
      </c>
      <c r="J78" s="224">
        <f t="shared" si="10"/>
        <v>7</v>
      </c>
      <c r="K78" s="225">
        <f t="shared" si="11"/>
        <v>0</v>
      </c>
      <c r="L78" s="142">
        <f>VLOOKUP(A78,[1]附件4!$C:$M,11,0)</f>
        <v>0</v>
      </c>
    </row>
    <row r="79" ht="16" customHeight="1" spans="1:12">
      <c r="A79" s="217">
        <v>2013815</v>
      </c>
      <c r="B79" s="217" t="s">
        <v>136</v>
      </c>
      <c r="C79" s="214">
        <f t="shared" si="7"/>
        <v>10</v>
      </c>
      <c r="D79" s="215">
        <v>10</v>
      </c>
      <c r="E79" s="216">
        <v>0</v>
      </c>
      <c r="F79" s="216">
        <f t="shared" si="8"/>
        <v>0</v>
      </c>
      <c r="G79" s="218">
        <v>0</v>
      </c>
      <c r="H79" s="215">
        <v>0</v>
      </c>
      <c r="I79" s="224">
        <f t="shared" si="9"/>
        <v>10</v>
      </c>
      <c r="J79" s="224">
        <f t="shared" si="10"/>
        <v>10</v>
      </c>
      <c r="K79" s="225">
        <f t="shared" si="11"/>
        <v>0</v>
      </c>
      <c r="L79" s="142">
        <f>VLOOKUP(A79,[1]附件4!$C:$M,11,0)</f>
        <v>0</v>
      </c>
    </row>
    <row r="80" ht="16" customHeight="1" spans="1:12">
      <c r="A80" s="217">
        <v>2013816</v>
      </c>
      <c r="B80" s="217" t="s">
        <v>137</v>
      </c>
      <c r="C80" s="214">
        <f t="shared" si="7"/>
        <v>29</v>
      </c>
      <c r="D80" s="215">
        <v>29</v>
      </c>
      <c r="E80" s="216">
        <v>0</v>
      </c>
      <c r="F80" s="216">
        <f t="shared" si="8"/>
        <v>0</v>
      </c>
      <c r="G80" s="218">
        <v>0</v>
      </c>
      <c r="H80" s="215">
        <v>0</v>
      </c>
      <c r="I80" s="224">
        <f t="shared" si="9"/>
        <v>29</v>
      </c>
      <c r="J80" s="224">
        <f t="shared" si="10"/>
        <v>29</v>
      </c>
      <c r="K80" s="225">
        <f t="shared" si="11"/>
        <v>0</v>
      </c>
      <c r="L80" s="142">
        <f>VLOOKUP(A80,[1]附件4!$C:$M,11,0)</f>
        <v>0</v>
      </c>
    </row>
    <row r="81" ht="16" customHeight="1" spans="1:12">
      <c r="A81" s="217">
        <v>2013899</v>
      </c>
      <c r="B81" s="217" t="s">
        <v>138</v>
      </c>
      <c r="C81" s="214">
        <f t="shared" si="7"/>
        <v>50</v>
      </c>
      <c r="D81" s="215">
        <v>0</v>
      </c>
      <c r="E81" s="216">
        <v>50</v>
      </c>
      <c r="F81" s="216">
        <f t="shared" si="8"/>
        <v>0</v>
      </c>
      <c r="G81" s="218">
        <v>0</v>
      </c>
      <c r="H81" s="215">
        <v>0</v>
      </c>
      <c r="I81" s="224">
        <f t="shared" si="9"/>
        <v>50</v>
      </c>
      <c r="J81" s="224">
        <f t="shared" si="10"/>
        <v>0</v>
      </c>
      <c r="K81" s="225">
        <f t="shared" si="11"/>
        <v>50</v>
      </c>
      <c r="L81" s="142">
        <f>VLOOKUP(A81,[1]附件4!$C:$M,11,0)</f>
        <v>0</v>
      </c>
    </row>
    <row r="82" ht="16" customHeight="1" spans="1:12">
      <c r="A82" s="213">
        <v>20199</v>
      </c>
      <c r="B82" s="213" t="s">
        <v>139</v>
      </c>
      <c r="C82" s="214">
        <f t="shared" si="7"/>
        <v>2259</v>
      </c>
      <c r="D82" s="215">
        <v>2059</v>
      </c>
      <c r="E82" s="216">
        <v>200</v>
      </c>
      <c r="F82" s="216">
        <f t="shared" si="8"/>
        <v>-2163</v>
      </c>
      <c r="G82" s="216">
        <v>-2000</v>
      </c>
      <c r="H82" s="215">
        <v>-163</v>
      </c>
      <c r="I82" s="224">
        <f t="shared" si="9"/>
        <v>96</v>
      </c>
      <c r="J82" s="224">
        <f t="shared" si="10"/>
        <v>59</v>
      </c>
      <c r="K82" s="225">
        <f t="shared" si="11"/>
        <v>37</v>
      </c>
      <c r="L82" s="142">
        <f>VLOOKUP(A82,[1]附件4!$C:$M,11,0)</f>
        <v>-163</v>
      </c>
    </row>
    <row r="83" ht="16" customHeight="1" spans="1:12">
      <c r="A83" s="217">
        <v>2019999</v>
      </c>
      <c r="B83" s="217" t="s">
        <v>139</v>
      </c>
      <c r="C83" s="214">
        <f t="shared" si="7"/>
        <v>2259</v>
      </c>
      <c r="D83" s="215">
        <v>2059</v>
      </c>
      <c r="E83" s="216">
        <v>200</v>
      </c>
      <c r="F83" s="216">
        <f t="shared" si="8"/>
        <v>-2163</v>
      </c>
      <c r="G83" s="218">
        <v>-2000</v>
      </c>
      <c r="H83" s="215">
        <v>-163</v>
      </c>
      <c r="I83" s="224">
        <f t="shared" si="9"/>
        <v>96</v>
      </c>
      <c r="J83" s="224">
        <f t="shared" si="10"/>
        <v>59</v>
      </c>
      <c r="K83" s="225">
        <f t="shared" si="11"/>
        <v>37</v>
      </c>
      <c r="L83" s="142">
        <f>VLOOKUP(A83,[1]附件4!$C:$M,11,0)</f>
        <v>-163</v>
      </c>
    </row>
    <row r="84" ht="16" customHeight="1" spans="1:12">
      <c r="A84" s="207">
        <v>203</v>
      </c>
      <c r="B84" s="208" t="s">
        <v>68</v>
      </c>
      <c r="C84" s="209">
        <f t="shared" si="7"/>
        <v>197</v>
      </c>
      <c r="D84" s="212">
        <v>197</v>
      </c>
      <c r="E84" s="210">
        <v>0</v>
      </c>
      <c r="F84" s="210">
        <f t="shared" si="8"/>
        <v>0</v>
      </c>
      <c r="G84" s="211">
        <v>0</v>
      </c>
      <c r="H84" s="212">
        <v>0</v>
      </c>
      <c r="I84" s="222">
        <f t="shared" si="9"/>
        <v>197</v>
      </c>
      <c r="J84" s="222">
        <f t="shared" si="10"/>
        <v>197</v>
      </c>
      <c r="K84" s="223">
        <f t="shared" si="11"/>
        <v>0</v>
      </c>
      <c r="L84" s="142">
        <f>VLOOKUP(A84,[1]附件4!$C:$M,11,0)</f>
        <v>0</v>
      </c>
    </row>
    <row r="85" ht="16" customHeight="1" spans="1:12">
      <c r="A85" s="213">
        <v>20306</v>
      </c>
      <c r="B85" s="213" t="s">
        <v>140</v>
      </c>
      <c r="C85" s="214">
        <f t="shared" si="7"/>
        <v>190</v>
      </c>
      <c r="D85" s="215">
        <v>190</v>
      </c>
      <c r="E85" s="216">
        <v>0</v>
      </c>
      <c r="F85" s="216">
        <f t="shared" si="8"/>
        <v>0</v>
      </c>
      <c r="G85" s="216">
        <v>0</v>
      </c>
      <c r="H85" s="215">
        <v>0</v>
      </c>
      <c r="I85" s="224">
        <f t="shared" si="9"/>
        <v>190</v>
      </c>
      <c r="J85" s="224">
        <f t="shared" si="10"/>
        <v>190</v>
      </c>
      <c r="K85" s="225">
        <f t="shared" si="11"/>
        <v>0</v>
      </c>
      <c r="L85" s="142">
        <f>VLOOKUP(A85,[1]附件4!$C:$M,11,0)</f>
        <v>0</v>
      </c>
    </row>
    <row r="86" ht="16" customHeight="1" spans="1:12">
      <c r="A86" s="217">
        <v>2030601</v>
      </c>
      <c r="B86" s="217" t="s">
        <v>141</v>
      </c>
      <c r="C86" s="214">
        <f t="shared" si="7"/>
        <v>85</v>
      </c>
      <c r="D86" s="215">
        <v>85</v>
      </c>
      <c r="E86" s="216">
        <v>0</v>
      </c>
      <c r="F86" s="216">
        <f t="shared" si="8"/>
        <v>0</v>
      </c>
      <c r="G86" s="218">
        <v>0</v>
      </c>
      <c r="H86" s="215">
        <v>0</v>
      </c>
      <c r="I86" s="224">
        <f t="shared" si="9"/>
        <v>85</v>
      </c>
      <c r="J86" s="224">
        <f t="shared" si="10"/>
        <v>85</v>
      </c>
      <c r="K86" s="225">
        <f t="shared" si="11"/>
        <v>0</v>
      </c>
      <c r="L86" s="142">
        <f>VLOOKUP(A86,[1]附件4!$C:$M,11,0)</f>
        <v>0</v>
      </c>
    </row>
    <row r="87" ht="16" customHeight="1" spans="1:12">
      <c r="A87" s="217">
        <v>2030607</v>
      </c>
      <c r="B87" s="217" t="s">
        <v>142</v>
      </c>
      <c r="C87" s="214">
        <f t="shared" si="7"/>
        <v>105</v>
      </c>
      <c r="D87" s="215">
        <v>105</v>
      </c>
      <c r="E87" s="216">
        <v>0</v>
      </c>
      <c r="F87" s="216">
        <f t="shared" si="8"/>
        <v>0</v>
      </c>
      <c r="G87" s="218">
        <v>0</v>
      </c>
      <c r="H87" s="215">
        <v>0</v>
      </c>
      <c r="I87" s="224">
        <f t="shared" si="9"/>
        <v>105</v>
      </c>
      <c r="J87" s="224">
        <f t="shared" si="10"/>
        <v>105</v>
      </c>
      <c r="K87" s="225">
        <f t="shared" si="11"/>
        <v>0</v>
      </c>
      <c r="L87" s="142">
        <f>VLOOKUP(A87,[1]附件4!$C:$M,11,0)</f>
        <v>0</v>
      </c>
    </row>
    <row r="88" ht="16" customHeight="1" spans="1:12">
      <c r="A88" s="213">
        <v>20399</v>
      </c>
      <c r="B88" s="213" t="s">
        <v>143</v>
      </c>
      <c r="C88" s="214">
        <f t="shared" si="7"/>
        <v>7</v>
      </c>
      <c r="D88" s="215">
        <v>7</v>
      </c>
      <c r="E88" s="216">
        <v>0</v>
      </c>
      <c r="F88" s="216">
        <f t="shared" si="8"/>
        <v>0</v>
      </c>
      <c r="G88" s="216">
        <v>0</v>
      </c>
      <c r="H88" s="215">
        <v>0</v>
      </c>
      <c r="I88" s="224">
        <f t="shared" si="9"/>
        <v>7</v>
      </c>
      <c r="J88" s="224">
        <f t="shared" si="10"/>
        <v>7</v>
      </c>
      <c r="K88" s="225">
        <f t="shared" si="11"/>
        <v>0</v>
      </c>
      <c r="L88" s="142">
        <f>VLOOKUP(A88,[1]附件4!$C:$M,11,0)</f>
        <v>0</v>
      </c>
    </row>
    <row r="89" ht="16" customHeight="1" spans="1:12">
      <c r="A89" s="217">
        <v>2039999</v>
      </c>
      <c r="B89" s="217" t="s">
        <v>143</v>
      </c>
      <c r="C89" s="214">
        <f t="shared" si="7"/>
        <v>7</v>
      </c>
      <c r="D89" s="215">
        <v>7</v>
      </c>
      <c r="E89" s="216">
        <v>0</v>
      </c>
      <c r="F89" s="216">
        <f t="shared" si="8"/>
        <v>0</v>
      </c>
      <c r="G89" s="218">
        <v>0</v>
      </c>
      <c r="H89" s="215">
        <v>0</v>
      </c>
      <c r="I89" s="224">
        <f t="shared" si="9"/>
        <v>7</v>
      </c>
      <c r="J89" s="224">
        <f t="shared" si="10"/>
        <v>7</v>
      </c>
      <c r="K89" s="225">
        <f t="shared" si="11"/>
        <v>0</v>
      </c>
      <c r="L89" s="142">
        <f>VLOOKUP(A89,[1]附件4!$C:$M,11,0)</f>
        <v>0</v>
      </c>
    </row>
    <row r="90" ht="16" customHeight="1" spans="1:12">
      <c r="A90" s="207">
        <v>204</v>
      </c>
      <c r="B90" s="208" t="s">
        <v>69</v>
      </c>
      <c r="C90" s="209">
        <f t="shared" si="7"/>
        <v>16160</v>
      </c>
      <c r="D90" s="212">
        <v>15473</v>
      </c>
      <c r="E90" s="210">
        <v>687</v>
      </c>
      <c r="F90" s="210">
        <f t="shared" si="8"/>
        <v>37</v>
      </c>
      <c r="G90" s="211">
        <v>340.04</v>
      </c>
      <c r="H90" s="212">
        <v>-303</v>
      </c>
      <c r="I90" s="222">
        <f t="shared" si="9"/>
        <v>16197</v>
      </c>
      <c r="J90" s="222">
        <f t="shared" si="10"/>
        <v>15813</v>
      </c>
      <c r="K90" s="223">
        <f t="shared" si="11"/>
        <v>384</v>
      </c>
      <c r="L90" s="142">
        <f>VLOOKUP(A90,[1]附件4!$C:$M,11,0)</f>
        <v>-303</v>
      </c>
    </row>
    <row r="91" ht="16" customHeight="1" spans="1:12">
      <c r="A91" s="213">
        <v>20402</v>
      </c>
      <c r="B91" s="213" t="s">
        <v>144</v>
      </c>
      <c r="C91" s="214">
        <f t="shared" si="7"/>
        <v>14554</v>
      </c>
      <c r="D91" s="215">
        <v>13892</v>
      </c>
      <c r="E91" s="216">
        <v>662</v>
      </c>
      <c r="F91" s="216">
        <f t="shared" si="8"/>
        <v>316</v>
      </c>
      <c r="G91" s="216">
        <v>619</v>
      </c>
      <c r="H91" s="215">
        <v>-303</v>
      </c>
      <c r="I91" s="224">
        <f t="shared" si="9"/>
        <v>14870</v>
      </c>
      <c r="J91" s="224">
        <f t="shared" si="10"/>
        <v>14511</v>
      </c>
      <c r="K91" s="225">
        <f t="shared" si="11"/>
        <v>359</v>
      </c>
      <c r="L91" s="142">
        <f>VLOOKUP(A91,[1]附件4!$C:$M,11,0)</f>
        <v>-303</v>
      </c>
    </row>
    <row r="92" ht="16" customHeight="1" spans="1:12">
      <c r="A92" s="217">
        <v>2040201</v>
      </c>
      <c r="B92" s="217" t="s">
        <v>98</v>
      </c>
      <c r="C92" s="214">
        <f t="shared" si="7"/>
        <v>9707</v>
      </c>
      <c r="D92" s="215">
        <v>9404</v>
      </c>
      <c r="E92" s="216">
        <v>303</v>
      </c>
      <c r="F92" s="216">
        <f t="shared" si="8"/>
        <v>-226</v>
      </c>
      <c r="G92" s="218">
        <v>77</v>
      </c>
      <c r="H92" s="215">
        <v>-303</v>
      </c>
      <c r="I92" s="224">
        <f t="shared" si="9"/>
        <v>9481</v>
      </c>
      <c r="J92" s="224">
        <f t="shared" si="10"/>
        <v>9481</v>
      </c>
      <c r="K92" s="225">
        <f t="shared" si="11"/>
        <v>0</v>
      </c>
      <c r="L92" s="142">
        <f>VLOOKUP(A92,[1]附件4!$C:$M,11,0)</f>
        <v>-303</v>
      </c>
    </row>
    <row r="93" ht="16" customHeight="1" spans="1:12">
      <c r="A93" s="217">
        <v>2040202</v>
      </c>
      <c r="B93" s="217" t="s">
        <v>99</v>
      </c>
      <c r="C93" s="214">
        <f t="shared" si="7"/>
        <v>408</v>
      </c>
      <c r="D93" s="215">
        <v>408</v>
      </c>
      <c r="E93" s="216">
        <v>0</v>
      </c>
      <c r="F93" s="216">
        <f t="shared" si="8"/>
        <v>55</v>
      </c>
      <c r="G93" s="218">
        <v>55</v>
      </c>
      <c r="H93" s="215">
        <v>0</v>
      </c>
      <c r="I93" s="224">
        <f t="shared" si="9"/>
        <v>463</v>
      </c>
      <c r="J93" s="224">
        <f t="shared" si="10"/>
        <v>463</v>
      </c>
      <c r="K93" s="225">
        <f t="shared" si="11"/>
        <v>0</v>
      </c>
      <c r="L93" s="142">
        <f>VLOOKUP(A93,[1]附件4!$C:$M,11,0)</f>
        <v>0</v>
      </c>
    </row>
    <row r="94" ht="16" customHeight="1" spans="1:12">
      <c r="A94" s="217">
        <v>2040203</v>
      </c>
      <c r="B94" s="217" t="s">
        <v>104</v>
      </c>
      <c r="C94" s="214">
        <f t="shared" si="7"/>
        <v>275</v>
      </c>
      <c r="D94" s="215">
        <v>275</v>
      </c>
      <c r="E94" s="216">
        <v>0</v>
      </c>
      <c r="F94" s="216">
        <f t="shared" si="8"/>
        <v>13</v>
      </c>
      <c r="G94" s="218">
        <v>13</v>
      </c>
      <c r="H94" s="215">
        <v>0</v>
      </c>
      <c r="I94" s="224">
        <f t="shared" si="9"/>
        <v>288</v>
      </c>
      <c r="J94" s="224">
        <f t="shared" si="10"/>
        <v>288</v>
      </c>
      <c r="K94" s="225">
        <f t="shared" si="11"/>
        <v>0</v>
      </c>
      <c r="L94" s="142">
        <f>VLOOKUP(A94,[1]附件4!$C:$M,11,0)</f>
        <v>0</v>
      </c>
    </row>
    <row r="95" ht="16" customHeight="1" spans="1:12">
      <c r="A95" s="217">
        <v>2040220</v>
      </c>
      <c r="B95" s="217" t="s">
        <v>145</v>
      </c>
      <c r="C95" s="214">
        <f t="shared" si="7"/>
        <v>1305</v>
      </c>
      <c r="D95" s="215">
        <v>947</v>
      </c>
      <c r="E95" s="216">
        <v>358</v>
      </c>
      <c r="F95" s="216">
        <f t="shared" si="8"/>
        <v>261</v>
      </c>
      <c r="G95" s="218">
        <v>261</v>
      </c>
      <c r="H95" s="215">
        <v>0</v>
      </c>
      <c r="I95" s="224">
        <f t="shared" si="9"/>
        <v>1566</v>
      </c>
      <c r="J95" s="224">
        <f t="shared" si="10"/>
        <v>1208</v>
      </c>
      <c r="K95" s="225">
        <f t="shared" si="11"/>
        <v>358</v>
      </c>
      <c r="L95" s="142">
        <f>VLOOKUP(A95,[1]附件4!$C:$M,11,0)</f>
        <v>0</v>
      </c>
    </row>
    <row r="96" ht="16" customHeight="1" spans="1:12">
      <c r="A96" s="217">
        <v>2040221</v>
      </c>
      <c r="B96" s="217" t="s">
        <v>146</v>
      </c>
      <c r="C96" s="214">
        <f t="shared" si="7"/>
        <v>467</v>
      </c>
      <c r="D96" s="215">
        <v>467</v>
      </c>
      <c r="E96" s="216">
        <v>0</v>
      </c>
      <c r="F96" s="216">
        <f t="shared" si="8"/>
        <v>-100</v>
      </c>
      <c r="G96" s="218">
        <v>-100</v>
      </c>
      <c r="H96" s="215">
        <v>0</v>
      </c>
      <c r="I96" s="224">
        <f t="shared" si="9"/>
        <v>367</v>
      </c>
      <c r="J96" s="224">
        <f t="shared" si="10"/>
        <v>367</v>
      </c>
      <c r="K96" s="225">
        <f t="shared" si="11"/>
        <v>0</v>
      </c>
      <c r="L96" s="142">
        <f>VLOOKUP(A96,[1]附件4!$C:$M,11,0)</f>
        <v>0</v>
      </c>
    </row>
    <row r="97" ht="16" customHeight="1" spans="1:12">
      <c r="A97" s="217">
        <v>2040250</v>
      </c>
      <c r="B97" s="217" t="s">
        <v>101</v>
      </c>
      <c r="C97" s="214">
        <f t="shared" si="7"/>
        <v>75</v>
      </c>
      <c r="D97" s="215">
        <v>75</v>
      </c>
      <c r="E97" s="216">
        <v>0</v>
      </c>
      <c r="F97" s="216">
        <f t="shared" si="8"/>
        <v>-45</v>
      </c>
      <c r="G97" s="218">
        <v>-45</v>
      </c>
      <c r="H97" s="215">
        <v>0</v>
      </c>
      <c r="I97" s="224">
        <f t="shared" si="9"/>
        <v>30</v>
      </c>
      <c r="J97" s="224">
        <f t="shared" si="10"/>
        <v>30</v>
      </c>
      <c r="K97" s="225">
        <f t="shared" si="11"/>
        <v>0</v>
      </c>
      <c r="L97" s="142">
        <f>VLOOKUP(A97,[1]附件4!$C:$M,11,0)</f>
        <v>0</v>
      </c>
    </row>
    <row r="98" ht="16" customHeight="1" spans="1:12">
      <c r="A98" s="217">
        <v>2040299</v>
      </c>
      <c r="B98" s="217" t="s">
        <v>147</v>
      </c>
      <c r="C98" s="214">
        <f t="shared" si="7"/>
        <v>2317</v>
      </c>
      <c r="D98" s="215">
        <v>2317</v>
      </c>
      <c r="E98" s="216">
        <v>0</v>
      </c>
      <c r="F98" s="216">
        <f t="shared" si="8"/>
        <v>357</v>
      </c>
      <c r="G98" s="218">
        <v>357</v>
      </c>
      <c r="H98" s="215">
        <v>0</v>
      </c>
      <c r="I98" s="224">
        <f t="shared" si="9"/>
        <v>2674</v>
      </c>
      <c r="J98" s="224">
        <f t="shared" si="10"/>
        <v>2674</v>
      </c>
      <c r="K98" s="225">
        <f t="shared" si="11"/>
        <v>0</v>
      </c>
      <c r="L98" s="142">
        <f>VLOOKUP(A98,[1]附件4!$C:$M,11,0)</f>
        <v>0</v>
      </c>
    </row>
    <row r="99" ht="16" customHeight="1" spans="1:12">
      <c r="A99" s="213">
        <v>20405</v>
      </c>
      <c r="B99" s="213" t="s">
        <v>148</v>
      </c>
      <c r="C99" s="214">
        <f t="shared" si="7"/>
        <v>122</v>
      </c>
      <c r="D99" s="215">
        <v>122</v>
      </c>
      <c r="E99" s="216">
        <v>0</v>
      </c>
      <c r="F99" s="216">
        <f t="shared" si="8"/>
        <v>2</v>
      </c>
      <c r="G99" s="216">
        <v>2</v>
      </c>
      <c r="H99" s="215">
        <v>0</v>
      </c>
      <c r="I99" s="224">
        <f t="shared" si="9"/>
        <v>124</v>
      </c>
      <c r="J99" s="224">
        <f t="shared" si="10"/>
        <v>124</v>
      </c>
      <c r="K99" s="225">
        <f t="shared" si="11"/>
        <v>0</v>
      </c>
      <c r="L99" s="142">
        <f>VLOOKUP(A99,[1]附件4!$C:$M,11,0)</f>
        <v>0</v>
      </c>
    </row>
    <row r="100" ht="16" customHeight="1" spans="1:12">
      <c r="A100" s="217">
        <v>2040501</v>
      </c>
      <c r="B100" s="217" t="s">
        <v>98</v>
      </c>
      <c r="C100" s="214">
        <f t="shared" si="7"/>
        <v>122</v>
      </c>
      <c r="D100" s="215">
        <v>122</v>
      </c>
      <c r="E100" s="216">
        <v>0</v>
      </c>
      <c r="F100" s="216">
        <f t="shared" si="8"/>
        <v>2</v>
      </c>
      <c r="G100" s="218">
        <v>2</v>
      </c>
      <c r="H100" s="215">
        <v>0</v>
      </c>
      <c r="I100" s="224">
        <f t="shared" si="9"/>
        <v>124</v>
      </c>
      <c r="J100" s="224">
        <f t="shared" si="10"/>
        <v>124</v>
      </c>
      <c r="K100" s="225">
        <f t="shared" si="11"/>
        <v>0</v>
      </c>
      <c r="L100" s="142">
        <f>VLOOKUP(A100,[1]附件4!$C:$M,11,0)</f>
        <v>0</v>
      </c>
    </row>
    <row r="101" ht="16" customHeight="1" spans="1:12">
      <c r="A101" s="213">
        <v>20406</v>
      </c>
      <c r="B101" s="213" t="s">
        <v>149</v>
      </c>
      <c r="C101" s="214">
        <f t="shared" si="7"/>
        <v>1248</v>
      </c>
      <c r="D101" s="215">
        <v>1223</v>
      </c>
      <c r="E101" s="216">
        <v>25</v>
      </c>
      <c r="F101" s="216">
        <f t="shared" si="8"/>
        <v>-101</v>
      </c>
      <c r="G101" s="216">
        <v>-101</v>
      </c>
      <c r="H101" s="215">
        <v>0</v>
      </c>
      <c r="I101" s="224">
        <f t="shared" si="9"/>
        <v>1147</v>
      </c>
      <c r="J101" s="224">
        <f t="shared" si="10"/>
        <v>1122</v>
      </c>
      <c r="K101" s="225">
        <f t="shared" si="11"/>
        <v>25</v>
      </c>
      <c r="L101" s="142">
        <f>VLOOKUP(A101,[1]附件4!$C:$M,11,0)</f>
        <v>0</v>
      </c>
    </row>
    <row r="102" ht="16" customHeight="1" spans="1:12">
      <c r="A102" s="217">
        <v>2040601</v>
      </c>
      <c r="B102" s="217" t="s">
        <v>98</v>
      </c>
      <c r="C102" s="214">
        <f t="shared" si="7"/>
        <v>925</v>
      </c>
      <c r="D102" s="215">
        <v>925</v>
      </c>
      <c r="E102" s="216">
        <v>0</v>
      </c>
      <c r="F102" s="216">
        <f t="shared" si="8"/>
        <v>-105</v>
      </c>
      <c r="G102" s="218">
        <v>-105</v>
      </c>
      <c r="H102" s="215">
        <v>0</v>
      </c>
      <c r="I102" s="224">
        <f t="shared" si="9"/>
        <v>820</v>
      </c>
      <c r="J102" s="224">
        <f t="shared" si="10"/>
        <v>820</v>
      </c>
      <c r="K102" s="225">
        <f t="shared" si="11"/>
        <v>0</v>
      </c>
      <c r="L102" s="142">
        <f>VLOOKUP(A102,[1]附件4!$C:$M,11,0)</f>
        <v>0</v>
      </c>
    </row>
    <row r="103" ht="16" customHeight="1" spans="1:12">
      <c r="A103" s="217">
        <v>2040602</v>
      </c>
      <c r="B103" s="217" t="s">
        <v>99</v>
      </c>
      <c r="C103" s="214">
        <f t="shared" si="7"/>
        <v>79</v>
      </c>
      <c r="D103" s="215">
        <v>79</v>
      </c>
      <c r="E103" s="216">
        <v>0</v>
      </c>
      <c r="F103" s="216">
        <f t="shared" si="8"/>
        <v>-14</v>
      </c>
      <c r="G103" s="218">
        <v>-14</v>
      </c>
      <c r="H103" s="215">
        <v>0</v>
      </c>
      <c r="I103" s="224">
        <f t="shared" si="9"/>
        <v>65</v>
      </c>
      <c r="J103" s="224">
        <f t="shared" si="10"/>
        <v>65</v>
      </c>
      <c r="K103" s="225">
        <f t="shared" si="11"/>
        <v>0</v>
      </c>
      <c r="L103" s="142">
        <f>VLOOKUP(A103,[1]附件4!$C:$M,11,0)</f>
        <v>0</v>
      </c>
    </row>
    <row r="104" ht="16" customHeight="1" spans="1:12">
      <c r="A104" s="217">
        <v>2040604</v>
      </c>
      <c r="B104" s="217" t="s">
        <v>150</v>
      </c>
      <c r="C104" s="214">
        <f t="shared" si="7"/>
        <v>93</v>
      </c>
      <c r="D104" s="215">
        <v>68</v>
      </c>
      <c r="E104" s="216">
        <v>25</v>
      </c>
      <c r="F104" s="216">
        <f t="shared" si="8"/>
        <v>-15</v>
      </c>
      <c r="G104" s="218">
        <v>-15</v>
      </c>
      <c r="H104" s="215">
        <v>0</v>
      </c>
      <c r="I104" s="224">
        <f t="shared" si="9"/>
        <v>78</v>
      </c>
      <c r="J104" s="224">
        <f t="shared" si="10"/>
        <v>53</v>
      </c>
      <c r="K104" s="225">
        <f t="shared" si="11"/>
        <v>25</v>
      </c>
      <c r="L104" s="142">
        <f>VLOOKUP(A104,[1]附件4!$C:$M,11,0)</f>
        <v>0</v>
      </c>
    </row>
    <row r="105" ht="16" customHeight="1" spans="1:12">
      <c r="A105" s="217">
        <v>2040605</v>
      </c>
      <c r="B105" s="217" t="s">
        <v>151</v>
      </c>
      <c r="C105" s="214">
        <f t="shared" si="7"/>
        <v>41</v>
      </c>
      <c r="D105" s="215">
        <v>41</v>
      </c>
      <c r="E105" s="216">
        <v>0</v>
      </c>
      <c r="F105" s="216">
        <f t="shared" si="8"/>
        <v>28</v>
      </c>
      <c r="G105" s="218">
        <v>28</v>
      </c>
      <c r="H105" s="215">
        <v>0</v>
      </c>
      <c r="I105" s="224">
        <f t="shared" si="9"/>
        <v>69</v>
      </c>
      <c r="J105" s="224">
        <f t="shared" si="10"/>
        <v>69</v>
      </c>
      <c r="K105" s="225">
        <f t="shared" si="11"/>
        <v>0</v>
      </c>
      <c r="L105" s="142">
        <f>VLOOKUP(A105,[1]附件4!$C:$M,11,0)</f>
        <v>0</v>
      </c>
    </row>
    <row r="106" ht="16" customHeight="1" spans="1:12">
      <c r="A106" s="217">
        <v>2040607</v>
      </c>
      <c r="B106" s="217" t="s">
        <v>152</v>
      </c>
      <c r="C106" s="214">
        <f t="shared" si="7"/>
        <v>17</v>
      </c>
      <c r="D106" s="215">
        <v>17</v>
      </c>
      <c r="E106" s="216">
        <v>0</v>
      </c>
      <c r="F106" s="216">
        <f t="shared" si="8"/>
        <v>10</v>
      </c>
      <c r="G106" s="218">
        <v>10</v>
      </c>
      <c r="H106" s="215">
        <v>0</v>
      </c>
      <c r="I106" s="224">
        <f t="shared" si="9"/>
        <v>27</v>
      </c>
      <c r="J106" s="224">
        <f t="shared" si="10"/>
        <v>27</v>
      </c>
      <c r="K106" s="225">
        <f t="shared" si="11"/>
        <v>0</v>
      </c>
      <c r="L106" s="142">
        <f>VLOOKUP(A106,[1]附件4!$C:$M,11,0)</f>
        <v>0</v>
      </c>
    </row>
    <row r="107" ht="16" customHeight="1" spans="1:12">
      <c r="A107" s="217">
        <v>2040610</v>
      </c>
      <c r="B107" s="217" t="s">
        <v>153</v>
      </c>
      <c r="C107" s="214">
        <f t="shared" si="7"/>
        <v>13</v>
      </c>
      <c r="D107" s="215">
        <v>13</v>
      </c>
      <c r="E107" s="216">
        <v>0</v>
      </c>
      <c r="F107" s="216">
        <f t="shared" si="8"/>
        <v>-5</v>
      </c>
      <c r="G107" s="218">
        <v>-5</v>
      </c>
      <c r="H107" s="215">
        <v>0</v>
      </c>
      <c r="I107" s="224">
        <f t="shared" si="9"/>
        <v>8</v>
      </c>
      <c r="J107" s="224">
        <f t="shared" si="10"/>
        <v>8</v>
      </c>
      <c r="K107" s="225">
        <f t="shared" si="11"/>
        <v>0</v>
      </c>
      <c r="L107" s="142">
        <f>VLOOKUP(A107,[1]附件4!$C:$M,11,0)</f>
        <v>0</v>
      </c>
    </row>
    <row r="108" ht="16" customHeight="1" spans="1:12">
      <c r="A108" s="217">
        <v>2040612</v>
      </c>
      <c r="B108" s="217" t="s">
        <v>154</v>
      </c>
      <c r="C108" s="214">
        <f t="shared" si="7"/>
        <v>80</v>
      </c>
      <c r="D108" s="215">
        <v>80</v>
      </c>
      <c r="E108" s="216">
        <v>0</v>
      </c>
      <c r="F108" s="216">
        <f t="shared" si="8"/>
        <v>0</v>
      </c>
      <c r="G108" s="218">
        <v>0</v>
      </c>
      <c r="H108" s="215">
        <v>0</v>
      </c>
      <c r="I108" s="224">
        <f t="shared" si="9"/>
        <v>80</v>
      </c>
      <c r="J108" s="224">
        <f t="shared" si="10"/>
        <v>80</v>
      </c>
      <c r="K108" s="225">
        <f t="shared" si="11"/>
        <v>0</v>
      </c>
      <c r="L108" s="142">
        <f>VLOOKUP(A108,[1]附件4!$C:$M,11,0)</f>
        <v>0</v>
      </c>
    </row>
    <row r="109" ht="16" customHeight="1" spans="1:12">
      <c r="A109" s="213">
        <v>20410</v>
      </c>
      <c r="B109" s="213" t="s">
        <v>155</v>
      </c>
      <c r="C109" s="214">
        <f t="shared" si="7"/>
        <v>210</v>
      </c>
      <c r="D109" s="215">
        <v>210</v>
      </c>
      <c r="E109" s="216">
        <v>0</v>
      </c>
      <c r="F109" s="216">
        <f t="shared" si="8"/>
        <v>-180</v>
      </c>
      <c r="G109" s="216">
        <v>-180</v>
      </c>
      <c r="H109" s="215">
        <v>0</v>
      </c>
      <c r="I109" s="224">
        <f t="shared" si="9"/>
        <v>30</v>
      </c>
      <c r="J109" s="224">
        <f t="shared" si="10"/>
        <v>30</v>
      </c>
      <c r="K109" s="225">
        <f t="shared" si="11"/>
        <v>0</v>
      </c>
      <c r="L109" s="142">
        <f>VLOOKUP(A109,[1]附件4!$C:$M,11,0)</f>
        <v>0</v>
      </c>
    </row>
    <row r="110" ht="16" customHeight="1" spans="1:12">
      <c r="A110" s="217">
        <v>2041006</v>
      </c>
      <c r="B110" s="217" t="s">
        <v>156</v>
      </c>
      <c r="C110" s="214">
        <f t="shared" si="7"/>
        <v>210</v>
      </c>
      <c r="D110" s="215">
        <v>210</v>
      </c>
      <c r="E110" s="216">
        <v>0</v>
      </c>
      <c r="F110" s="216">
        <f t="shared" si="8"/>
        <v>-180</v>
      </c>
      <c r="G110" s="218">
        <v>-180</v>
      </c>
      <c r="H110" s="215">
        <v>0</v>
      </c>
      <c r="I110" s="224">
        <f t="shared" si="9"/>
        <v>30</v>
      </c>
      <c r="J110" s="224">
        <f t="shared" si="10"/>
        <v>30</v>
      </c>
      <c r="K110" s="225">
        <f t="shared" si="11"/>
        <v>0</v>
      </c>
      <c r="L110" s="142">
        <f>VLOOKUP(A110,[1]附件4!$C:$M,11,0)</f>
        <v>0</v>
      </c>
    </row>
    <row r="111" ht="16" customHeight="1" spans="1:12">
      <c r="A111" s="213">
        <v>20499</v>
      </c>
      <c r="B111" s="213" t="s">
        <v>157</v>
      </c>
      <c r="C111" s="214">
        <f t="shared" si="7"/>
        <v>25</v>
      </c>
      <c r="D111" s="215">
        <v>25</v>
      </c>
      <c r="E111" s="216">
        <v>0</v>
      </c>
      <c r="F111" s="216">
        <f t="shared" si="8"/>
        <v>0</v>
      </c>
      <c r="G111" s="216">
        <v>0</v>
      </c>
      <c r="H111" s="215">
        <v>0</v>
      </c>
      <c r="I111" s="224">
        <f t="shared" si="9"/>
        <v>25</v>
      </c>
      <c r="J111" s="224">
        <f t="shared" si="10"/>
        <v>25</v>
      </c>
      <c r="K111" s="225">
        <f t="shared" si="11"/>
        <v>0</v>
      </c>
      <c r="L111" s="142">
        <f>VLOOKUP(A111,[1]附件4!$C:$M,11,0)</f>
        <v>0</v>
      </c>
    </row>
    <row r="112" ht="16" customHeight="1" spans="1:12">
      <c r="A112" s="217">
        <v>2049999</v>
      </c>
      <c r="B112" s="217" t="s">
        <v>157</v>
      </c>
      <c r="C112" s="214">
        <f t="shared" si="7"/>
        <v>25</v>
      </c>
      <c r="D112" s="215">
        <v>25</v>
      </c>
      <c r="E112" s="216">
        <v>0</v>
      </c>
      <c r="F112" s="216">
        <f t="shared" si="8"/>
        <v>0</v>
      </c>
      <c r="G112" s="218">
        <v>0</v>
      </c>
      <c r="H112" s="215">
        <v>0</v>
      </c>
      <c r="I112" s="224">
        <f t="shared" si="9"/>
        <v>25</v>
      </c>
      <c r="J112" s="224">
        <f t="shared" si="10"/>
        <v>25</v>
      </c>
      <c r="K112" s="225">
        <f t="shared" si="11"/>
        <v>0</v>
      </c>
      <c r="L112" s="142">
        <f>VLOOKUP(A112,[1]附件4!$C:$M,11,0)</f>
        <v>0</v>
      </c>
    </row>
    <row r="113" ht="16" customHeight="1" spans="1:12">
      <c r="A113" s="207">
        <v>205</v>
      </c>
      <c r="B113" s="208" t="s">
        <v>70</v>
      </c>
      <c r="C113" s="209">
        <f t="shared" si="7"/>
        <v>64697</v>
      </c>
      <c r="D113" s="212">
        <v>60096</v>
      </c>
      <c r="E113" s="210">
        <v>4601</v>
      </c>
      <c r="F113" s="210">
        <f t="shared" si="8"/>
        <v>-3638</v>
      </c>
      <c r="G113" s="211">
        <v>476.55</v>
      </c>
      <c r="H113" s="212">
        <v>-4115</v>
      </c>
      <c r="I113" s="222">
        <f t="shared" si="9"/>
        <v>61059</v>
      </c>
      <c r="J113" s="222">
        <f t="shared" si="10"/>
        <v>60573</v>
      </c>
      <c r="K113" s="223">
        <f t="shared" si="11"/>
        <v>486</v>
      </c>
      <c r="L113" s="142">
        <f>VLOOKUP(A113,[1]附件4!$C:$M,11,0)</f>
        <v>-4118</v>
      </c>
    </row>
    <row r="114" ht="16" customHeight="1" spans="1:12">
      <c r="A114" s="213">
        <v>20501</v>
      </c>
      <c r="B114" s="213" t="s">
        <v>158</v>
      </c>
      <c r="C114" s="214">
        <f t="shared" si="7"/>
        <v>1098</v>
      </c>
      <c r="D114" s="215">
        <v>1098</v>
      </c>
      <c r="E114" s="216">
        <v>0</v>
      </c>
      <c r="F114" s="216">
        <f t="shared" si="8"/>
        <v>46</v>
      </c>
      <c r="G114" s="216">
        <v>46</v>
      </c>
      <c r="H114" s="215">
        <v>0</v>
      </c>
      <c r="I114" s="224">
        <f t="shared" si="9"/>
        <v>1144</v>
      </c>
      <c r="J114" s="224">
        <f t="shared" si="10"/>
        <v>1144</v>
      </c>
      <c r="K114" s="225">
        <f t="shared" si="11"/>
        <v>0</v>
      </c>
      <c r="L114" s="142">
        <f>VLOOKUP(A114,[1]附件4!$C:$M,11,0)</f>
        <v>0</v>
      </c>
    </row>
    <row r="115" ht="16" customHeight="1" spans="1:12">
      <c r="A115" s="217">
        <v>2050101</v>
      </c>
      <c r="B115" s="217" t="s">
        <v>98</v>
      </c>
      <c r="C115" s="214">
        <f t="shared" si="7"/>
        <v>1087</v>
      </c>
      <c r="D115" s="215">
        <v>1087</v>
      </c>
      <c r="E115" s="216">
        <v>0</v>
      </c>
      <c r="F115" s="216">
        <f t="shared" si="8"/>
        <v>37</v>
      </c>
      <c r="G115" s="218">
        <v>37</v>
      </c>
      <c r="H115" s="215">
        <v>0</v>
      </c>
      <c r="I115" s="224">
        <f t="shared" si="9"/>
        <v>1124</v>
      </c>
      <c r="J115" s="224">
        <f t="shared" si="10"/>
        <v>1124</v>
      </c>
      <c r="K115" s="225">
        <f t="shared" si="11"/>
        <v>0</v>
      </c>
      <c r="L115" s="142">
        <f>VLOOKUP(A115,[1]附件4!$C:$M,11,0)</f>
        <v>0</v>
      </c>
    </row>
    <row r="116" ht="16" customHeight="1" spans="1:12">
      <c r="A116" s="217">
        <v>2050199</v>
      </c>
      <c r="B116" s="217" t="s">
        <v>159</v>
      </c>
      <c r="C116" s="214">
        <f t="shared" si="7"/>
        <v>11</v>
      </c>
      <c r="D116" s="215">
        <v>11</v>
      </c>
      <c r="E116" s="216">
        <v>0</v>
      </c>
      <c r="F116" s="216">
        <f t="shared" si="8"/>
        <v>9</v>
      </c>
      <c r="G116" s="218">
        <v>9</v>
      </c>
      <c r="H116" s="215">
        <v>0</v>
      </c>
      <c r="I116" s="224">
        <f t="shared" si="9"/>
        <v>20</v>
      </c>
      <c r="J116" s="224">
        <f t="shared" si="10"/>
        <v>20</v>
      </c>
      <c r="K116" s="225">
        <f t="shared" si="11"/>
        <v>0</v>
      </c>
      <c r="L116" s="142">
        <f>VLOOKUP(A116,[1]附件4!$C:$M,11,0)</f>
        <v>0</v>
      </c>
    </row>
    <row r="117" ht="16" customHeight="1" spans="1:12">
      <c r="A117" s="213">
        <v>20502</v>
      </c>
      <c r="B117" s="213" t="s">
        <v>160</v>
      </c>
      <c r="C117" s="214">
        <f t="shared" si="7"/>
        <v>59540</v>
      </c>
      <c r="D117" s="215">
        <v>55357</v>
      </c>
      <c r="E117" s="216">
        <v>4183</v>
      </c>
      <c r="F117" s="216">
        <f t="shared" si="8"/>
        <v>-3211</v>
      </c>
      <c r="G117" s="216">
        <v>491</v>
      </c>
      <c r="H117" s="215">
        <v>-3702</v>
      </c>
      <c r="I117" s="224">
        <f t="shared" si="9"/>
        <v>56329</v>
      </c>
      <c r="J117" s="224">
        <f t="shared" si="10"/>
        <v>55848</v>
      </c>
      <c r="K117" s="225">
        <f t="shared" si="11"/>
        <v>481</v>
      </c>
      <c r="L117" s="142">
        <f>VLOOKUP(A117,[1]附件4!$C:$M,11,0)</f>
        <v>-3705</v>
      </c>
    </row>
    <row r="118" ht="16" customHeight="1" spans="1:12">
      <c r="A118" s="217">
        <v>2050201</v>
      </c>
      <c r="B118" s="217" t="s">
        <v>161</v>
      </c>
      <c r="C118" s="214">
        <f t="shared" si="7"/>
        <v>10371</v>
      </c>
      <c r="D118" s="215">
        <v>9571</v>
      </c>
      <c r="E118" s="216">
        <v>800</v>
      </c>
      <c r="F118" s="216">
        <f t="shared" si="8"/>
        <v>-667</v>
      </c>
      <c r="G118" s="218">
        <v>101</v>
      </c>
      <c r="H118" s="215">
        <v>-768</v>
      </c>
      <c r="I118" s="224">
        <f t="shared" si="9"/>
        <v>9704</v>
      </c>
      <c r="J118" s="224">
        <f t="shared" si="10"/>
        <v>9672</v>
      </c>
      <c r="K118" s="225">
        <f t="shared" si="11"/>
        <v>32</v>
      </c>
      <c r="L118" s="142">
        <f>VLOOKUP(A118,[1]附件4!$C:$M,11,0)</f>
        <v>-770</v>
      </c>
    </row>
    <row r="119" ht="16" customHeight="1" spans="1:12">
      <c r="A119" s="217">
        <v>2050202</v>
      </c>
      <c r="B119" s="217" t="s">
        <v>162</v>
      </c>
      <c r="C119" s="214">
        <f t="shared" si="7"/>
        <v>27192</v>
      </c>
      <c r="D119" s="215">
        <v>25971</v>
      </c>
      <c r="E119" s="216">
        <v>1221</v>
      </c>
      <c r="F119" s="216">
        <f t="shared" si="8"/>
        <v>-585</v>
      </c>
      <c r="G119" s="218">
        <v>408</v>
      </c>
      <c r="H119" s="215">
        <v>-993</v>
      </c>
      <c r="I119" s="224">
        <f t="shared" si="9"/>
        <v>26607</v>
      </c>
      <c r="J119" s="224">
        <f t="shared" si="10"/>
        <v>26379</v>
      </c>
      <c r="K119" s="225">
        <f t="shared" si="11"/>
        <v>228</v>
      </c>
      <c r="L119" s="142">
        <f>VLOOKUP(A119,[1]附件4!$C:$M,11,0)</f>
        <v>-993</v>
      </c>
    </row>
    <row r="120" ht="16" customHeight="1" spans="1:12">
      <c r="A120" s="217">
        <v>2050203</v>
      </c>
      <c r="B120" s="217" t="s">
        <v>163</v>
      </c>
      <c r="C120" s="214">
        <f t="shared" si="7"/>
        <v>15574</v>
      </c>
      <c r="D120" s="215">
        <v>15231</v>
      </c>
      <c r="E120" s="216">
        <v>343</v>
      </c>
      <c r="F120" s="216">
        <f t="shared" si="8"/>
        <v>-271</v>
      </c>
      <c r="G120" s="218">
        <v>18</v>
      </c>
      <c r="H120" s="215">
        <v>-289</v>
      </c>
      <c r="I120" s="224">
        <f t="shared" si="9"/>
        <v>15303</v>
      </c>
      <c r="J120" s="224">
        <f t="shared" si="10"/>
        <v>15249</v>
      </c>
      <c r="K120" s="225">
        <f t="shared" si="11"/>
        <v>54</v>
      </c>
      <c r="L120" s="142">
        <f>VLOOKUP(A120,[1]附件4!$C:$M,11,0)</f>
        <v>-289</v>
      </c>
    </row>
    <row r="121" ht="16" customHeight="1" spans="1:12">
      <c r="A121" s="217">
        <v>2050204</v>
      </c>
      <c r="B121" s="217" t="s">
        <v>164</v>
      </c>
      <c r="C121" s="214">
        <f t="shared" si="7"/>
        <v>4327</v>
      </c>
      <c r="D121" s="215">
        <v>3912</v>
      </c>
      <c r="E121" s="216">
        <v>415</v>
      </c>
      <c r="F121" s="216">
        <f t="shared" si="8"/>
        <v>-389</v>
      </c>
      <c r="G121" s="218">
        <v>-43</v>
      </c>
      <c r="H121" s="215">
        <v>-346</v>
      </c>
      <c r="I121" s="224">
        <f t="shared" si="9"/>
        <v>3938</v>
      </c>
      <c r="J121" s="224">
        <f t="shared" si="10"/>
        <v>3869</v>
      </c>
      <c r="K121" s="225">
        <f t="shared" si="11"/>
        <v>69</v>
      </c>
      <c r="L121" s="142">
        <f>VLOOKUP(A121,[1]附件4!$C:$M,11,0)</f>
        <v>-346</v>
      </c>
    </row>
    <row r="122" ht="16" customHeight="1" spans="1:12">
      <c r="A122" s="217">
        <v>2050299</v>
      </c>
      <c r="B122" s="217" t="s">
        <v>165</v>
      </c>
      <c r="C122" s="214">
        <f t="shared" si="7"/>
        <v>2076</v>
      </c>
      <c r="D122" s="215">
        <v>672</v>
      </c>
      <c r="E122" s="216">
        <v>1404</v>
      </c>
      <c r="F122" s="216">
        <f t="shared" si="8"/>
        <v>-1300</v>
      </c>
      <c r="G122" s="218">
        <v>6</v>
      </c>
      <c r="H122" s="215">
        <v>-1306</v>
      </c>
      <c r="I122" s="224">
        <f t="shared" si="9"/>
        <v>776</v>
      </c>
      <c r="J122" s="224">
        <f t="shared" si="10"/>
        <v>678</v>
      </c>
      <c r="K122" s="225">
        <f t="shared" si="11"/>
        <v>98</v>
      </c>
      <c r="L122" s="142">
        <f>VLOOKUP(A122,[1]附件4!$C:$M,11,0)</f>
        <v>-1306</v>
      </c>
    </row>
    <row r="123" ht="16" customHeight="1" spans="1:12">
      <c r="A123" s="213">
        <v>20503</v>
      </c>
      <c r="B123" s="213" t="s">
        <v>166</v>
      </c>
      <c r="C123" s="214">
        <f t="shared" si="7"/>
        <v>640</v>
      </c>
      <c r="D123" s="215">
        <v>627</v>
      </c>
      <c r="E123" s="216">
        <v>13</v>
      </c>
      <c r="F123" s="216">
        <f t="shared" si="8"/>
        <v>-60</v>
      </c>
      <c r="G123" s="216">
        <v>-49</v>
      </c>
      <c r="H123" s="215">
        <v>-11</v>
      </c>
      <c r="I123" s="224">
        <f t="shared" si="9"/>
        <v>580</v>
      </c>
      <c r="J123" s="224">
        <f t="shared" si="10"/>
        <v>578</v>
      </c>
      <c r="K123" s="225">
        <f t="shared" si="11"/>
        <v>2</v>
      </c>
      <c r="L123" s="142">
        <f>VLOOKUP(A123,[1]附件4!$C:$M,11,0)</f>
        <v>-11</v>
      </c>
    </row>
    <row r="124" ht="16" customHeight="1" spans="1:12">
      <c r="A124" s="217">
        <v>2050301</v>
      </c>
      <c r="B124" s="217" t="s">
        <v>167</v>
      </c>
      <c r="C124" s="214">
        <f t="shared" si="7"/>
        <v>627</v>
      </c>
      <c r="D124" s="215">
        <v>627</v>
      </c>
      <c r="E124" s="216">
        <v>0</v>
      </c>
      <c r="F124" s="216">
        <f t="shared" si="8"/>
        <v>-49</v>
      </c>
      <c r="G124" s="218">
        <v>-49</v>
      </c>
      <c r="H124" s="215">
        <v>0</v>
      </c>
      <c r="I124" s="224">
        <f t="shared" si="9"/>
        <v>578</v>
      </c>
      <c r="J124" s="224">
        <f t="shared" si="10"/>
        <v>578</v>
      </c>
      <c r="K124" s="225">
        <f t="shared" si="11"/>
        <v>0</v>
      </c>
      <c r="L124" s="142">
        <f>VLOOKUP(A124,[1]附件4!$C:$M,11,0)</f>
        <v>0</v>
      </c>
    </row>
    <row r="125" ht="16" customHeight="1" spans="1:12">
      <c r="A125" s="217">
        <v>2050399</v>
      </c>
      <c r="B125" s="217" t="s">
        <v>168</v>
      </c>
      <c r="C125" s="214">
        <f t="shared" si="7"/>
        <v>13</v>
      </c>
      <c r="D125" s="215">
        <v>0</v>
      </c>
      <c r="E125" s="216">
        <v>13</v>
      </c>
      <c r="F125" s="216">
        <f t="shared" si="8"/>
        <v>-11</v>
      </c>
      <c r="G125" s="218">
        <v>0</v>
      </c>
      <c r="H125" s="215">
        <v>-11</v>
      </c>
      <c r="I125" s="224">
        <f t="shared" si="9"/>
        <v>2</v>
      </c>
      <c r="J125" s="224">
        <f t="shared" si="10"/>
        <v>0</v>
      </c>
      <c r="K125" s="225">
        <f t="shared" si="11"/>
        <v>2</v>
      </c>
      <c r="L125" s="142">
        <f>VLOOKUP(A125,[1]附件4!$C:$M,11,0)</f>
        <v>-11</v>
      </c>
    </row>
    <row r="126" ht="16" customHeight="1" spans="1:12">
      <c r="A126" s="213">
        <v>20504</v>
      </c>
      <c r="B126" s="213" t="s">
        <v>169</v>
      </c>
      <c r="C126" s="214">
        <f t="shared" si="7"/>
        <v>7</v>
      </c>
      <c r="D126" s="215">
        <v>0</v>
      </c>
      <c r="E126" s="216">
        <v>7</v>
      </c>
      <c r="F126" s="216">
        <f t="shared" si="8"/>
        <v>-6</v>
      </c>
      <c r="G126" s="216">
        <v>0</v>
      </c>
      <c r="H126" s="215">
        <v>-6</v>
      </c>
      <c r="I126" s="224">
        <f t="shared" si="9"/>
        <v>1</v>
      </c>
      <c r="J126" s="224">
        <f t="shared" si="10"/>
        <v>0</v>
      </c>
      <c r="K126" s="225">
        <f t="shared" si="11"/>
        <v>1</v>
      </c>
      <c r="L126" s="142">
        <f>VLOOKUP(A126,[1]附件4!$C:$M,11,0)</f>
        <v>-6</v>
      </c>
    </row>
    <row r="127" ht="16" customHeight="1" spans="1:12">
      <c r="A127" s="217">
        <v>2050499</v>
      </c>
      <c r="B127" s="217" t="s">
        <v>170</v>
      </c>
      <c r="C127" s="214">
        <f t="shared" si="7"/>
        <v>7</v>
      </c>
      <c r="D127" s="215">
        <v>0</v>
      </c>
      <c r="E127" s="216">
        <v>7</v>
      </c>
      <c r="F127" s="216">
        <f t="shared" si="8"/>
        <v>-6</v>
      </c>
      <c r="G127" s="218">
        <v>0</v>
      </c>
      <c r="H127" s="215">
        <v>-6</v>
      </c>
      <c r="I127" s="224">
        <f t="shared" si="9"/>
        <v>1</v>
      </c>
      <c r="J127" s="224">
        <f t="shared" si="10"/>
        <v>0</v>
      </c>
      <c r="K127" s="225">
        <f t="shared" si="11"/>
        <v>1</v>
      </c>
      <c r="L127" s="142">
        <f>VLOOKUP(A127,[1]附件4!$C:$M,11,0)</f>
        <v>-6</v>
      </c>
    </row>
    <row r="128" ht="16" customHeight="1" spans="1:12">
      <c r="A128" s="213">
        <v>20507</v>
      </c>
      <c r="B128" s="213" t="s">
        <v>171</v>
      </c>
      <c r="C128" s="214">
        <f t="shared" si="7"/>
        <v>532</v>
      </c>
      <c r="D128" s="215">
        <v>532</v>
      </c>
      <c r="E128" s="216">
        <v>0</v>
      </c>
      <c r="F128" s="216">
        <f t="shared" si="8"/>
        <v>-2</v>
      </c>
      <c r="G128" s="216">
        <v>-2</v>
      </c>
      <c r="H128" s="215">
        <v>0</v>
      </c>
      <c r="I128" s="224">
        <f t="shared" si="9"/>
        <v>530</v>
      </c>
      <c r="J128" s="224">
        <f t="shared" si="10"/>
        <v>530</v>
      </c>
      <c r="K128" s="225">
        <f t="shared" si="11"/>
        <v>0</v>
      </c>
      <c r="L128" s="142">
        <f>VLOOKUP(A128,[1]附件4!$C:$M,11,0)</f>
        <v>0</v>
      </c>
    </row>
    <row r="129" ht="16" customHeight="1" spans="1:12">
      <c r="A129" s="217">
        <v>2050701</v>
      </c>
      <c r="B129" s="217" t="s">
        <v>172</v>
      </c>
      <c r="C129" s="214">
        <f t="shared" si="7"/>
        <v>532</v>
      </c>
      <c r="D129" s="215">
        <v>532</v>
      </c>
      <c r="E129" s="216">
        <v>0</v>
      </c>
      <c r="F129" s="216">
        <f t="shared" si="8"/>
        <v>-2</v>
      </c>
      <c r="G129" s="218">
        <v>-2</v>
      </c>
      <c r="H129" s="215">
        <v>0</v>
      </c>
      <c r="I129" s="224">
        <f t="shared" si="9"/>
        <v>530</v>
      </c>
      <c r="J129" s="224">
        <f t="shared" si="10"/>
        <v>530</v>
      </c>
      <c r="K129" s="225">
        <f t="shared" si="11"/>
        <v>0</v>
      </c>
      <c r="L129" s="142">
        <f>VLOOKUP(A129,[1]附件4!$C:$M,11,0)</f>
        <v>0</v>
      </c>
    </row>
    <row r="130" ht="16" customHeight="1" spans="1:12">
      <c r="A130" s="213">
        <v>20508</v>
      </c>
      <c r="B130" s="213" t="s">
        <v>173</v>
      </c>
      <c r="C130" s="214">
        <f t="shared" si="7"/>
        <v>482</v>
      </c>
      <c r="D130" s="215">
        <v>482</v>
      </c>
      <c r="E130" s="216">
        <v>0</v>
      </c>
      <c r="F130" s="216">
        <f t="shared" si="8"/>
        <v>-9</v>
      </c>
      <c r="G130" s="216">
        <v>-9</v>
      </c>
      <c r="H130" s="215">
        <v>0</v>
      </c>
      <c r="I130" s="224">
        <f t="shared" si="9"/>
        <v>473</v>
      </c>
      <c r="J130" s="224">
        <f t="shared" si="10"/>
        <v>473</v>
      </c>
      <c r="K130" s="225">
        <f t="shared" si="11"/>
        <v>0</v>
      </c>
      <c r="L130" s="142">
        <f>VLOOKUP(A130,[1]附件4!$C:$M,11,0)</f>
        <v>0</v>
      </c>
    </row>
    <row r="131" ht="16" customHeight="1" spans="1:12">
      <c r="A131" s="217">
        <v>2050802</v>
      </c>
      <c r="B131" s="217" t="s">
        <v>174</v>
      </c>
      <c r="C131" s="214">
        <f t="shared" si="7"/>
        <v>482</v>
      </c>
      <c r="D131" s="215">
        <v>482</v>
      </c>
      <c r="E131" s="216">
        <v>0</v>
      </c>
      <c r="F131" s="216">
        <f t="shared" si="8"/>
        <v>-9</v>
      </c>
      <c r="G131" s="218">
        <v>-9</v>
      </c>
      <c r="H131" s="215">
        <v>0</v>
      </c>
      <c r="I131" s="224">
        <f t="shared" si="9"/>
        <v>473</v>
      </c>
      <c r="J131" s="224">
        <f t="shared" si="10"/>
        <v>473</v>
      </c>
      <c r="K131" s="225">
        <f t="shared" si="11"/>
        <v>0</v>
      </c>
      <c r="L131" s="142">
        <f>VLOOKUP(A131,[1]附件4!$C:$M,11,0)</f>
        <v>0</v>
      </c>
    </row>
    <row r="132" ht="16" customHeight="1" spans="1:12">
      <c r="A132" s="213">
        <v>20509</v>
      </c>
      <c r="B132" s="213" t="s">
        <v>175</v>
      </c>
      <c r="C132" s="214">
        <f t="shared" si="7"/>
        <v>2313</v>
      </c>
      <c r="D132" s="215">
        <v>2000</v>
      </c>
      <c r="E132" s="216">
        <v>313</v>
      </c>
      <c r="F132" s="216">
        <f t="shared" si="8"/>
        <v>-313</v>
      </c>
      <c r="G132" s="216">
        <v>0</v>
      </c>
      <c r="H132" s="215">
        <v>-313</v>
      </c>
      <c r="I132" s="224">
        <f t="shared" si="9"/>
        <v>2000</v>
      </c>
      <c r="J132" s="224">
        <f t="shared" si="10"/>
        <v>2000</v>
      </c>
      <c r="K132" s="225">
        <f t="shared" si="11"/>
        <v>0</v>
      </c>
      <c r="L132" s="142">
        <f>VLOOKUP(A132,[1]附件4!$C:$M,11,0)</f>
        <v>-313</v>
      </c>
    </row>
    <row r="133" ht="16" customHeight="1" spans="1:12">
      <c r="A133" s="217">
        <v>2050999</v>
      </c>
      <c r="B133" s="217" t="s">
        <v>176</v>
      </c>
      <c r="C133" s="214">
        <f t="shared" si="7"/>
        <v>2313</v>
      </c>
      <c r="D133" s="215">
        <v>2000</v>
      </c>
      <c r="E133" s="216">
        <v>313</v>
      </c>
      <c r="F133" s="216">
        <f t="shared" si="8"/>
        <v>-313</v>
      </c>
      <c r="G133" s="218">
        <v>0</v>
      </c>
      <c r="H133" s="215">
        <v>-313</v>
      </c>
      <c r="I133" s="224">
        <f t="shared" si="9"/>
        <v>2000</v>
      </c>
      <c r="J133" s="224">
        <f t="shared" si="10"/>
        <v>2000</v>
      </c>
      <c r="K133" s="225">
        <f t="shared" si="11"/>
        <v>0</v>
      </c>
      <c r="L133" s="142">
        <f>VLOOKUP(A133,[1]附件4!$C:$M,11,0)</f>
        <v>-313</v>
      </c>
    </row>
    <row r="134" ht="16" customHeight="1" spans="1:12">
      <c r="A134" s="213">
        <v>20599</v>
      </c>
      <c r="B134" s="213" t="s">
        <v>177</v>
      </c>
      <c r="C134" s="214">
        <f t="shared" ref="C134:C147" si="12">D134+E134</f>
        <v>85</v>
      </c>
      <c r="D134" s="215">
        <v>0</v>
      </c>
      <c r="E134" s="216">
        <v>85</v>
      </c>
      <c r="F134" s="216">
        <f t="shared" si="8"/>
        <v>-84</v>
      </c>
      <c r="G134" s="216">
        <v>0</v>
      </c>
      <c r="H134" s="215">
        <v>-84</v>
      </c>
      <c r="I134" s="224">
        <f t="shared" si="9"/>
        <v>1</v>
      </c>
      <c r="J134" s="224">
        <f t="shared" si="10"/>
        <v>0</v>
      </c>
      <c r="K134" s="225">
        <f t="shared" si="11"/>
        <v>1</v>
      </c>
      <c r="L134" s="142">
        <f>VLOOKUP(A134,[1]附件4!$C:$M,11,0)</f>
        <v>-84</v>
      </c>
    </row>
    <row r="135" ht="16" customHeight="1" spans="1:12">
      <c r="A135" s="217">
        <v>2059999</v>
      </c>
      <c r="B135" s="217" t="s">
        <v>177</v>
      </c>
      <c r="C135" s="214">
        <f t="shared" si="12"/>
        <v>85</v>
      </c>
      <c r="D135" s="215">
        <v>0</v>
      </c>
      <c r="E135" s="216">
        <v>85</v>
      </c>
      <c r="F135" s="216">
        <f t="shared" ref="F135:F198" si="13">G135+H135</f>
        <v>-84</v>
      </c>
      <c r="G135" s="218">
        <v>0</v>
      </c>
      <c r="H135" s="215">
        <v>-84</v>
      </c>
      <c r="I135" s="224">
        <f t="shared" si="9"/>
        <v>1</v>
      </c>
      <c r="J135" s="224">
        <f t="shared" si="10"/>
        <v>0</v>
      </c>
      <c r="K135" s="225">
        <f t="shared" si="11"/>
        <v>1</v>
      </c>
      <c r="L135" s="142">
        <f>VLOOKUP(A135,[1]附件4!$C:$M,11,0)</f>
        <v>-84</v>
      </c>
    </row>
    <row r="136" ht="16" customHeight="1" spans="1:12">
      <c r="A136" s="207">
        <v>206</v>
      </c>
      <c r="B136" s="208" t="s">
        <v>71</v>
      </c>
      <c r="C136" s="209">
        <f t="shared" si="12"/>
        <v>1518</v>
      </c>
      <c r="D136" s="212">
        <v>1504</v>
      </c>
      <c r="E136" s="210">
        <v>14</v>
      </c>
      <c r="F136" s="210">
        <f t="shared" si="13"/>
        <v>-31</v>
      </c>
      <c r="G136" s="211">
        <f>-77.6+51.48</f>
        <v>-26.12</v>
      </c>
      <c r="H136" s="212">
        <v>-5</v>
      </c>
      <c r="I136" s="222">
        <f t="shared" ref="I136:I199" si="14">J136+K136</f>
        <v>1487</v>
      </c>
      <c r="J136" s="222">
        <f t="shared" ref="J136:J199" si="15">D136+G136</f>
        <v>1478</v>
      </c>
      <c r="K136" s="223">
        <f t="shared" ref="K136:K199" si="16">E136+H136</f>
        <v>9</v>
      </c>
      <c r="L136" s="142">
        <f>VLOOKUP(A136,[1]附件4!$C:$M,11,0)</f>
        <v>-5</v>
      </c>
    </row>
    <row r="137" ht="16" customHeight="1" spans="1:12">
      <c r="A137" s="213">
        <v>20601</v>
      </c>
      <c r="B137" s="213" t="s">
        <v>178</v>
      </c>
      <c r="C137" s="214">
        <f t="shared" si="12"/>
        <v>1354</v>
      </c>
      <c r="D137" s="215">
        <v>1354</v>
      </c>
      <c r="E137" s="216">
        <v>0</v>
      </c>
      <c r="F137" s="216">
        <f t="shared" si="13"/>
        <v>-27</v>
      </c>
      <c r="G137" s="216">
        <f>-78+51.48</f>
        <v>-27</v>
      </c>
      <c r="H137" s="215">
        <v>0</v>
      </c>
      <c r="I137" s="224">
        <f t="shared" si="14"/>
        <v>1327</v>
      </c>
      <c r="J137" s="224">
        <f t="shared" si="15"/>
        <v>1327</v>
      </c>
      <c r="K137" s="225">
        <f t="shared" si="16"/>
        <v>0</v>
      </c>
      <c r="L137" s="142">
        <f>VLOOKUP(A137,[1]附件4!$C:$M,11,0)</f>
        <v>0</v>
      </c>
    </row>
    <row r="138" ht="16" customHeight="1" spans="1:12">
      <c r="A138" s="217">
        <v>2060101</v>
      </c>
      <c r="B138" s="217" t="s">
        <v>98</v>
      </c>
      <c r="C138" s="214">
        <f t="shared" si="12"/>
        <v>873</v>
      </c>
      <c r="D138" s="215">
        <v>873</v>
      </c>
      <c r="E138" s="216">
        <v>0</v>
      </c>
      <c r="F138" s="216">
        <f t="shared" si="13"/>
        <v>13</v>
      </c>
      <c r="G138" s="218">
        <v>13</v>
      </c>
      <c r="H138" s="215">
        <v>0</v>
      </c>
      <c r="I138" s="224">
        <f t="shared" si="14"/>
        <v>886</v>
      </c>
      <c r="J138" s="224">
        <f t="shared" si="15"/>
        <v>886</v>
      </c>
      <c r="K138" s="225">
        <f t="shared" si="16"/>
        <v>0</v>
      </c>
      <c r="L138" s="142">
        <f>VLOOKUP(A138,[1]附件4!$C:$M,11,0)</f>
        <v>0</v>
      </c>
    </row>
    <row r="139" ht="16" customHeight="1" spans="1:12">
      <c r="A139" s="217">
        <v>2060102</v>
      </c>
      <c r="B139" s="217" t="s">
        <v>99</v>
      </c>
      <c r="C139" s="214">
        <f t="shared" si="12"/>
        <v>15</v>
      </c>
      <c r="D139" s="215">
        <v>15</v>
      </c>
      <c r="E139" s="216">
        <v>0</v>
      </c>
      <c r="F139" s="216">
        <f t="shared" si="13"/>
        <v>-1</v>
      </c>
      <c r="G139" s="218">
        <v>-1</v>
      </c>
      <c r="H139" s="215">
        <v>0</v>
      </c>
      <c r="I139" s="224">
        <f t="shared" si="14"/>
        <v>14</v>
      </c>
      <c r="J139" s="224">
        <f t="shared" si="15"/>
        <v>14</v>
      </c>
      <c r="K139" s="225">
        <f t="shared" si="16"/>
        <v>0</v>
      </c>
      <c r="L139" s="142">
        <f>VLOOKUP(A139,[1]附件4!$C:$M,11,0)</f>
        <v>0</v>
      </c>
    </row>
    <row r="140" ht="16" customHeight="1" spans="1:12">
      <c r="A140" s="217">
        <v>2060199</v>
      </c>
      <c r="B140" s="217" t="s">
        <v>179</v>
      </c>
      <c r="C140" s="214">
        <f t="shared" si="12"/>
        <v>466</v>
      </c>
      <c r="D140" s="215">
        <v>466</v>
      </c>
      <c r="E140" s="216">
        <v>0</v>
      </c>
      <c r="F140" s="216">
        <f t="shared" si="13"/>
        <v>-38</v>
      </c>
      <c r="G140" s="218">
        <f>-89+51.48</f>
        <v>-38</v>
      </c>
      <c r="H140" s="215">
        <v>0</v>
      </c>
      <c r="I140" s="224">
        <f t="shared" si="14"/>
        <v>428</v>
      </c>
      <c r="J140" s="224">
        <f t="shared" si="15"/>
        <v>428</v>
      </c>
      <c r="K140" s="225">
        <f t="shared" si="16"/>
        <v>0</v>
      </c>
      <c r="L140" s="142">
        <f>VLOOKUP(A140,[1]附件4!$C:$M,11,0)</f>
        <v>0</v>
      </c>
    </row>
    <row r="141" ht="16" customHeight="1" spans="1:12">
      <c r="A141" s="213">
        <v>20604</v>
      </c>
      <c r="B141" s="213" t="s">
        <v>180</v>
      </c>
      <c r="C141" s="214">
        <f t="shared" si="12"/>
        <v>150</v>
      </c>
      <c r="D141" s="215">
        <v>150</v>
      </c>
      <c r="E141" s="216">
        <v>0</v>
      </c>
      <c r="F141" s="216">
        <f t="shared" si="13"/>
        <v>0</v>
      </c>
      <c r="G141" s="216">
        <v>0</v>
      </c>
      <c r="H141" s="215">
        <v>0</v>
      </c>
      <c r="I141" s="224">
        <f t="shared" si="14"/>
        <v>150</v>
      </c>
      <c r="J141" s="224">
        <f t="shared" si="15"/>
        <v>150</v>
      </c>
      <c r="K141" s="225">
        <f t="shared" si="16"/>
        <v>0</v>
      </c>
      <c r="L141" s="142">
        <f>VLOOKUP(A141,[1]附件4!$C:$M,11,0)</f>
        <v>0</v>
      </c>
    </row>
    <row r="142" ht="16" customHeight="1" spans="1:12">
      <c r="A142" s="217">
        <v>2060499</v>
      </c>
      <c r="B142" s="217" t="s">
        <v>181</v>
      </c>
      <c r="C142" s="214">
        <f t="shared" si="12"/>
        <v>150</v>
      </c>
      <c r="D142" s="215">
        <v>150</v>
      </c>
      <c r="E142" s="216">
        <v>0</v>
      </c>
      <c r="F142" s="216">
        <f t="shared" si="13"/>
        <v>0</v>
      </c>
      <c r="G142" s="218">
        <v>0</v>
      </c>
      <c r="H142" s="215">
        <v>0</v>
      </c>
      <c r="I142" s="224">
        <f t="shared" si="14"/>
        <v>150</v>
      </c>
      <c r="J142" s="224">
        <f t="shared" si="15"/>
        <v>150</v>
      </c>
      <c r="K142" s="225">
        <f t="shared" si="16"/>
        <v>0</v>
      </c>
      <c r="L142" s="142">
        <f>VLOOKUP(A142,[1]附件4!$C:$M,11,0)</f>
        <v>0</v>
      </c>
    </row>
    <row r="143" ht="16" customHeight="1" spans="1:12">
      <c r="A143" s="213">
        <v>20607</v>
      </c>
      <c r="B143" s="213" t="s">
        <v>182</v>
      </c>
      <c r="C143" s="214">
        <f t="shared" si="12"/>
        <v>14</v>
      </c>
      <c r="D143" s="215">
        <v>0</v>
      </c>
      <c r="E143" s="216">
        <v>14</v>
      </c>
      <c r="F143" s="216">
        <f t="shared" si="13"/>
        <v>-5</v>
      </c>
      <c r="G143" s="216">
        <v>0</v>
      </c>
      <c r="H143" s="215">
        <v>-5</v>
      </c>
      <c r="I143" s="224">
        <f t="shared" si="14"/>
        <v>9</v>
      </c>
      <c r="J143" s="224">
        <f t="shared" si="15"/>
        <v>0</v>
      </c>
      <c r="K143" s="225">
        <f t="shared" si="16"/>
        <v>9</v>
      </c>
      <c r="L143" s="142">
        <f>VLOOKUP(A143,[1]附件4!$C:$M,11,0)</f>
        <v>-5</v>
      </c>
    </row>
    <row r="144" ht="16" customHeight="1" spans="1:12">
      <c r="A144" s="217">
        <v>2060702</v>
      </c>
      <c r="B144" s="217" t="s">
        <v>183</v>
      </c>
      <c r="C144" s="214">
        <f t="shared" si="12"/>
        <v>14</v>
      </c>
      <c r="D144" s="215">
        <v>0</v>
      </c>
      <c r="E144" s="216">
        <v>14</v>
      </c>
      <c r="F144" s="216">
        <f t="shared" si="13"/>
        <v>-5</v>
      </c>
      <c r="G144" s="218">
        <v>0</v>
      </c>
      <c r="H144" s="215">
        <v>-5</v>
      </c>
      <c r="I144" s="224">
        <f t="shared" si="14"/>
        <v>9</v>
      </c>
      <c r="J144" s="224">
        <f t="shared" si="15"/>
        <v>0</v>
      </c>
      <c r="K144" s="225">
        <f t="shared" si="16"/>
        <v>9</v>
      </c>
      <c r="L144" s="142">
        <f>VLOOKUP(A144,[1]附件4!$C:$M,11,0)</f>
        <v>-5</v>
      </c>
    </row>
    <row r="145" ht="16" customHeight="1" spans="1:12">
      <c r="A145" s="207">
        <v>207</v>
      </c>
      <c r="B145" s="208" t="s">
        <v>72</v>
      </c>
      <c r="C145" s="209">
        <f t="shared" si="12"/>
        <v>1686</v>
      </c>
      <c r="D145" s="212">
        <v>851</v>
      </c>
      <c r="E145" s="210">
        <v>835</v>
      </c>
      <c r="F145" s="210">
        <f t="shared" si="13"/>
        <v>-669</v>
      </c>
      <c r="G145" s="211">
        <v>50.36</v>
      </c>
      <c r="H145" s="212">
        <v>-719</v>
      </c>
      <c r="I145" s="222">
        <f t="shared" si="14"/>
        <v>1017</v>
      </c>
      <c r="J145" s="222">
        <f t="shared" si="15"/>
        <v>901</v>
      </c>
      <c r="K145" s="223">
        <f t="shared" si="16"/>
        <v>116</v>
      </c>
      <c r="L145" s="142">
        <f>VLOOKUP(A145,[1]附件4!$C:$M,11,0)</f>
        <v>-719</v>
      </c>
    </row>
    <row r="146" ht="16" customHeight="1" spans="1:12">
      <c r="A146" s="213">
        <v>20701</v>
      </c>
      <c r="B146" s="213" t="s">
        <v>184</v>
      </c>
      <c r="C146" s="214">
        <f t="shared" si="12"/>
        <v>1363</v>
      </c>
      <c r="D146" s="215">
        <v>647</v>
      </c>
      <c r="E146" s="216">
        <v>716</v>
      </c>
      <c r="F146" s="216">
        <f t="shared" si="13"/>
        <v>-589</v>
      </c>
      <c r="G146" s="216">
        <v>50</v>
      </c>
      <c r="H146" s="215">
        <v>-639</v>
      </c>
      <c r="I146" s="224">
        <f t="shared" si="14"/>
        <v>774</v>
      </c>
      <c r="J146" s="224">
        <f t="shared" si="15"/>
        <v>697</v>
      </c>
      <c r="K146" s="225">
        <f t="shared" si="16"/>
        <v>77</v>
      </c>
      <c r="L146" s="142">
        <f>VLOOKUP(A146,[1]附件4!$C:$M,11,0)</f>
        <v>-639</v>
      </c>
    </row>
    <row r="147" ht="16" customHeight="1" spans="1:12">
      <c r="A147" s="217">
        <v>2070101</v>
      </c>
      <c r="B147" s="217" t="s">
        <v>98</v>
      </c>
      <c r="C147" s="214">
        <f t="shared" si="12"/>
        <v>647</v>
      </c>
      <c r="D147" s="215">
        <v>647</v>
      </c>
      <c r="E147" s="216">
        <v>0</v>
      </c>
      <c r="F147" s="216">
        <f t="shared" si="13"/>
        <v>50</v>
      </c>
      <c r="G147" s="218">
        <v>50</v>
      </c>
      <c r="H147" s="215">
        <v>0</v>
      </c>
      <c r="I147" s="224">
        <f t="shared" si="14"/>
        <v>697</v>
      </c>
      <c r="J147" s="224">
        <f t="shared" si="15"/>
        <v>697</v>
      </c>
      <c r="K147" s="225">
        <f t="shared" si="16"/>
        <v>0</v>
      </c>
      <c r="L147" s="142">
        <f>VLOOKUP(A147,[1]附件4!$C:$M,11,0)</f>
        <v>0</v>
      </c>
    </row>
    <row r="148" ht="16" customHeight="1" spans="1:12">
      <c r="A148" s="217">
        <v>2070113</v>
      </c>
      <c r="B148" s="217" t="s">
        <v>185</v>
      </c>
      <c r="C148" s="214">
        <f t="shared" ref="C148:C186" si="17">D148+E148</f>
        <v>409</v>
      </c>
      <c r="D148" s="215">
        <v>0</v>
      </c>
      <c r="E148" s="216">
        <v>409</v>
      </c>
      <c r="F148" s="216">
        <f t="shared" si="13"/>
        <v>-369</v>
      </c>
      <c r="G148" s="218">
        <v>0</v>
      </c>
      <c r="H148" s="215">
        <v>-369</v>
      </c>
      <c r="I148" s="224">
        <f t="shared" si="14"/>
        <v>40</v>
      </c>
      <c r="J148" s="224">
        <f t="shared" si="15"/>
        <v>0</v>
      </c>
      <c r="K148" s="225">
        <f t="shared" si="16"/>
        <v>40</v>
      </c>
      <c r="L148" s="142">
        <f>VLOOKUP(A148,[1]附件4!$C:$M,11,0)</f>
        <v>-369</v>
      </c>
    </row>
    <row r="149" ht="16" customHeight="1" spans="1:12">
      <c r="A149" s="217">
        <v>2070199</v>
      </c>
      <c r="B149" s="217" t="s">
        <v>186</v>
      </c>
      <c r="C149" s="214">
        <f t="shared" si="17"/>
        <v>306</v>
      </c>
      <c r="D149" s="215">
        <v>0</v>
      </c>
      <c r="E149" s="216">
        <v>306</v>
      </c>
      <c r="F149" s="216">
        <f t="shared" si="13"/>
        <v>-269</v>
      </c>
      <c r="G149" s="218">
        <v>0</v>
      </c>
      <c r="H149" s="215">
        <v>-269</v>
      </c>
      <c r="I149" s="224">
        <f t="shared" si="14"/>
        <v>37</v>
      </c>
      <c r="J149" s="224">
        <f t="shared" si="15"/>
        <v>0</v>
      </c>
      <c r="K149" s="225">
        <f t="shared" si="16"/>
        <v>37</v>
      </c>
      <c r="L149" s="142">
        <f>VLOOKUP(A149,[1]附件4!$C:$M,11,0)</f>
        <v>-269</v>
      </c>
    </row>
    <row r="150" ht="16" customHeight="1" spans="1:12">
      <c r="A150" s="213">
        <v>20702</v>
      </c>
      <c r="B150" s="213" t="s">
        <v>187</v>
      </c>
      <c r="C150" s="214">
        <f t="shared" si="17"/>
        <v>20</v>
      </c>
      <c r="D150" s="215">
        <v>0</v>
      </c>
      <c r="E150" s="216">
        <v>20</v>
      </c>
      <c r="F150" s="216">
        <f t="shared" si="13"/>
        <v>0</v>
      </c>
      <c r="G150" s="216">
        <v>0</v>
      </c>
      <c r="H150" s="215">
        <v>0</v>
      </c>
      <c r="I150" s="224">
        <f t="shared" si="14"/>
        <v>20</v>
      </c>
      <c r="J150" s="224">
        <f t="shared" si="15"/>
        <v>0</v>
      </c>
      <c r="K150" s="225">
        <f t="shared" si="16"/>
        <v>20</v>
      </c>
      <c r="L150" s="142">
        <f>VLOOKUP(A150,[1]附件4!$C:$M,11,0)</f>
        <v>0</v>
      </c>
    </row>
    <row r="151" ht="16" customHeight="1" spans="1:12">
      <c r="A151" s="217">
        <v>2070205</v>
      </c>
      <c r="B151" s="217" t="s">
        <v>188</v>
      </c>
      <c r="C151" s="214">
        <f t="shared" si="17"/>
        <v>20</v>
      </c>
      <c r="D151" s="215">
        <v>0</v>
      </c>
      <c r="E151" s="216">
        <v>20</v>
      </c>
      <c r="F151" s="216">
        <f t="shared" si="13"/>
        <v>0</v>
      </c>
      <c r="G151" s="218">
        <v>0</v>
      </c>
      <c r="H151" s="215">
        <v>0</v>
      </c>
      <c r="I151" s="224">
        <f t="shared" si="14"/>
        <v>20</v>
      </c>
      <c r="J151" s="224">
        <f t="shared" si="15"/>
        <v>0</v>
      </c>
      <c r="K151" s="225">
        <f t="shared" si="16"/>
        <v>20</v>
      </c>
      <c r="L151" s="142">
        <f>VLOOKUP(A151,[1]附件4!$C:$M,11,0)</f>
        <v>0</v>
      </c>
    </row>
    <row r="152" ht="16" customHeight="1" spans="1:12">
      <c r="A152" s="213">
        <v>20703</v>
      </c>
      <c r="B152" s="213" t="s">
        <v>189</v>
      </c>
      <c r="C152" s="214">
        <f t="shared" si="17"/>
        <v>9</v>
      </c>
      <c r="D152" s="215">
        <v>5</v>
      </c>
      <c r="E152" s="216">
        <v>4</v>
      </c>
      <c r="F152" s="216">
        <f t="shared" si="13"/>
        <v>-3</v>
      </c>
      <c r="G152" s="216">
        <v>0</v>
      </c>
      <c r="H152" s="215">
        <v>-3</v>
      </c>
      <c r="I152" s="224">
        <f t="shared" si="14"/>
        <v>6</v>
      </c>
      <c r="J152" s="224">
        <f t="shared" si="15"/>
        <v>5</v>
      </c>
      <c r="K152" s="225">
        <f t="shared" si="16"/>
        <v>1</v>
      </c>
      <c r="L152" s="142">
        <f>VLOOKUP(A152,[1]附件4!$C:$M,11,0)</f>
        <v>-3</v>
      </c>
    </row>
    <row r="153" ht="16" customHeight="1" spans="1:12">
      <c r="A153" s="217">
        <v>2070307</v>
      </c>
      <c r="B153" s="217" t="s">
        <v>190</v>
      </c>
      <c r="C153" s="214">
        <f t="shared" si="17"/>
        <v>1</v>
      </c>
      <c r="D153" s="215">
        <v>0</v>
      </c>
      <c r="E153" s="216">
        <v>1</v>
      </c>
      <c r="F153" s="216">
        <f t="shared" si="13"/>
        <v>-1</v>
      </c>
      <c r="G153" s="218">
        <v>0</v>
      </c>
      <c r="H153" s="215">
        <v>-1</v>
      </c>
      <c r="I153" s="224">
        <f t="shared" si="14"/>
        <v>0</v>
      </c>
      <c r="J153" s="224">
        <f t="shared" si="15"/>
        <v>0</v>
      </c>
      <c r="K153" s="225">
        <f t="shared" si="16"/>
        <v>0</v>
      </c>
      <c r="L153" s="142">
        <f>VLOOKUP(A153,[1]附件4!$C:$M,11,0)</f>
        <v>-1</v>
      </c>
    </row>
    <row r="154" ht="16" customHeight="1" spans="1:12">
      <c r="A154" s="217">
        <v>2070308</v>
      </c>
      <c r="B154" s="217" t="s">
        <v>191</v>
      </c>
      <c r="C154" s="214">
        <f t="shared" si="17"/>
        <v>5</v>
      </c>
      <c r="D154" s="215">
        <v>5</v>
      </c>
      <c r="E154" s="216">
        <v>0</v>
      </c>
      <c r="F154" s="216">
        <f t="shared" si="13"/>
        <v>0</v>
      </c>
      <c r="G154" s="218">
        <v>0</v>
      </c>
      <c r="H154" s="215">
        <v>0</v>
      </c>
      <c r="I154" s="224">
        <f t="shared" si="14"/>
        <v>5</v>
      </c>
      <c r="J154" s="224">
        <f t="shared" si="15"/>
        <v>5</v>
      </c>
      <c r="K154" s="225">
        <f t="shared" si="16"/>
        <v>0</v>
      </c>
      <c r="L154" s="142">
        <f>VLOOKUP(A154,[1]附件4!$C:$M,11,0)</f>
        <v>0</v>
      </c>
    </row>
    <row r="155" ht="16" customHeight="1" spans="1:12">
      <c r="A155" s="217">
        <v>2070399</v>
      </c>
      <c r="B155" s="217" t="s">
        <v>192</v>
      </c>
      <c r="C155" s="214">
        <f t="shared" si="17"/>
        <v>3</v>
      </c>
      <c r="D155" s="215">
        <v>0</v>
      </c>
      <c r="E155" s="216">
        <v>3</v>
      </c>
      <c r="F155" s="216">
        <f t="shared" si="13"/>
        <v>-2</v>
      </c>
      <c r="G155" s="218">
        <v>0</v>
      </c>
      <c r="H155" s="215">
        <v>-2</v>
      </c>
      <c r="I155" s="224">
        <f t="shared" si="14"/>
        <v>1</v>
      </c>
      <c r="J155" s="224">
        <f t="shared" si="15"/>
        <v>0</v>
      </c>
      <c r="K155" s="225">
        <f t="shared" si="16"/>
        <v>1</v>
      </c>
      <c r="L155" s="142">
        <f>VLOOKUP(A155,[1]附件4!$C:$M,11,0)</f>
        <v>-2</v>
      </c>
    </row>
    <row r="156" ht="16" customHeight="1" spans="1:12">
      <c r="A156" s="213">
        <v>20708</v>
      </c>
      <c r="B156" s="213" t="s">
        <v>193</v>
      </c>
      <c r="C156" s="214">
        <f t="shared" si="17"/>
        <v>11</v>
      </c>
      <c r="D156" s="215">
        <v>11</v>
      </c>
      <c r="E156" s="216">
        <v>0</v>
      </c>
      <c r="F156" s="216">
        <f t="shared" si="13"/>
        <v>0</v>
      </c>
      <c r="G156" s="216">
        <v>0</v>
      </c>
      <c r="H156" s="215">
        <v>0</v>
      </c>
      <c r="I156" s="224">
        <f t="shared" si="14"/>
        <v>11</v>
      </c>
      <c r="J156" s="224">
        <f t="shared" si="15"/>
        <v>11</v>
      </c>
      <c r="K156" s="225">
        <f t="shared" si="16"/>
        <v>0</v>
      </c>
      <c r="L156" s="142">
        <f>VLOOKUP(A156,[1]附件4!$C:$M,11,0)</f>
        <v>0</v>
      </c>
    </row>
    <row r="157" ht="16" customHeight="1" spans="1:12">
      <c r="A157" s="217">
        <v>2070899</v>
      </c>
      <c r="B157" s="217" t="s">
        <v>194</v>
      </c>
      <c r="C157" s="214">
        <f t="shared" si="17"/>
        <v>11</v>
      </c>
      <c r="D157" s="215">
        <v>11</v>
      </c>
      <c r="E157" s="216">
        <v>0</v>
      </c>
      <c r="F157" s="216">
        <f t="shared" si="13"/>
        <v>0</v>
      </c>
      <c r="G157" s="218">
        <v>0</v>
      </c>
      <c r="H157" s="215">
        <v>0</v>
      </c>
      <c r="I157" s="224">
        <f t="shared" si="14"/>
        <v>11</v>
      </c>
      <c r="J157" s="224">
        <f t="shared" si="15"/>
        <v>11</v>
      </c>
      <c r="K157" s="225">
        <f t="shared" si="16"/>
        <v>0</v>
      </c>
      <c r="L157" s="142">
        <f>VLOOKUP(A157,[1]附件4!$C:$M,11,0)</f>
        <v>0</v>
      </c>
    </row>
    <row r="158" ht="16" customHeight="1" spans="1:12">
      <c r="A158" s="213">
        <v>20799</v>
      </c>
      <c r="B158" s="213" t="s">
        <v>195</v>
      </c>
      <c r="C158" s="214">
        <f t="shared" si="17"/>
        <v>282</v>
      </c>
      <c r="D158" s="215">
        <v>188</v>
      </c>
      <c r="E158" s="216">
        <v>94</v>
      </c>
      <c r="F158" s="216">
        <f t="shared" si="13"/>
        <v>-77</v>
      </c>
      <c r="G158" s="216">
        <v>0</v>
      </c>
      <c r="H158" s="215">
        <v>-77</v>
      </c>
      <c r="I158" s="224">
        <f t="shared" si="14"/>
        <v>205</v>
      </c>
      <c r="J158" s="224">
        <f t="shared" si="15"/>
        <v>188</v>
      </c>
      <c r="K158" s="225">
        <f t="shared" si="16"/>
        <v>17</v>
      </c>
      <c r="L158" s="142">
        <f>VLOOKUP(A158,[1]附件4!$C:$M,11,0)</f>
        <v>-77</v>
      </c>
    </row>
    <row r="159" ht="16" customHeight="1" spans="1:12">
      <c r="A159" s="217">
        <v>2079902</v>
      </c>
      <c r="B159" s="217" t="s">
        <v>196</v>
      </c>
      <c r="C159" s="214">
        <f t="shared" si="17"/>
        <v>4</v>
      </c>
      <c r="D159" s="215">
        <v>0</v>
      </c>
      <c r="E159" s="216">
        <v>4</v>
      </c>
      <c r="F159" s="216">
        <f t="shared" si="13"/>
        <v>0</v>
      </c>
      <c r="G159" s="218">
        <v>0</v>
      </c>
      <c r="H159" s="215">
        <v>0</v>
      </c>
      <c r="I159" s="224">
        <f t="shared" si="14"/>
        <v>4</v>
      </c>
      <c r="J159" s="224">
        <f t="shared" si="15"/>
        <v>0</v>
      </c>
      <c r="K159" s="225">
        <f t="shared" si="16"/>
        <v>4</v>
      </c>
      <c r="L159" s="142">
        <f>VLOOKUP(A159,[1]附件4!$C:$M,11,0)</f>
        <v>0</v>
      </c>
    </row>
    <row r="160" ht="16" customHeight="1" spans="1:12">
      <c r="A160" s="217">
        <v>2079999</v>
      </c>
      <c r="B160" s="217" t="s">
        <v>195</v>
      </c>
      <c r="C160" s="214">
        <f t="shared" si="17"/>
        <v>278</v>
      </c>
      <c r="D160" s="215">
        <v>188</v>
      </c>
      <c r="E160" s="216">
        <v>90</v>
      </c>
      <c r="F160" s="216">
        <f t="shared" si="13"/>
        <v>-77</v>
      </c>
      <c r="G160" s="218">
        <v>0</v>
      </c>
      <c r="H160" s="215">
        <v>-77</v>
      </c>
      <c r="I160" s="224">
        <f t="shared" si="14"/>
        <v>201</v>
      </c>
      <c r="J160" s="224">
        <f t="shared" si="15"/>
        <v>188</v>
      </c>
      <c r="K160" s="225">
        <f t="shared" si="16"/>
        <v>13</v>
      </c>
      <c r="L160" s="142">
        <f>VLOOKUP(A160,[1]附件4!$C:$M,11,0)</f>
        <v>-77</v>
      </c>
    </row>
    <row r="161" ht="16" customHeight="1" spans="1:12">
      <c r="A161" s="207">
        <v>208</v>
      </c>
      <c r="B161" s="208" t="s">
        <v>73</v>
      </c>
      <c r="C161" s="209">
        <f t="shared" si="17"/>
        <v>27419</v>
      </c>
      <c r="D161" s="212">
        <v>26936</v>
      </c>
      <c r="E161" s="210">
        <v>483</v>
      </c>
      <c r="F161" s="210">
        <f t="shared" si="13"/>
        <v>-3423</v>
      </c>
      <c r="G161" s="211">
        <v>-2947.22</v>
      </c>
      <c r="H161" s="212">
        <v>-476</v>
      </c>
      <c r="I161" s="222">
        <f t="shared" si="14"/>
        <v>23996</v>
      </c>
      <c r="J161" s="222">
        <f t="shared" si="15"/>
        <v>23989</v>
      </c>
      <c r="K161" s="223">
        <f t="shared" si="16"/>
        <v>7</v>
      </c>
      <c r="L161" s="142">
        <f>VLOOKUP(A161,[1]附件4!$C:$M,11,0)</f>
        <v>-476</v>
      </c>
    </row>
    <row r="162" ht="16" customHeight="1" spans="1:12">
      <c r="A162" s="213">
        <v>20802</v>
      </c>
      <c r="B162" s="213" t="s">
        <v>197</v>
      </c>
      <c r="C162" s="214">
        <f t="shared" si="17"/>
        <v>2303</v>
      </c>
      <c r="D162" s="215">
        <v>1988</v>
      </c>
      <c r="E162" s="216">
        <v>315</v>
      </c>
      <c r="F162" s="216">
        <f t="shared" si="13"/>
        <v>-291</v>
      </c>
      <c r="G162" s="216">
        <v>20</v>
      </c>
      <c r="H162" s="215">
        <v>-311</v>
      </c>
      <c r="I162" s="224">
        <f t="shared" si="14"/>
        <v>2012</v>
      </c>
      <c r="J162" s="224">
        <f t="shared" si="15"/>
        <v>2008</v>
      </c>
      <c r="K162" s="225">
        <f t="shared" si="16"/>
        <v>4</v>
      </c>
      <c r="L162" s="142">
        <f>VLOOKUP(A162,[1]附件4!$C:$M,11,0)</f>
        <v>-311</v>
      </c>
    </row>
    <row r="163" ht="16" customHeight="1" spans="1:12">
      <c r="A163" s="217">
        <v>2080201</v>
      </c>
      <c r="B163" s="217" t="s">
        <v>98</v>
      </c>
      <c r="C163" s="214">
        <f t="shared" si="17"/>
        <v>638</v>
      </c>
      <c r="D163" s="215">
        <v>638</v>
      </c>
      <c r="E163" s="216">
        <v>0</v>
      </c>
      <c r="F163" s="216">
        <f t="shared" si="13"/>
        <v>-39</v>
      </c>
      <c r="G163" s="218">
        <v>-39</v>
      </c>
      <c r="H163" s="215">
        <v>0</v>
      </c>
      <c r="I163" s="224">
        <f t="shared" si="14"/>
        <v>599</v>
      </c>
      <c r="J163" s="224">
        <f t="shared" si="15"/>
        <v>599</v>
      </c>
      <c r="K163" s="225">
        <f t="shared" si="16"/>
        <v>0</v>
      </c>
      <c r="L163" s="142">
        <f>VLOOKUP(A163,[1]附件4!$C:$M,11,0)</f>
        <v>0</v>
      </c>
    </row>
    <row r="164" ht="16" customHeight="1" spans="1:12">
      <c r="A164" s="217">
        <v>2080208</v>
      </c>
      <c r="B164" s="217" t="s">
        <v>198</v>
      </c>
      <c r="C164" s="214">
        <f t="shared" si="17"/>
        <v>1504</v>
      </c>
      <c r="D164" s="215">
        <v>1201</v>
      </c>
      <c r="E164" s="216">
        <v>303</v>
      </c>
      <c r="F164" s="216">
        <f t="shared" si="13"/>
        <v>-237</v>
      </c>
      <c r="G164" s="218">
        <v>63</v>
      </c>
      <c r="H164" s="215">
        <v>-300</v>
      </c>
      <c r="I164" s="224">
        <f t="shared" si="14"/>
        <v>1267</v>
      </c>
      <c r="J164" s="224">
        <f t="shared" si="15"/>
        <v>1264</v>
      </c>
      <c r="K164" s="225">
        <f t="shared" si="16"/>
        <v>3</v>
      </c>
      <c r="L164" s="142">
        <f>VLOOKUP(A164,[1]附件4!$C:$M,11,0)</f>
        <v>-300</v>
      </c>
    </row>
    <row r="165" ht="16" customHeight="1" spans="1:12">
      <c r="A165" s="217">
        <v>2080299</v>
      </c>
      <c r="B165" s="217" t="s">
        <v>199</v>
      </c>
      <c r="C165" s="214">
        <f t="shared" si="17"/>
        <v>162</v>
      </c>
      <c r="D165" s="215">
        <v>150</v>
      </c>
      <c r="E165" s="216">
        <v>12</v>
      </c>
      <c r="F165" s="216">
        <f t="shared" si="13"/>
        <v>-16</v>
      </c>
      <c r="G165" s="218">
        <v>-4</v>
      </c>
      <c r="H165" s="215">
        <v>-12</v>
      </c>
      <c r="I165" s="224">
        <f t="shared" si="14"/>
        <v>146</v>
      </c>
      <c r="J165" s="224">
        <f t="shared" si="15"/>
        <v>146</v>
      </c>
      <c r="K165" s="225">
        <f t="shared" si="16"/>
        <v>0</v>
      </c>
      <c r="L165" s="142">
        <f>VLOOKUP(A165,[1]附件4!$C:$M,11,0)</f>
        <v>-12</v>
      </c>
    </row>
    <row r="166" ht="16" customHeight="1" spans="1:12">
      <c r="A166" s="213">
        <v>20805</v>
      </c>
      <c r="B166" s="213" t="s">
        <v>200</v>
      </c>
      <c r="C166" s="214">
        <f t="shared" si="17"/>
        <v>18737</v>
      </c>
      <c r="D166" s="215">
        <v>18737</v>
      </c>
      <c r="E166" s="216">
        <v>0</v>
      </c>
      <c r="F166" s="216">
        <f t="shared" si="13"/>
        <v>-2620</v>
      </c>
      <c r="G166" s="216">
        <v>-2620</v>
      </c>
      <c r="H166" s="215">
        <v>0</v>
      </c>
      <c r="I166" s="224">
        <f t="shared" si="14"/>
        <v>16117</v>
      </c>
      <c r="J166" s="224">
        <f t="shared" si="15"/>
        <v>16117</v>
      </c>
      <c r="K166" s="225">
        <f t="shared" si="16"/>
        <v>0</v>
      </c>
      <c r="L166" s="142">
        <f>VLOOKUP(A166,[1]附件4!$C:$M,11,0)</f>
        <v>0</v>
      </c>
    </row>
    <row r="167" ht="16" customHeight="1" spans="1:12">
      <c r="A167" s="217">
        <v>2080505</v>
      </c>
      <c r="B167" s="217" t="s">
        <v>201</v>
      </c>
      <c r="C167" s="214">
        <f t="shared" si="17"/>
        <v>6028</v>
      </c>
      <c r="D167" s="215">
        <v>6028</v>
      </c>
      <c r="E167" s="216">
        <v>0</v>
      </c>
      <c r="F167" s="216">
        <f t="shared" si="13"/>
        <v>3267</v>
      </c>
      <c r="G167" s="218">
        <v>3267</v>
      </c>
      <c r="H167" s="215">
        <v>0</v>
      </c>
      <c r="I167" s="224">
        <f t="shared" si="14"/>
        <v>9295</v>
      </c>
      <c r="J167" s="224">
        <f t="shared" si="15"/>
        <v>9295</v>
      </c>
      <c r="K167" s="225">
        <f t="shared" si="16"/>
        <v>0</v>
      </c>
      <c r="L167" s="142">
        <f>VLOOKUP(A167,[1]附件4!$C:$M,11,0)</f>
        <v>0</v>
      </c>
    </row>
    <row r="168" ht="16" customHeight="1" spans="1:12">
      <c r="A168" s="217">
        <v>2080506</v>
      </c>
      <c r="B168" s="217" t="s">
        <v>202</v>
      </c>
      <c r="C168" s="214">
        <f t="shared" si="17"/>
        <v>970</v>
      </c>
      <c r="D168" s="215">
        <v>970</v>
      </c>
      <c r="E168" s="216">
        <v>0</v>
      </c>
      <c r="F168" s="216">
        <f t="shared" si="13"/>
        <v>648</v>
      </c>
      <c r="G168" s="218">
        <v>648</v>
      </c>
      <c r="H168" s="215">
        <v>0</v>
      </c>
      <c r="I168" s="224">
        <f t="shared" si="14"/>
        <v>1618</v>
      </c>
      <c r="J168" s="224">
        <f t="shared" si="15"/>
        <v>1618</v>
      </c>
      <c r="K168" s="225">
        <f t="shared" si="16"/>
        <v>0</v>
      </c>
      <c r="L168" s="142">
        <f>VLOOKUP(A168,[1]附件4!$C:$M,11,0)</f>
        <v>0</v>
      </c>
    </row>
    <row r="169" ht="16" customHeight="1" spans="1:12">
      <c r="A169" s="217">
        <v>2080507</v>
      </c>
      <c r="B169" s="217" t="s">
        <v>203</v>
      </c>
      <c r="C169" s="214">
        <f t="shared" si="17"/>
        <v>5738</v>
      </c>
      <c r="D169" s="215">
        <v>5738</v>
      </c>
      <c r="E169" s="216">
        <v>0</v>
      </c>
      <c r="F169" s="216">
        <f t="shared" si="13"/>
        <v>-5065</v>
      </c>
      <c r="G169" s="218">
        <v>-5065</v>
      </c>
      <c r="H169" s="215">
        <v>0</v>
      </c>
      <c r="I169" s="224">
        <f t="shared" si="14"/>
        <v>673</v>
      </c>
      <c r="J169" s="224">
        <f t="shared" si="15"/>
        <v>673</v>
      </c>
      <c r="K169" s="225">
        <f t="shared" si="16"/>
        <v>0</v>
      </c>
      <c r="L169" s="142">
        <f>VLOOKUP(A169,[1]附件4!$C:$M,11,0)</f>
        <v>0</v>
      </c>
    </row>
    <row r="170" ht="16" customHeight="1" spans="1:12">
      <c r="A170" s="217">
        <v>2080508</v>
      </c>
      <c r="B170" s="217" t="s">
        <v>204</v>
      </c>
      <c r="C170" s="214">
        <f t="shared" si="17"/>
        <v>5999</v>
      </c>
      <c r="D170" s="215">
        <v>5999</v>
      </c>
      <c r="E170" s="216">
        <v>0</v>
      </c>
      <c r="F170" s="216">
        <f t="shared" si="13"/>
        <v>-1469</v>
      </c>
      <c r="G170" s="218">
        <v>-1469</v>
      </c>
      <c r="H170" s="215">
        <v>0</v>
      </c>
      <c r="I170" s="224">
        <f t="shared" si="14"/>
        <v>4530</v>
      </c>
      <c r="J170" s="224">
        <f t="shared" si="15"/>
        <v>4530</v>
      </c>
      <c r="K170" s="225">
        <f t="shared" si="16"/>
        <v>0</v>
      </c>
      <c r="L170" s="142">
        <f>VLOOKUP(A170,[1]附件4!$C:$M,11,0)</f>
        <v>0</v>
      </c>
    </row>
    <row r="171" ht="16" customHeight="1" spans="1:12">
      <c r="A171" s="217">
        <v>2080599</v>
      </c>
      <c r="B171" s="217" t="s">
        <v>205</v>
      </c>
      <c r="C171" s="214">
        <f t="shared" si="17"/>
        <v>2</v>
      </c>
      <c r="D171" s="215">
        <v>2</v>
      </c>
      <c r="E171" s="216">
        <v>0</v>
      </c>
      <c r="F171" s="216">
        <f t="shared" si="13"/>
        <v>1</v>
      </c>
      <c r="G171" s="218">
        <v>1</v>
      </c>
      <c r="H171" s="215">
        <v>0</v>
      </c>
      <c r="I171" s="224">
        <f t="shared" si="14"/>
        <v>3</v>
      </c>
      <c r="J171" s="224">
        <f t="shared" si="15"/>
        <v>3</v>
      </c>
      <c r="K171" s="225">
        <f t="shared" si="16"/>
        <v>0</v>
      </c>
      <c r="L171" s="142">
        <f>VLOOKUP(A171,[1]附件4!$C:$M,11,0)</f>
        <v>0</v>
      </c>
    </row>
    <row r="172" ht="16" customHeight="1" spans="1:12">
      <c r="A172" s="213">
        <v>20806</v>
      </c>
      <c r="B172" s="213" t="s">
        <v>206</v>
      </c>
      <c r="C172" s="214">
        <f t="shared" si="17"/>
        <v>148</v>
      </c>
      <c r="D172" s="215">
        <v>148</v>
      </c>
      <c r="E172" s="216">
        <v>0</v>
      </c>
      <c r="F172" s="216">
        <f t="shared" si="13"/>
        <v>-20</v>
      </c>
      <c r="G172" s="216">
        <v>-20</v>
      </c>
      <c r="H172" s="215">
        <v>0</v>
      </c>
      <c r="I172" s="224">
        <f t="shared" si="14"/>
        <v>128</v>
      </c>
      <c r="J172" s="224">
        <f t="shared" si="15"/>
        <v>128</v>
      </c>
      <c r="K172" s="225">
        <f t="shared" si="16"/>
        <v>0</v>
      </c>
      <c r="L172" s="142">
        <f>VLOOKUP(A172,[1]附件4!$C:$M,11,0)</f>
        <v>0</v>
      </c>
    </row>
    <row r="173" ht="16" customHeight="1" spans="1:12">
      <c r="A173" s="217">
        <v>2080601</v>
      </c>
      <c r="B173" s="217" t="s">
        <v>207</v>
      </c>
      <c r="C173" s="214">
        <f t="shared" si="17"/>
        <v>148</v>
      </c>
      <c r="D173" s="215">
        <v>148</v>
      </c>
      <c r="E173" s="216">
        <v>0</v>
      </c>
      <c r="F173" s="216">
        <f t="shared" si="13"/>
        <v>-20</v>
      </c>
      <c r="G173" s="218">
        <v>-20</v>
      </c>
      <c r="H173" s="215">
        <v>0</v>
      </c>
      <c r="I173" s="224">
        <f t="shared" si="14"/>
        <v>128</v>
      </c>
      <c r="J173" s="224">
        <f t="shared" si="15"/>
        <v>128</v>
      </c>
      <c r="K173" s="225">
        <f t="shared" si="16"/>
        <v>0</v>
      </c>
      <c r="L173" s="142">
        <f>VLOOKUP(A173,[1]附件4!$C:$M,11,0)</f>
        <v>0</v>
      </c>
    </row>
    <row r="174" ht="16" customHeight="1" spans="1:12">
      <c r="A174" s="213">
        <v>20807</v>
      </c>
      <c r="B174" s="213" t="s">
        <v>208</v>
      </c>
      <c r="C174" s="214">
        <f t="shared" si="17"/>
        <v>226</v>
      </c>
      <c r="D174" s="215">
        <v>226</v>
      </c>
      <c r="E174" s="216">
        <v>0</v>
      </c>
      <c r="F174" s="216">
        <f t="shared" si="13"/>
        <v>-52</v>
      </c>
      <c r="G174" s="216">
        <v>-52</v>
      </c>
      <c r="H174" s="215">
        <v>0</v>
      </c>
      <c r="I174" s="224">
        <f t="shared" si="14"/>
        <v>174</v>
      </c>
      <c r="J174" s="224">
        <f t="shared" si="15"/>
        <v>174</v>
      </c>
      <c r="K174" s="225">
        <f t="shared" si="16"/>
        <v>0</v>
      </c>
      <c r="L174" s="142">
        <f>VLOOKUP(A174,[1]附件4!$C:$M,11,0)</f>
        <v>0</v>
      </c>
    </row>
    <row r="175" ht="16" customHeight="1" spans="1:12">
      <c r="A175" s="217">
        <v>2080702</v>
      </c>
      <c r="B175" s="217" t="s">
        <v>209</v>
      </c>
      <c r="C175" s="214">
        <v>0</v>
      </c>
      <c r="D175" s="215">
        <v>0</v>
      </c>
      <c r="E175" s="216">
        <v>0</v>
      </c>
      <c r="F175" s="216">
        <f t="shared" si="13"/>
        <v>5</v>
      </c>
      <c r="G175" s="218">
        <v>5</v>
      </c>
      <c r="H175" s="215">
        <v>0</v>
      </c>
      <c r="I175" s="224">
        <f t="shared" si="14"/>
        <v>5</v>
      </c>
      <c r="J175" s="224">
        <f t="shared" si="15"/>
        <v>5</v>
      </c>
      <c r="K175" s="225">
        <f t="shared" si="16"/>
        <v>0</v>
      </c>
      <c r="L175" s="142">
        <f>VLOOKUP(A175,[1]附件4!$C:$M,11,0)</f>
        <v>0</v>
      </c>
    </row>
    <row r="176" ht="16" customHeight="1" spans="1:12">
      <c r="A176" s="217">
        <v>2080704</v>
      </c>
      <c r="B176" s="217" t="s">
        <v>210</v>
      </c>
      <c r="C176" s="214">
        <f t="shared" ref="C176:C186" si="18">D176+E176</f>
        <v>2</v>
      </c>
      <c r="D176" s="215">
        <v>2</v>
      </c>
      <c r="E176" s="216">
        <v>0</v>
      </c>
      <c r="F176" s="216">
        <f t="shared" si="13"/>
        <v>0</v>
      </c>
      <c r="G176" s="218">
        <v>0</v>
      </c>
      <c r="H176" s="215">
        <v>0</v>
      </c>
      <c r="I176" s="224">
        <f t="shared" si="14"/>
        <v>2</v>
      </c>
      <c r="J176" s="224">
        <f t="shared" si="15"/>
        <v>2</v>
      </c>
      <c r="K176" s="225">
        <f t="shared" si="16"/>
        <v>0</v>
      </c>
      <c r="L176" s="142">
        <f>VLOOKUP(A176,[1]附件4!$C:$M,11,0)</f>
        <v>0</v>
      </c>
    </row>
    <row r="177" ht="16" customHeight="1" spans="1:12">
      <c r="A177" s="217">
        <v>2080705</v>
      </c>
      <c r="B177" s="217" t="s">
        <v>211</v>
      </c>
      <c r="C177" s="214">
        <f t="shared" si="18"/>
        <v>225</v>
      </c>
      <c r="D177" s="215">
        <v>225</v>
      </c>
      <c r="E177" s="216">
        <v>0</v>
      </c>
      <c r="F177" s="216">
        <f t="shared" si="13"/>
        <v>-57</v>
      </c>
      <c r="G177" s="218">
        <v>-57</v>
      </c>
      <c r="H177" s="215">
        <v>0</v>
      </c>
      <c r="I177" s="224">
        <f t="shared" si="14"/>
        <v>168</v>
      </c>
      <c r="J177" s="224">
        <f t="shared" si="15"/>
        <v>168</v>
      </c>
      <c r="K177" s="225">
        <f t="shared" si="16"/>
        <v>0</v>
      </c>
      <c r="L177" s="142">
        <f>VLOOKUP(A177,[1]附件4!$C:$M,11,0)</f>
        <v>0</v>
      </c>
    </row>
    <row r="178" ht="16" customHeight="1" spans="1:12">
      <c r="A178" s="213">
        <v>20808</v>
      </c>
      <c r="B178" s="213" t="s">
        <v>212</v>
      </c>
      <c r="C178" s="214">
        <f t="shared" si="18"/>
        <v>720</v>
      </c>
      <c r="D178" s="215">
        <v>714</v>
      </c>
      <c r="E178" s="216">
        <v>6</v>
      </c>
      <c r="F178" s="216">
        <f t="shared" si="13"/>
        <v>13</v>
      </c>
      <c r="G178" s="216">
        <v>19</v>
      </c>
      <c r="H178" s="215">
        <v>-6</v>
      </c>
      <c r="I178" s="224">
        <f t="shared" si="14"/>
        <v>733</v>
      </c>
      <c r="J178" s="224">
        <f t="shared" si="15"/>
        <v>733</v>
      </c>
      <c r="K178" s="225">
        <f t="shared" si="16"/>
        <v>0</v>
      </c>
      <c r="L178" s="142">
        <f>VLOOKUP(A178,[1]附件4!$C:$M,11,0)</f>
        <v>-6</v>
      </c>
    </row>
    <row r="179" ht="16" customHeight="1" spans="1:12">
      <c r="A179" s="217">
        <v>2080802</v>
      </c>
      <c r="B179" s="217" t="s">
        <v>213</v>
      </c>
      <c r="C179" s="214">
        <f t="shared" si="18"/>
        <v>12</v>
      </c>
      <c r="D179" s="215">
        <v>12</v>
      </c>
      <c r="E179" s="216">
        <v>0</v>
      </c>
      <c r="F179" s="216">
        <f t="shared" si="13"/>
        <v>-5</v>
      </c>
      <c r="G179" s="218">
        <v>-5</v>
      </c>
      <c r="H179" s="215">
        <v>0</v>
      </c>
      <c r="I179" s="224">
        <f t="shared" si="14"/>
        <v>7</v>
      </c>
      <c r="J179" s="224">
        <f t="shared" si="15"/>
        <v>7</v>
      </c>
      <c r="K179" s="225">
        <f t="shared" si="16"/>
        <v>0</v>
      </c>
      <c r="L179" s="142">
        <f>VLOOKUP(A179,[1]附件4!$C:$M,11,0)</f>
        <v>0</v>
      </c>
    </row>
    <row r="180" ht="16" customHeight="1" spans="1:12">
      <c r="A180" s="217">
        <v>2080803</v>
      </c>
      <c r="B180" s="217" t="s">
        <v>214</v>
      </c>
      <c r="C180" s="214">
        <f t="shared" si="18"/>
        <v>212</v>
      </c>
      <c r="D180" s="215">
        <v>212</v>
      </c>
      <c r="E180" s="216">
        <v>0</v>
      </c>
      <c r="F180" s="216">
        <f t="shared" si="13"/>
        <v>0</v>
      </c>
      <c r="G180" s="218">
        <v>0</v>
      </c>
      <c r="H180" s="215">
        <v>0</v>
      </c>
      <c r="I180" s="224">
        <f t="shared" si="14"/>
        <v>212</v>
      </c>
      <c r="J180" s="224">
        <f t="shared" si="15"/>
        <v>212</v>
      </c>
      <c r="K180" s="225">
        <f t="shared" si="16"/>
        <v>0</v>
      </c>
      <c r="L180" s="142">
        <f>VLOOKUP(A180,[1]附件4!$C:$M,11,0)</f>
        <v>0</v>
      </c>
    </row>
    <row r="181" ht="16" customHeight="1" spans="1:12">
      <c r="A181" s="217">
        <v>2080805</v>
      </c>
      <c r="B181" s="217" t="s">
        <v>215</v>
      </c>
      <c r="C181" s="214">
        <f t="shared" si="18"/>
        <v>376</v>
      </c>
      <c r="D181" s="215">
        <v>376</v>
      </c>
      <c r="E181" s="216">
        <v>0</v>
      </c>
      <c r="F181" s="216">
        <f t="shared" si="13"/>
        <v>31</v>
      </c>
      <c r="G181" s="218">
        <v>31</v>
      </c>
      <c r="H181" s="215">
        <v>0</v>
      </c>
      <c r="I181" s="224">
        <f t="shared" si="14"/>
        <v>407</v>
      </c>
      <c r="J181" s="224">
        <f t="shared" si="15"/>
        <v>407</v>
      </c>
      <c r="K181" s="225">
        <f t="shared" si="16"/>
        <v>0</v>
      </c>
      <c r="L181" s="142">
        <f>VLOOKUP(A181,[1]附件4!$C:$M,11,0)</f>
        <v>0</v>
      </c>
    </row>
    <row r="182" ht="16" customHeight="1" spans="1:12">
      <c r="A182" s="217">
        <v>2080808</v>
      </c>
      <c r="B182" s="217" t="s">
        <v>216</v>
      </c>
      <c r="C182" s="214">
        <f t="shared" si="18"/>
        <v>2</v>
      </c>
      <c r="D182" s="215">
        <v>2</v>
      </c>
      <c r="E182" s="216">
        <v>0</v>
      </c>
      <c r="F182" s="216">
        <f t="shared" si="13"/>
        <v>0</v>
      </c>
      <c r="G182" s="218">
        <v>0</v>
      </c>
      <c r="H182" s="215">
        <v>0</v>
      </c>
      <c r="I182" s="224">
        <f t="shared" si="14"/>
        <v>2</v>
      </c>
      <c r="J182" s="224">
        <f t="shared" si="15"/>
        <v>2</v>
      </c>
      <c r="K182" s="225">
        <f t="shared" si="16"/>
        <v>0</v>
      </c>
      <c r="L182" s="142">
        <f>VLOOKUP(A182,[1]附件4!$C:$M,11,0)</f>
        <v>0</v>
      </c>
    </row>
    <row r="183" ht="16" customHeight="1" spans="1:12">
      <c r="A183" s="217">
        <v>2080899</v>
      </c>
      <c r="B183" s="217" t="s">
        <v>217</v>
      </c>
      <c r="C183" s="214">
        <f t="shared" si="18"/>
        <v>117</v>
      </c>
      <c r="D183" s="215">
        <v>111</v>
      </c>
      <c r="E183" s="216">
        <v>6</v>
      </c>
      <c r="F183" s="216">
        <f t="shared" si="13"/>
        <v>-13</v>
      </c>
      <c r="G183" s="218">
        <v>-7</v>
      </c>
      <c r="H183" s="215">
        <v>-6</v>
      </c>
      <c r="I183" s="224">
        <f t="shared" si="14"/>
        <v>104</v>
      </c>
      <c r="J183" s="224">
        <f t="shared" si="15"/>
        <v>104</v>
      </c>
      <c r="K183" s="225">
        <f t="shared" si="16"/>
        <v>0</v>
      </c>
      <c r="L183" s="142">
        <f>VLOOKUP(A183,[1]附件4!$C:$M,11,0)</f>
        <v>-6</v>
      </c>
    </row>
    <row r="184" ht="16" customHeight="1" spans="1:12">
      <c r="A184" s="213">
        <v>20809</v>
      </c>
      <c r="B184" s="213" t="s">
        <v>218</v>
      </c>
      <c r="C184" s="214">
        <f t="shared" si="18"/>
        <v>94</v>
      </c>
      <c r="D184" s="215">
        <v>84</v>
      </c>
      <c r="E184" s="216">
        <v>10</v>
      </c>
      <c r="F184" s="216">
        <f t="shared" si="13"/>
        <v>-14</v>
      </c>
      <c r="G184" s="216">
        <v>-4</v>
      </c>
      <c r="H184" s="215">
        <v>-10</v>
      </c>
      <c r="I184" s="224">
        <f t="shared" si="14"/>
        <v>80</v>
      </c>
      <c r="J184" s="224">
        <f t="shared" si="15"/>
        <v>80</v>
      </c>
      <c r="K184" s="225">
        <f t="shared" si="16"/>
        <v>0</v>
      </c>
      <c r="L184" s="142">
        <f>VLOOKUP(A184,[1]附件4!$C:$M,11,0)</f>
        <v>-10</v>
      </c>
    </row>
    <row r="185" ht="16" customHeight="1" spans="1:12">
      <c r="A185" s="217">
        <v>2080901</v>
      </c>
      <c r="B185" s="217" t="s">
        <v>219</v>
      </c>
      <c r="C185" s="214">
        <f t="shared" si="18"/>
        <v>83</v>
      </c>
      <c r="D185" s="215">
        <v>83</v>
      </c>
      <c r="E185" s="216">
        <v>0</v>
      </c>
      <c r="F185" s="216">
        <f t="shared" si="13"/>
        <v>-3</v>
      </c>
      <c r="G185" s="218">
        <v>-3</v>
      </c>
      <c r="H185" s="215">
        <v>0</v>
      </c>
      <c r="I185" s="224">
        <f t="shared" si="14"/>
        <v>80</v>
      </c>
      <c r="J185" s="224">
        <f t="shared" si="15"/>
        <v>80</v>
      </c>
      <c r="K185" s="225">
        <f t="shared" si="16"/>
        <v>0</v>
      </c>
      <c r="L185" s="142">
        <f>VLOOKUP(A185,[1]附件4!$C:$M,11,0)</f>
        <v>0</v>
      </c>
    </row>
    <row r="186" ht="16" customHeight="1" spans="1:12">
      <c r="A186" s="217">
        <v>2080902</v>
      </c>
      <c r="B186" s="217" t="s">
        <v>220</v>
      </c>
      <c r="C186" s="214">
        <f t="shared" si="18"/>
        <v>10</v>
      </c>
      <c r="D186" s="215">
        <v>1</v>
      </c>
      <c r="E186" s="216">
        <v>9</v>
      </c>
      <c r="F186" s="216">
        <f t="shared" si="13"/>
        <v>-10</v>
      </c>
      <c r="G186" s="218">
        <v>-1</v>
      </c>
      <c r="H186" s="215">
        <v>-9</v>
      </c>
      <c r="I186" s="224">
        <f t="shared" si="14"/>
        <v>0</v>
      </c>
      <c r="J186" s="224">
        <f t="shared" si="15"/>
        <v>0</v>
      </c>
      <c r="K186" s="225">
        <f t="shared" si="16"/>
        <v>0</v>
      </c>
      <c r="L186" s="142">
        <f>VLOOKUP(A186,[1]附件4!$C:$M,11,0)</f>
        <v>-9</v>
      </c>
    </row>
    <row r="187" ht="16" customHeight="1" spans="1:12">
      <c r="A187" s="213">
        <v>20810</v>
      </c>
      <c r="B187" s="213" t="s">
        <v>221</v>
      </c>
      <c r="C187" s="214">
        <f t="shared" ref="C187:C197" si="19">D187+E187</f>
        <v>585</v>
      </c>
      <c r="D187" s="215">
        <v>580</v>
      </c>
      <c r="E187" s="216">
        <v>5</v>
      </c>
      <c r="F187" s="216">
        <f t="shared" si="13"/>
        <v>-71</v>
      </c>
      <c r="G187" s="216">
        <v>-66</v>
      </c>
      <c r="H187" s="215">
        <v>-5</v>
      </c>
      <c r="I187" s="224">
        <f t="shared" si="14"/>
        <v>514</v>
      </c>
      <c r="J187" s="224">
        <f t="shared" si="15"/>
        <v>514</v>
      </c>
      <c r="K187" s="225">
        <f t="shared" si="16"/>
        <v>0</v>
      </c>
      <c r="L187" s="142">
        <f>VLOOKUP(A187,[1]附件4!$C:$M,11,0)</f>
        <v>-5</v>
      </c>
    </row>
    <row r="188" ht="16" customHeight="1" spans="1:12">
      <c r="A188" s="217">
        <v>2081001</v>
      </c>
      <c r="B188" s="217" t="s">
        <v>222</v>
      </c>
      <c r="C188" s="214">
        <f t="shared" si="19"/>
        <v>146</v>
      </c>
      <c r="D188" s="215">
        <v>146</v>
      </c>
      <c r="E188" s="216">
        <v>0</v>
      </c>
      <c r="F188" s="216">
        <f t="shared" si="13"/>
        <v>-80</v>
      </c>
      <c r="G188" s="218">
        <v>-80</v>
      </c>
      <c r="H188" s="215">
        <v>0</v>
      </c>
      <c r="I188" s="224">
        <f t="shared" si="14"/>
        <v>66</v>
      </c>
      <c r="J188" s="224">
        <f t="shared" si="15"/>
        <v>66</v>
      </c>
      <c r="K188" s="225">
        <f t="shared" si="16"/>
        <v>0</v>
      </c>
      <c r="L188" s="142">
        <f>VLOOKUP(A188,[1]附件4!$C:$M,11,0)</f>
        <v>0</v>
      </c>
    </row>
    <row r="189" ht="16" customHeight="1" spans="1:12">
      <c r="A189" s="217">
        <v>2081002</v>
      </c>
      <c r="B189" s="217" t="s">
        <v>223</v>
      </c>
      <c r="C189" s="214">
        <f t="shared" si="19"/>
        <v>239</v>
      </c>
      <c r="D189" s="215">
        <v>239</v>
      </c>
      <c r="E189" s="216">
        <v>0</v>
      </c>
      <c r="F189" s="216">
        <f t="shared" si="13"/>
        <v>-15</v>
      </c>
      <c r="G189" s="218">
        <v>-15</v>
      </c>
      <c r="H189" s="215">
        <v>0</v>
      </c>
      <c r="I189" s="224">
        <f t="shared" si="14"/>
        <v>224</v>
      </c>
      <c r="J189" s="224">
        <f t="shared" si="15"/>
        <v>224</v>
      </c>
      <c r="K189" s="225">
        <f t="shared" si="16"/>
        <v>0</v>
      </c>
      <c r="L189" s="142">
        <f>VLOOKUP(A189,[1]附件4!$C:$M,11,0)</f>
        <v>0</v>
      </c>
    </row>
    <row r="190" ht="16" customHeight="1" spans="1:12">
      <c r="A190" s="217">
        <v>2081004</v>
      </c>
      <c r="B190" s="217" t="s">
        <v>224</v>
      </c>
      <c r="C190" s="214">
        <f t="shared" si="19"/>
        <v>151</v>
      </c>
      <c r="D190" s="215">
        <v>151</v>
      </c>
      <c r="E190" s="216">
        <v>0</v>
      </c>
      <c r="F190" s="216">
        <f t="shared" si="13"/>
        <v>27</v>
      </c>
      <c r="G190" s="218">
        <v>27</v>
      </c>
      <c r="H190" s="215">
        <v>0</v>
      </c>
      <c r="I190" s="224">
        <f t="shared" si="14"/>
        <v>178</v>
      </c>
      <c r="J190" s="224">
        <f t="shared" si="15"/>
        <v>178</v>
      </c>
      <c r="K190" s="225">
        <f t="shared" si="16"/>
        <v>0</v>
      </c>
      <c r="L190" s="142">
        <f>VLOOKUP(A190,[1]附件4!$C:$M,11,0)</f>
        <v>0</v>
      </c>
    </row>
    <row r="191" ht="16" customHeight="1" spans="1:12">
      <c r="A191" s="217">
        <v>2081006</v>
      </c>
      <c r="B191" s="217" t="s">
        <v>225</v>
      </c>
      <c r="C191" s="214">
        <f t="shared" si="19"/>
        <v>13</v>
      </c>
      <c r="D191" s="215">
        <v>8</v>
      </c>
      <c r="E191" s="216">
        <v>5</v>
      </c>
      <c r="F191" s="216">
        <f t="shared" si="13"/>
        <v>-5</v>
      </c>
      <c r="G191" s="218">
        <v>0</v>
      </c>
      <c r="H191" s="215">
        <v>-5</v>
      </c>
      <c r="I191" s="224">
        <f t="shared" si="14"/>
        <v>8</v>
      </c>
      <c r="J191" s="224">
        <f t="shared" si="15"/>
        <v>8</v>
      </c>
      <c r="K191" s="225">
        <f t="shared" si="16"/>
        <v>0</v>
      </c>
      <c r="L191" s="142">
        <f>VLOOKUP(A191,[1]附件4!$C:$M,11,0)</f>
        <v>-5</v>
      </c>
    </row>
    <row r="192" ht="16" customHeight="1" spans="1:12">
      <c r="A192" s="217">
        <v>2081099</v>
      </c>
      <c r="B192" s="217" t="s">
        <v>226</v>
      </c>
      <c r="C192" s="214">
        <f t="shared" si="19"/>
        <v>36</v>
      </c>
      <c r="D192" s="215">
        <v>36</v>
      </c>
      <c r="E192" s="216">
        <v>0</v>
      </c>
      <c r="F192" s="216">
        <f t="shared" si="13"/>
        <v>3</v>
      </c>
      <c r="G192" s="218">
        <v>3</v>
      </c>
      <c r="H192" s="215">
        <v>0</v>
      </c>
      <c r="I192" s="224">
        <f t="shared" si="14"/>
        <v>39</v>
      </c>
      <c r="J192" s="224">
        <f t="shared" si="15"/>
        <v>39</v>
      </c>
      <c r="K192" s="225">
        <f t="shared" si="16"/>
        <v>0</v>
      </c>
      <c r="L192" s="142">
        <f>VLOOKUP(A192,[1]附件4!$C:$M,11,0)</f>
        <v>0</v>
      </c>
    </row>
    <row r="193" ht="16" customHeight="1" spans="1:12">
      <c r="A193" s="213">
        <v>20811</v>
      </c>
      <c r="B193" s="213" t="s">
        <v>227</v>
      </c>
      <c r="C193" s="214">
        <f t="shared" si="19"/>
        <v>391</v>
      </c>
      <c r="D193" s="215">
        <v>378</v>
      </c>
      <c r="E193" s="216">
        <v>13</v>
      </c>
      <c r="F193" s="216">
        <f t="shared" si="13"/>
        <v>48</v>
      </c>
      <c r="G193" s="216">
        <v>61</v>
      </c>
      <c r="H193" s="215">
        <v>-13</v>
      </c>
      <c r="I193" s="224">
        <f t="shared" si="14"/>
        <v>439</v>
      </c>
      <c r="J193" s="224">
        <f t="shared" si="15"/>
        <v>439</v>
      </c>
      <c r="K193" s="225">
        <f t="shared" si="16"/>
        <v>0</v>
      </c>
      <c r="L193" s="142">
        <f>VLOOKUP(A193,[1]附件4!$C:$M,11,0)</f>
        <v>-13</v>
      </c>
    </row>
    <row r="194" ht="16" customHeight="1" spans="1:12">
      <c r="A194" s="217">
        <v>2081101</v>
      </c>
      <c r="B194" s="217" t="s">
        <v>98</v>
      </c>
      <c r="C194" s="214">
        <f t="shared" si="19"/>
        <v>134</v>
      </c>
      <c r="D194" s="215">
        <v>134</v>
      </c>
      <c r="E194" s="216">
        <v>0</v>
      </c>
      <c r="F194" s="216">
        <f t="shared" si="13"/>
        <v>7</v>
      </c>
      <c r="G194" s="218">
        <v>7</v>
      </c>
      <c r="H194" s="215">
        <v>0</v>
      </c>
      <c r="I194" s="224">
        <f t="shared" si="14"/>
        <v>141</v>
      </c>
      <c r="J194" s="224">
        <f t="shared" si="15"/>
        <v>141</v>
      </c>
      <c r="K194" s="225">
        <f t="shared" si="16"/>
        <v>0</v>
      </c>
      <c r="L194" s="142">
        <f>VLOOKUP(A194,[1]附件4!$C:$M,11,0)</f>
        <v>0</v>
      </c>
    </row>
    <row r="195" ht="16" customHeight="1" spans="1:12">
      <c r="A195" s="217">
        <v>2081104</v>
      </c>
      <c r="B195" s="217" t="s">
        <v>228</v>
      </c>
      <c r="C195" s="214">
        <f t="shared" si="19"/>
        <v>79</v>
      </c>
      <c r="D195" s="215">
        <v>79</v>
      </c>
      <c r="E195" s="216">
        <v>0</v>
      </c>
      <c r="F195" s="216">
        <f t="shared" si="13"/>
        <v>17</v>
      </c>
      <c r="G195" s="218">
        <v>17</v>
      </c>
      <c r="H195" s="215">
        <v>0</v>
      </c>
      <c r="I195" s="224">
        <f t="shared" si="14"/>
        <v>96</v>
      </c>
      <c r="J195" s="224">
        <f t="shared" si="15"/>
        <v>96</v>
      </c>
      <c r="K195" s="225">
        <f t="shared" si="16"/>
        <v>0</v>
      </c>
      <c r="L195" s="142">
        <f>VLOOKUP(A195,[1]附件4!$C:$M,11,0)</f>
        <v>0</v>
      </c>
    </row>
    <row r="196" ht="16" customHeight="1" spans="1:12">
      <c r="A196" s="217">
        <v>2081105</v>
      </c>
      <c r="B196" s="217" t="s">
        <v>229</v>
      </c>
      <c r="C196" s="214">
        <f t="shared" si="19"/>
        <v>73</v>
      </c>
      <c r="D196" s="215">
        <v>61</v>
      </c>
      <c r="E196" s="216">
        <v>12</v>
      </c>
      <c r="F196" s="216">
        <f t="shared" si="13"/>
        <v>-12</v>
      </c>
      <c r="G196" s="218">
        <v>0</v>
      </c>
      <c r="H196" s="215">
        <v>-12</v>
      </c>
      <c r="I196" s="224">
        <f t="shared" si="14"/>
        <v>61</v>
      </c>
      <c r="J196" s="224">
        <f t="shared" si="15"/>
        <v>61</v>
      </c>
      <c r="K196" s="225">
        <f t="shared" si="16"/>
        <v>0</v>
      </c>
      <c r="L196" s="142">
        <f>VLOOKUP(A196,[1]附件4!$C:$M,11,0)</f>
        <v>-12</v>
      </c>
    </row>
    <row r="197" ht="16" customHeight="1" spans="1:12">
      <c r="A197" s="217">
        <v>2081107</v>
      </c>
      <c r="B197" s="217" t="s">
        <v>230</v>
      </c>
      <c r="C197" s="214">
        <f t="shared" si="19"/>
        <v>105</v>
      </c>
      <c r="D197" s="215">
        <v>105</v>
      </c>
      <c r="E197" s="216">
        <v>0</v>
      </c>
      <c r="F197" s="216">
        <f t="shared" si="13"/>
        <v>36</v>
      </c>
      <c r="G197" s="218">
        <v>36</v>
      </c>
      <c r="H197" s="215">
        <v>0</v>
      </c>
      <c r="I197" s="224">
        <f t="shared" si="14"/>
        <v>141</v>
      </c>
      <c r="J197" s="224">
        <f t="shared" si="15"/>
        <v>141</v>
      </c>
      <c r="K197" s="225">
        <f t="shared" si="16"/>
        <v>0</v>
      </c>
      <c r="L197" s="142">
        <f>VLOOKUP(A197,[1]附件4!$C:$M,11,0)</f>
        <v>0</v>
      </c>
    </row>
    <row r="198" ht="16" customHeight="1" spans="1:12">
      <c r="A198" s="217">
        <v>2081199</v>
      </c>
      <c r="B198" s="217" t="s">
        <v>231</v>
      </c>
      <c r="C198" s="214">
        <f t="shared" ref="C198:C214" si="20">D198+E198</f>
        <v>1</v>
      </c>
      <c r="D198" s="215">
        <v>0</v>
      </c>
      <c r="E198" s="216">
        <v>1</v>
      </c>
      <c r="F198" s="216">
        <f t="shared" si="13"/>
        <v>-1</v>
      </c>
      <c r="G198" s="218">
        <v>0</v>
      </c>
      <c r="H198" s="215">
        <v>-1</v>
      </c>
      <c r="I198" s="224">
        <f t="shared" si="14"/>
        <v>0</v>
      </c>
      <c r="J198" s="224">
        <f t="shared" si="15"/>
        <v>0</v>
      </c>
      <c r="K198" s="225">
        <f t="shared" si="16"/>
        <v>0</v>
      </c>
      <c r="L198" s="142">
        <f>VLOOKUP(A198,[1]附件4!$C:$M,11,0)</f>
        <v>-1</v>
      </c>
    </row>
    <row r="199" ht="16" customHeight="1" spans="1:12">
      <c r="A199" s="213">
        <v>20816</v>
      </c>
      <c r="B199" s="213" t="s">
        <v>232</v>
      </c>
      <c r="C199" s="214">
        <f t="shared" si="20"/>
        <v>5</v>
      </c>
      <c r="D199" s="215">
        <v>5</v>
      </c>
      <c r="E199" s="216">
        <v>0</v>
      </c>
      <c r="F199" s="216">
        <f t="shared" ref="F199:F214" si="21">G199+H199</f>
        <v>-1</v>
      </c>
      <c r="G199" s="216">
        <v>-1</v>
      </c>
      <c r="H199" s="215">
        <v>0</v>
      </c>
      <c r="I199" s="224">
        <f t="shared" si="14"/>
        <v>4</v>
      </c>
      <c r="J199" s="224">
        <f t="shared" si="15"/>
        <v>4</v>
      </c>
      <c r="K199" s="225">
        <f t="shared" si="16"/>
        <v>0</v>
      </c>
      <c r="L199" s="142">
        <f>VLOOKUP(A199,[1]附件4!$C:$M,11,0)</f>
        <v>0</v>
      </c>
    </row>
    <row r="200" ht="16" customHeight="1" spans="1:12">
      <c r="A200" s="217">
        <v>2081699</v>
      </c>
      <c r="B200" s="217" t="s">
        <v>233</v>
      </c>
      <c r="C200" s="214">
        <f t="shared" si="20"/>
        <v>5</v>
      </c>
      <c r="D200" s="215">
        <v>5</v>
      </c>
      <c r="E200" s="216">
        <v>0</v>
      </c>
      <c r="F200" s="216">
        <f t="shared" si="21"/>
        <v>-1</v>
      </c>
      <c r="G200" s="218">
        <v>-1</v>
      </c>
      <c r="H200" s="215">
        <v>0</v>
      </c>
      <c r="I200" s="224">
        <f t="shared" ref="I200:I214" si="22">J200+K200</f>
        <v>4</v>
      </c>
      <c r="J200" s="224">
        <f t="shared" ref="J200:J263" si="23">D200+G200</f>
        <v>4</v>
      </c>
      <c r="K200" s="225">
        <f t="shared" ref="K200:K214" si="24">E200+H200</f>
        <v>0</v>
      </c>
      <c r="L200" s="142">
        <f>VLOOKUP(A200,[1]附件4!$C:$M,11,0)</f>
        <v>0</v>
      </c>
    </row>
    <row r="201" ht="16" customHeight="1" spans="1:12">
      <c r="A201" s="213">
        <v>20819</v>
      </c>
      <c r="B201" s="213" t="s">
        <v>234</v>
      </c>
      <c r="C201" s="214">
        <f t="shared" si="20"/>
        <v>618</v>
      </c>
      <c r="D201" s="215">
        <v>489</v>
      </c>
      <c r="E201" s="216">
        <v>129</v>
      </c>
      <c r="F201" s="216">
        <f t="shared" si="21"/>
        <v>-129</v>
      </c>
      <c r="G201" s="216">
        <v>0</v>
      </c>
      <c r="H201" s="215">
        <v>-129</v>
      </c>
      <c r="I201" s="224">
        <f t="shared" si="22"/>
        <v>489</v>
      </c>
      <c r="J201" s="224">
        <f t="shared" si="23"/>
        <v>489</v>
      </c>
      <c r="K201" s="225">
        <f t="shared" si="24"/>
        <v>0</v>
      </c>
      <c r="L201" s="142">
        <f>VLOOKUP(A201,[1]附件4!$C:$M,11,0)</f>
        <v>-129</v>
      </c>
    </row>
    <row r="202" ht="16" customHeight="1" spans="1:12">
      <c r="A202" s="217">
        <v>2081901</v>
      </c>
      <c r="B202" s="217" t="s">
        <v>235</v>
      </c>
      <c r="C202" s="214">
        <f t="shared" si="20"/>
        <v>489</v>
      </c>
      <c r="D202" s="215">
        <v>489</v>
      </c>
      <c r="E202" s="216">
        <v>0</v>
      </c>
      <c r="F202" s="216">
        <f t="shared" si="21"/>
        <v>0</v>
      </c>
      <c r="G202" s="218">
        <v>0</v>
      </c>
      <c r="H202" s="215">
        <v>0</v>
      </c>
      <c r="I202" s="224">
        <f t="shared" si="22"/>
        <v>489</v>
      </c>
      <c r="J202" s="224">
        <f t="shared" si="23"/>
        <v>489</v>
      </c>
      <c r="K202" s="225">
        <f t="shared" si="24"/>
        <v>0</v>
      </c>
      <c r="L202" s="142">
        <f>VLOOKUP(A202,[1]附件4!$C:$M,11,0)</f>
        <v>0</v>
      </c>
    </row>
    <row r="203" ht="16" customHeight="1" spans="1:12">
      <c r="A203" s="217">
        <v>2081902</v>
      </c>
      <c r="B203" s="217" t="s">
        <v>236</v>
      </c>
      <c r="C203" s="214">
        <f t="shared" si="20"/>
        <v>129</v>
      </c>
      <c r="D203" s="215">
        <v>0</v>
      </c>
      <c r="E203" s="216">
        <v>129</v>
      </c>
      <c r="F203" s="216">
        <f t="shared" si="21"/>
        <v>-129</v>
      </c>
      <c r="G203" s="218">
        <v>0</v>
      </c>
      <c r="H203" s="215">
        <v>-129</v>
      </c>
      <c r="I203" s="224">
        <f t="shared" si="22"/>
        <v>0</v>
      </c>
      <c r="J203" s="224">
        <f t="shared" si="23"/>
        <v>0</v>
      </c>
      <c r="K203" s="225">
        <f t="shared" si="24"/>
        <v>0</v>
      </c>
      <c r="L203" s="142">
        <f>VLOOKUP(A203,[1]附件4!$C:$M,11,0)</f>
        <v>-129</v>
      </c>
    </row>
    <row r="204" ht="16" customHeight="1" spans="1:12">
      <c r="A204" s="213">
        <v>20820</v>
      </c>
      <c r="B204" s="213" t="s">
        <v>237</v>
      </c>
      <c r="C204" s="214">
        <f t="shared" si="20"/>
        <v>67</v>
      </c>
      <c r="D204" s="215">
        <v>62</v>
      </c>
      <c r="E204" s="216">
        <v>5</v>
      </c>
      <c r="F204" s="216">
        <f t="shared" si="21"/>
        <v>-28</v>
      </c>
      <c r="G204" s="216">
        <v>-26</v>
      </c>
      <c r="H204" s="215">
        <v>-2</v>
      </c>
      <c r="I204" s="224">
        <f t="shared" si="22"/>
        <v>39</v>
      </c>
      <c r="J204" s="224">
        <f t="shared" si="23"/>
        <v>36</v>
      </c>
      <c r="K204" s="225">
        <f t="shared" si="24"/>
        <v>3</v>
      </c>
      <c r="L204" s="142">
        <f>VLOOKUP(A204,[1]附件4!$C:$M,11,0)</f>
        <v>-2</v>
      </c>
    </row>
    <row r="205" ht="16" customHeight="1" spans="1:12">
      <c r="A205" s="217">
        <v>2082001</v>
      </c>
      <c r="B205" s="217" t="s">
        <v>238</v>
      </c>
      <c r="C205" s="214">
        <f t="shared" si="20"/>
        <v>65</v>
      </c>
      <c r="D205" s="215">
        <v>60</v>
      </c>
      <c r="E205" s="216">
        <v>5</v>
      </c>
      <c r="F205" s="216">
        <f t="shared" si="21"/>
        <v>-26</v>
      </c>
      <c r="G205" s="218">
        <v>-24</v>
      </c>
      <c r="H205" s="215">
        <v>-2</v>
      </c>
      <c r="I205" s="224">
        <f t="shared" si="22"/>
        <v>39</v>
      </c>
      <c r="J205" s="224">
        <f t="shared" si="23"/>
        <v>36</v>
      </c>
      <c r="K205" s="225">
        <f t="shared" si="24"/>
        <v>3</v>
      </c>
      <c r="L205" s="142">
        <f>VLOOKUP(A205,[1]附件4!$C:$M,11,0)</f>
        <v>-2</v>
      </c>
    </row>
    <row r="206" ht="16" customHeight="1" spans="1:12">
      <c r="A206" s="217">
        <v>2082002</v>
      </c>
      <c r="B206" s="217" t="s">
        <v>239</v>
      </c>
      <c r="C206" s="214">
        <f t="shared" si="20"/>
        <v>2</v>
      </c>
      <c r="D206" s="215">
        <v>2</v>
      </c>
      <c r="E206" s="216">
        <v>0</v>
      </c>
      <c r="F206" s="216">
        <f t="shared" si="21"/>
        <v>-2</v>
      </c>
      <c r="G206" s="218">
        <v>-2</v>
      </c>
      <c r="H206" s="215">
        <v>0</v>
      </c>
      <c r="I206" s="224">
        <f t="shared" si="22"/>
        <v>0</v>
      </c>
      <c r="J206" s="224">
        <f t="shared" si="23"/>
        <v>0</v>
      </c>
      <c r="K206" s="225">
        <f t="shared" si="24"/>
        <v>0</v>
      </c>
      <c r="L206" s="142">
        <f>VLOOKUP(A206,[1]附件4!$C:$M,11,0)</f>
        <v>0</v>
      </c>
    </row>
    <row r="207" ht="16" customHeight="1" spans="1:12">
      <c r="A207" s="213">
        <v>20821</v>
      </c>
      <c r="B207" s="213" t="s">
        <v>240</v>
      </c>
      <c r="C207" s="214">
        <f t="shared" si="20"/>
        <v>871</v>
      </c>
      <c r="D207" s="215">
        <v>871</v>
      </c>
      <c r="E207" s="216">
        <v>0</v>
      </c>
      <c r="F207" s="216">
        <f t="shared" si="21"/>
        <v>-443</v>
      </c>
      <c r="G207" s="216">
        <v>-443</v>
      </c>
      <c r="H207" s="215">
        <v>0</v>
      </c>
      <c r="I207" s="224">
        <f t="shared" si="22"/>
        <v>428</v>
      </c>
      <c r="J207" s="224">
        <f t="shared" si="23"/>
        <v>428</v>
      </c>
      <c r="K207" s="225">
        <f t="shared" si="24"/>
        <v>0</v>
      </c>
      <c r="L207" s="142">
        <f>VLOOKUP(A207,[1]附件4!$C:$M,11,0)</f>
        <v>0</v>
      </c>
    </row>
    <row r="208" ht="16" customHeight="1" spans="1:12">
      <c r="A208" s="217">
        <v>2082101</v>
      </c>
      <c r="B208" s="217" t="s">
        <v>241</v>
      </c>
      <c r="C208" s="214">
        <f t="shared" si="20"/>
        <v>49</v>
      </c>
      <c r="D208" s="215">
        <v>49</v>
      </c>
      <c r="E208" s="216">
        <v>0</v>
      </c>
      <c r="F208" s="216">
        <f t="shared" si="21"/>
        <v>-13</v>
      </c>
      <c r="G208" s="218">
        <v>-13</v>
      </c>
      <c r="H208" s="215">
        <v>0</v>
      </c>
      <c r="I208" s="224">
        <f t="shared" si="22"/>
        <v>36</v>
      </c>
      <c r="J208" s="224">
        <f t="shared" si="23"/>
        <v>36</v>
      </c>
      <c r="K208" s="225">
        <f t="shared" si="24"/>
        <v>0</v>
      </c>
      <c r="L208" s="142">
        <f>VLOOKUP(A208,[1]附件4!$C:$M,11,0)</f>
        <v>0</v>
      </c>
    </row>
    <row r="209" ht="16" customHeight="1" spans="1:12">
      <c r="A209" s="217">
        <v>2082102</v>
      </c>
      <c r="B209" s="217" t="s">
        <v>242</v>
      </c>
      <c r="C209" s="214">
        <f t="shared" si="20"/>
        <v>822</v>
      </c>
      <c r="D209" s="215">
        <v>822</v>
      </c>
      <c r="E209" s="216">
        <v>0</v>
      </c>
      <c r="F209" s="216">
        <f t="shared" si="21"/>
        <v>-430</v>
      </c>
      <c r="G209" s="218">
        <v>-430</v>
      </c>
      <c r="H209" s="215">
        <v>0</v>
      </c>
      <c r="I209" s="224">
        <f t="shared" si="22"/>
        <v>392</v>
      </c>
      <c r="J209" s="224">
        <f t="shared" si="23"/>
        <v>392</v>
      </c>
      <c r="K209" s="225">
        <f t="shared" si="24"/>
        <v>0</v>
      </c>
      <c r="L209" s="142">
        <f>VLOOKUP(A209,[1]附件4!$C:$M,11,0)</f>
        <v>0</v>
      </c>
    </row>
    <row r="210" ht="16" customHeight="1" spans="1:12">
      <c r="A210" s="213">
        <v>20825</v>
      </c>
      <c r="B210" s="213" t="s">
        <v>243</v>
      </c>
      <c r="C210" s="214">
        <f t="shared" si="20"/>
        <v>20</v>
      </c>
      <c r="D210" s="215">
        <v>20</v>
      </c>
      <c r="E210" s="216">
        <v>0</v>
      </c>
      <c r="F210" s="216">
        <f t="shared" si="21"/>
        <v>0</v>
      </c>
      <c r="G210" s="216">
        <v>0</v>
      </c>
      <c r="H210" s="215">
        <v>0</v>
      </c>
      <c r="I210" s="224">
        <f t="shared" si="22"/>
        <v>20</v>
      </c>
      <c r="J210" s="224">
        <f t="shared" si="23"/>
        <v>20</v>
      </c>
      <c r="K210" s="225">
        <f t="shared" si="24"/>
        <v>0</v>
      </c>
      <c r="L210" s="142">
        <f>VLOOKUP(A210,[1]附件4!$C:$M,11,0)</f>
        <v>0</v>
      </c>
    </row>
    <row r="211" ht="16" customHeight="1" spans="1:12">
      <c r="A211" s="217">
        <v>2082502</v>
      </c>
      <c r="B211" s="217" t="s">
        <v>244</v>
      </c>
      <c r="C211" s="214">
        <f t="shared" si="20"/>
        <v>20</v>
      </c>
      <c r="D211" s="215">
        <v>20</v>
      </c>
      <c r="E211" s="216">
        <v>0</v>
      </c>
      <c r="F211" s="216">
        <f t="shared" si="21"/>
        <v>0</v>
      </c>
      <c r="G211" s="218">
        <v>0</v>
      </c>
      <c r="H211" s="215">
        <v>0</v>
      </c>
      <c r="I211" s="224">
        <f t="shared" si="22"/>
        <v>20</v>
      </c>
      <c r="J211" s="224">
        <f t="shared" si="23"/>
        <v>20</v>
      </c>
      <c r="K211" s="225">
        <f t="shared" si="24"/>
        <v>0</v>
      </c>
      <c r="L211" s="142">
        <f>VLOOKUP(A211,[1]附件4!$C:$M,11,0)</f>
        <v>0</v>
      </c>
    </row>
    <row r="212" ht="16" customHeight="1" spans="1:12">
      <c r="A212" s="213">
        <v>20826</v>
      </c>
      <c r="B212" s="213" t="s">
        <v>245</v>
      </c>
      <c r="C212" s="214">
        <f t="shared" si="20"/>
        <v>2125</v>
      </c>
      <c r="D212" s="215">
        <v>2125</v>
      </c>
      <c r="E212" s="216">
        <v>0</v>
      </c>
      <c r="F212" s="216">
        <f t="shared" si="21"/>
        <v>50</v>
      </c>
      <c r="G212" s="216">
        <v>50</v>
      </c>
      <c r="H212" s="215">
        <v>0</v>
      </c>
      <c r="I212" s="224">
        <f t="shared" si="22"/>
        <v>2175</v>
      </c>
      <c r="J212" s="224">
        <f t="shared" si="23"/>
        <v>2175</v>
      </c>
      <c r="K212" s="225">
        <f t="shared" si="24"/>
        <v>0</v>
      </c>
      <c r="L212" s="142">
        <f>VLOOKUP(A212,[1]附件4!$C:$M,11,0)</f>
        <v>0</v>
      </c>
    </row>
    <row r="213" ht="16" customHeight="1" spans="1:12">
      <c r="A213" s="217">
        <v>2082602</v>
      </c>
      <c r="B213" s="217" t="s">
        <v>246</v>
      </c>
      <c r="C213" s="214">
        <f t="shared" si="20"/>
        <v>2125</v>
      </c>
      <c r="D213" s="215">
        <v>2125</v>
      </c>
      <c r="E213" s="216">
        <v>0</v>
      </c>
      <c r="F213" s="216">
        <f t="shared" si="21"/>
        <v>50</v>
      </c>
      <c r="G213" s="218">
        <v>50</v>
      </c>
      <c r="H213" s="215">
        <v>0</v>
      </c>
      <c r="I213" s="224">
        <f t="shared" si="22"/>
        <v>2175</v>
      </c>
      <c r="J213" s="224">
        <f t="shared" si="23"/>
        <v>2175</v>
      </c>
      <c r="K213" s="225">
        <f t="shared" si="24"/>
        <v>0</v>
      </c>
      <c r="L213" s="142">
        <f>VLOOKUP(A213,[1]附件4!$C:$M,11,0)</f>
        <v>0</v>
      </c>
    </row>
    <row r="214" ht="16" customHeight="1" spans="1:12">
      <c r="A214" s="213">
        <v>20827</v>
      </c>
      <c r="B214" s="213" t="s">
        <v>247</v>
      </c>
      <c r="C214" s="214">
        <f t="shared" si="20"/>
        <v>3</v>
      </c>
      <c r="D214" s="215">
        <v>3</v>
      </c>
      <c r="E214" s="216">
        <v>0</v>
      </c>
      <c r="F214" s="216">
        <f t="shared" si="21"/>
        <v>0</v>
      </c>
      <c r="G214" s="216">
        <v>0</v>
      </c>
      <c r="H214" s="215">
        <v>0</v>
      </c>
      <c r="I214" s="224">
        <f t="shared" si="22"/>
        <v>3</v>
      </c>
      <c r="J214" s="224">
        <f t="shared" si="23"/>
        <v>3</v>
      </c>
      <c r="K214" s="225">
        <f t="shared" si="24"/>
        <v>0</v>
      </c>
      <c r="L214" s="142">
        <f>VLOOKUP(A214,[1]附件4!$C:$M,11,0)</f>
        <v>0</v>
      </c>
    </row>
    <row r="215" ht="16" customHeight="1" spans="1:12">
      <c r="A215" s="217">
        <v>2082702</v>
      </c>
      <c r="B215" s="217" t="s">
        <v>248</v>
      </c>
      <c r="C215" s="214">
        <f t="shared" ref="C215:C218" si="25">D215+E215</f>
        <v>3</v>
      </c>
      <c r="D215" s="215">
        <v>3</v>
      </c>
      <c r="E215" s="216">
        <v>0</v>
      </c>
      <c r="F215" s="216">
        <f t="shared" ref="F215:F278" si="26">G215+H215</f>
        <v>0</v>
      </c>
      <c r="G215" s="218">
        <v>0</v>
      </c>
      <c r="H215" s="215">
        <v>0</v>
      </c>
      <c r="I215" s="224">
        <f t="shared" ref="I215:I263" si="27">J215+K215</f>
        <v>3</v>
      </c>
      <c r="J215" s="224">
        <f t="shared" si="23"/>
        <v>3</v>
      </c>
      <c r="K215" s="225">
        <f t="shared" ref="K215:K263" si="28">E215+H215</f>
        <v>0</v>
      </c>
      <c r="L215" s="142">
        <f>VLOOKUP(A215,[1]附件4!$C:$M,11,0)</f>
        <v>0</v>
      </c>
    </row>
    <row r="216" ht="16" customHeight="1" spans="1:12">
      <c r="A216" s="213">
        <v>20828</v>
      </c>
      <c r="B216" s="213" t="s">
        <v>249</v>
      </c>
      <c r="C216" s="214">
        <f t="shared" si="25"/>
        <v>273</v>
      </c>
      <c r="D216" s="215">
        <v>273</v>
      </c>
      <c r="E216" s="216">
        <v>0</v>
      </c>
      <c r="F216" s="216">
        <f t="shared" si="26"/>
        <v>3</v>
      </c>
      <c r="G216" s="216">
        <v>3</v>
      </c>
      <c r="H216" s="215">
        <v>0</v>
      </c>
      <c r="I216" s="224">
        <f t="shared" si="27"/>
        <v>276</v>
      </c>
      <c r="J216" s="224">
        <f t="shared" si="23"/>
        <v>276</v>
      </c>
      <c r="K216" s="225">
        <f t="shared" si="28"/>
        <v>0</v>
      </c>
      <c r="L216" s="142">
        <f>VLOOKUP(A216,[1]附件4!$C:$M,11,0)</f>
        <v>0</v>
      </c>
    </row>
    <row r="217" ht="16" customHeight="1" spans="1:12">
      <c r="A217" s="217">
        <v>2082801</v>
      </c>
      <c r="B217" s="217" t="s">
        <v>98</v>
      </c>
      <c r="C217" s="214">
        <f t="shared" si="25"/>
        <v>235</v>
      </c>
      <c r="D217" s="215">
        <v>235</v>
      </c>
      <c r="E217" s="216">
        <v>0</v>
      </c>
      <c r="F217" s="216">
        <f t="shared" si="26"/>
        <v>5</v>
      </c>
      <c r="G217" s="218">
        <v>5</v>
      </c>
      <c r="H217" s="215">
        <v>0</v>
      </c>
      <c r="I217" s="224">
        <f t="shared" si="27"/>
        <v>240</v>
      </c>
      <c r="J217" s="224">
        <f t="shared" si="23"/>
        <v>240</v>
      </c>
      <c r="K217" s="225">
        <f t="shared" si="28"/>
        <v>0</v>
      </c>
      <c r="L217" s="142">
        <f>VLOOKUP(A217,[1]附件4!$C:$M,11,0)</f>
        <v>0</v>
      </c>
    </row>
    <row r="218" ht="16" customHeight="1" spans="1:12">
      <c r="A218" s="217">
        <v>2082804</v>
      </c>
      <c r="B218" s="217" t="s">
        <v>250</v>
      </c>
      <c r="C218" s="214">
        <f t="shared" si="25"/>
        <v>39</v>
      </c>
      <c r="D218" s="215">
        <v>39</v>
      </c>
      <c r="E218" s="216">
        <v>0</v>
      </c>
      <c r="F218" s="216">
        <f t="shared" si="26"/>
        <v>-2</v>
      </c>
      <c r="G218" s="218">
        <v>-2</v>
      </c>
      <c r="H218" s="215">
        <v>0</v>
      </c>
      <c r="I218" s="224">
        <f t="shared" si="27"/>
        <v>37</v>
      </c>
      <c r="J218" s="224">
        <f t="shared" si="23"/>
        <v>37</v>
      </c>
      <c r="K218" s="225">
        <f t="shared" si="28"/>
        <v>0</v>
      </c>
      <c r="L218" s="142">
        <f>VLOOKUP(A218,[1]附件4!$C:$M,11,0)</f>
        <v>0</v>
      </c>
    </row>
    <row r="219" ht="16" customHeight="1" spans="1:12">
      <c r="A219" s="213">
        <v>20899</v>
      </c>
      <c r="B219" s="213" t="s">
        <v>251</v>
      </c>
      <c r="C219" s="214">
        <f t="shared" ref="C219:C282" si="29">D219+E219</f>
        <v>233</v>
      </c>
      <c r="D219" s="215">
        <v>233</v>
      </c>
      <c r="E219" s="216">
        <v>0</v>
      </c>
      <c r="F219" s="216">
        <f t="shared" si="26"/>
        <v>131</v>
      </c>
      <c r="G219" s="216">
        <v>131</v>
      </c>
      <c r="H219" s="215">
        <v>0</v>
      </c>
      <c r="I219" s="224">
        <f t="shared" si="27"/>
        <v>364</v>
      </c>
      <c r="J219" s="224">
        <f t="shared" si="23"/>
        <v>364</v>
      </c>
      <c r="K219" s="225">
        <f t="shared" si="28"/>
        <v>0</v>
      </c>
      <c r="L219" s="142">
        <f>VLOOKUP(A219,[1]附件4!$C:$M,11,0)</f>
        <v>0</v>
      </c>
    </row>
    <row r="220" ht="16" customHeight="1" spans="1:12">
      <c r="A220" s="217">
        <v>2089999</v>
      </c>
      <c r="B220" s="217" t="s">
        <v>251</v>
      </c>
      <c r="C220" s="214">
        <f t="shared" si="29"/>
        <v>233</v>
      </c>
      <c r="D220" s="215">
        <v>233</v>
      </c>
      <c r="E220" s="216">
        <v>0</v>
      </c>
      <c r="F220" s="216">
        <f t="shared" si="26"/>
        <v>131</v>
      </c>
      <c r="G220" s="218">
        <v>131</v>
      </c>
      <c r="H220" s="215">
        <v>0</v>
      </c>
      <c r="I220" s="224">
        <f t="shared" si="27"/>
        <v>364</v>
      </c>
      <c r="J220" s="224">
        <f t="shared" si="23"/>
        <v>364</v>
      </c>
      <c r="K220" s="225">
        <f t="shared" si="28"/>
        <v>0</v>
      </c>
      <c r="L220" s="142">
        <f>VLOOKUP(A220,[1]附件4!$C:$M,11,0)</f>
        <v>0</v>
      </c>
    </row>
    <row r="221" ht="16" customHeight="1" spans="1:12">
      <c r="A221" s="207">
        <v>210</v>
      </c>
      <c r="B221" s="208" t="s">
        <v>74</v>
      </c>
      <c r="C221" s="209">
        <f t="shared" si="29"/>
        <v>19831</v>
      </c>
      <c r="D221" s="212">
        <v>19280</v>
      </c>
      <c r="E221" s="210">
        <v>551</v>
      </c>
      <c r="F221" s="210">
        <f t="shared" si="26"/>
        <v>-1115</v>
      </c>
      <c r="G221" s="211">
        <v>-611.78</v>
      </c>
      <c r="H221" s="212">
        <v>-503</v>
      </c>
      <c r="I221" s="222">
        <f t="shared" si="27"/>
        <v>18716</v>
      </c>
      <c r="J221" s="222">
        <f t="shared" si="23"/>
        <v>18668</v>
      </c>
      <c r="K221" s="223">
        <f t="shared" si="28"/>
        <v>48</v>
      </c>
      <c r="L221" s="142">
        <f>VLOOKUP(A221,[1]附件4!$C:$M,11,0)</f>
        <v>-503</v>
      </c>
    </row>
    <row r="222" ht="16" customHeight="1" spans="1:12">
      <c r="A222" s="213">
        <v>21001</v>
      </c>
      <c r="B222" s="213" t="s">
        <v>252</v>
      </c>
      <c r="C222" s="214">
        <f t="shared" si="29"/>
        <v>1665</v>
      </c>
      <c r="D222" s="215">
        <v>1665</v>
      </c>
      <c r="E222" s="216">
        <v>0</v>
      </c>
      <c r="F222" s="216">
        <f t="shared" si="26"/>
        <v>-82</v>
      </c>
      <c r="G222" s="216">
        <v>-82</v>
      </c>
      <c r="H222" s="215">
        <v>0</v>
      </c>
      <c r="I222" s="224">
        <f t="shared" si="27"/>
        <v>1583</v>
      </c>
      <c r="J222" s="224">
        <f t="shared" si="23"/>
        <v>1583</v>
      </c>
      <c r="K222" s="225">
        <f t="shared" si="28"/>
        <v>0</v>
      </c>
      <c r="L222" s="142">
        <f>VLOOKUP(A222,[1]附件4!$C:$M,11,0)</f>
        <v>0</v>
      </c>
    </row>
    <row r="223" ht="16" customHeight="1" spans="1:12">
      <c r="A223" s="217">
        <v>2100101</v>
      </c>
      <c r="B223" s="217" t="s">
        <v>98</v>
      </c>
      <c r="C223" s="214">
        <f t="shared" si="29"/>
        <v>1485</v>
      </c>
      <c r="D223" s="215">
        <v>1485</v>
      </c>
      <c r="E223" s="216">
        <v>0</v>
      </c>
      <c r="F223" s="216">
        <f t="shared" si="26"/>
        <v>18</v>
      </c>
      <c r="G223" s="218">
        <v>18</v>
      </c>
      <c r="H223" s="215">
        <v>0</v>
      </c>
      <c r="I223" s="224">
        <f t="shared" si="27"/>
        <v>1503</v>
      </c>
      <c r="J223" s="224">
        <f t="shared" si="23"/>
        <v>1503</v>
      </c>
      <c r="K223" s="225">
        <f t="shared" si="28"/>
        <v>0</v>
      </c>
      <c r="L223" s="142">
        <f>VLOOKUP(A223,[1]附件4!$C:$M,11,0)</f>
        <v>0</v>
      </c>
    </row>
    <row r="224" ht="16" customHeight="1" spans="1:12">
      <c r="A224" s="217">
        <v>2100199</v>
      </c>
      <c r="B224" s="217" t="s">
        <v>253</v>
      </c>
      <c r="C224" s="214">
        <f t="shared" si="29"/>
        <v>181</v>
      </c>
      <c r="D224" s="215">
        <v>181</v>
      </c>
      <c r="E224" s="216">
        <v>0</v>
      </c>
      <c r="F224" s="216">
        <f t="shared" si="26"/>
        <v>-101</v>
      </c>
      <c r="G224" s="218">
        <v>-101</v>
      </c>
      <c r="H224" s="215">
        <v>0</v>
      </c>
      <c r="I224" s="224">
        <f t="shared" si="27"/>
        <v>80</v>
      </c>
      <c r="J224" s="224">
        <f t="shared" si="23"/>
        <v>80</v>
      </c>
      <c r="K224" s="225">
        <f t="shared" si="28"/>
        <v>0</v>
      </c>
      <c r="L224" s="142">
        <f>VLOOKUP(A224,[1]附件4!$C:$M,11,0)</f>
        <v>0</v>
      </c>
    </row>
    <row r="225" ht="16" customHeight="1" spans="1:12">
      <c r="A225" s="213">
        <v>21002</v>
      </c>
      <c r="B225" s="213" t="s">
        <v>254</v>
      </c>
      <c r="C225" s="214">
        <f t="shared" si="29"/>
        <v>2000</v>
      </c>
      <c r="D225" s="215">
        <v>2000</v>
      </c>
      <c r="E225" s="216">
        <v>0</v>
      </c>
      <c r="F225" s="216">
        <f t="shared" si="26"/>
        <v>-2</v>
      </c>
      <c r="G225" s="216">
        <v>-2</v>
      </c>
      <c r="H225" s="215">
        <v>0</v>
      </c>
      <c r="I225" s="224">
        <f t="shared" si="27"/>
        <v>1998</v>
      </c>
      <c r="J225" s="224">
        <f t="shared" si="23"/>
        <v>1998</v>
      </c>
      <c r="K225" s="225">
        <f t="shared" si="28"/>
        <v>0</v>
      </c>
      <c r="L225" s="142">
        <f>VLOOKUP(A225,[1]附件4!$C:$M,11,0)</f>
        <v>0</v>
      </c>
    </row>
    <row r="226" ht="16" customHeight="1" spans="1:12">
      <c r="A226" s="217">
        <v>2100201</v>
      </c>
      <c r="B226" s="217" t="s">
        <v>255</v>
      </c>
      <c r="C226" s="214">
        <f t="shared" si="29"/>
        <v>2000</v>
      </c>
      <c r="D226" s="215">
        <v>2000</v>
      </c>
      <c r="E226" s="216">
        <v>0</v>
      </c>
      <c r="F226" s="216">
        <f t="shared" si="26"/>
        <v>-2</v>
      </c>
      <c r="G226" s="218">
        <v>-2</v>
      </c>
      <c r="H226" s="215">
        <v>0</v>
      </c>
      <c r="I226" s="224">
        <f t="shared" si="27"/>
        <v>1998</v>
      </c>
      <c r="J226" s="224">
        <f t="shared" si="23"/>
        <v>1998</v>
      </c>
      <c r="K226" s="225">
        <f t="shared" si="28"/>
        <v>0</v>
      </c>
      <c r="L226" s="142">
        <f>VLOOKUP(A226,[1]附件4!$C:$M,11,0)</f>
        <v>0</v>
      </c>
    </row>
    <row r="227" ht="16" customHeight="1" spans="1:12">
      <c r="A227" s="213">
        <v>21003</v>
      </c>
      <c r="B227" s="213" t="s">
        <v>256</v>
      </c>
      <c r="C227" s="214">
        <f t="shared" si="29"/>
        <v>4512</v>
      </c>
      <c r="D227" s="215">
        <v>4510</v>
      </c>
      <c r="E227" s="216">
        <v>2</v>
      </c>
      <c r="F227" s="216">
        <f t="shared" si="26"/>
        <v>141</v>
      </c>
      <c r="G227" s="216">
        <v>141</v>
      </c>
      <c r="H227" s="215">
        <v>0</v>
      </c>
      <c r="I227" s="224">
        <f t="shared" si="27"/>
        <v>4653</v>
      </c>
      <c r="J227" s="224">
        <f t="shared" si="23"/>
        <v>4651</v>
      </c>
      <c r="K227" s="225">
        <f t="shared" si="28"/>
        <v>2</v>
      </c>
      <c r="L227" s="142">
        <f>VLOOKUP(A227,[1]附件4!$C:$M,11,0)</f>
        <v>0</v>
      </c>
    </row>
    <row r="228" ht="16" customHeight="1" spans="1:12">
      <c r="A228" s="217">
        <v>2100302</v>
      </c>
      <c r="B228" s="217" t="s">
        <v>257</v>
      </c>
      <c r="C228" s="214">
        <f t="shared" si="29"/>
        <v>4070</v>
      </c>
      <c r="D228" s="215">
        <v>4070</v>
      </c>
      <c r="E228" s="216">
        <v>0</v>
      </c>
      <c r="F228" s="216">
        <f t="shared" si="26"/>
        <v>112</v>
      </c>
      <c r="G228" s="218">
        <v>112</v>
      </c>
      <c r="H228" s="215">
        <v>0</v>
      </c>
      <c r="I228" s="224">
        <f t="shared" si="27"/>
        <v>4182</v>
      </c>
      <c r="J228" s="224">
        <f t="shared" si="23"/>
        <v>4182</v>
      </c>
      <c r="K228" s="225">
        <f t="shared" si="28"/>
        <v>0</v>
      </c>
      <c r="L228" s="142">
        <f>VLOOKUP(A228,[1]附件4!$C:$M,11,0)</f>
        <v>0</v>
      </c>
    </row>
    <row r="229" ht="16" customHeight="1" spans="1:12">
      <c r="A229" s="217">
        <v>2100399</v>
      </c>
      <c r="B229" s="217" t="s">
        <v>258</v>
      </c>
      <c r="C229" s="214">
        <f t="shared" si="29"/>
        <v>441</v>
      </c>
      <c r="D229" s="215">
        <v>439</v>
      </c>
      <c r="E229" s="216">
        <v>2</v>
      </c>
      <c r="F229" s="216">
        <f t="shared" si="26"/>
        <v>29</v>
      </c>
      <c r="G229" s="218">
        <v>29</v>
      </c>
      <c r="H229" s="215">
        <v>0</v>
      </c>
      <c r="I229" s="224">
        <f t="shared" si="27"/>
        <v>470</v>
      </c>
      <c r="J229" s="224">
        <f t="shared" si="23"/>
        <v>468</v>
      </c>
      <c r="K229" s="225">
        <f t="shared" si="28"/>
        <v>2</v>
      </c>
      <c r="L229" s="142">
        <f>VLOOKUP(A229,[1]附件4!$C:$M,11,0)</f>
        <v>0</v>
      </c>
    </row>
    <row r="230" ht="16" customHeight="1" spans="1:12">
      <c r="A230" s="213">
        <v>21004</v>
      </c>
      <c r="B230" s="213" t="s">
        <v>259</v>
      </c>
      <c r="C230" s="214">
        <f t="shared" si="29"/>
        <v>2077</v>
      </c>
      <c r="D230" s="215">
        <v>2035</v>
      </c>
      <c r="E230" s="216">
        <v>42</v>
      </c>
      <c r="F230" s="216">
        <f t="shared" si="26"/>
        <v>-129</v>
      </c>
      <c r="G230" s="216">
        <v>-98</v>
      </c>
      <c r="H230" s="215">
        <v>-31</v>
      </c>
      <c r="I230" s="224">
        <f t="shared" si="27"/>
        <v>1948</v>
      </c>
      <c r="J230" s="224">
        <f t="shared" si="23"/>
        <v>1937</v>
      </c>
      <c r="K230" s="225">
        <f t="shared" si="28"/>
        <v>11</v>
      </c>
      <c r="L230" s="142">
        <f>VLOOKUP(A230,[1]附件4!$C:$M,11,0)</f>
        <v>-31</v>
      </c>
    </row>
    <row r="231" ht="16" customHeight="1" spans="1:12">
      <c r="A231" s="217">
        <v>2100401</v>
      </c>
      <c r="B231" s="217" t="s">
        <v>260</v>
      </c>
      <c r="C231" s="214">
        <f t="shared" si="29"/>
        <v>672</v>
      </c>
      <c r="D231" s="215">
        <v>672</v>
      </c>
      <c r="E231" s="216">
        <v>0</v>
      </c>
      <c r="F231" s="216">
        <f t="shared" si="26"/>
        <v>54</v>
      </c>
      <c r="G231" s="218">
        <v>54</v>
      </c>
      <c r="H231" s="215">
        <v>0</v>
      </c>
      <c r="I231" s="224">
        <f t="shared" si="27"/>
        <v>726</v>
      </c>
      <c r="J231" s="224">
        <f t="shared" si="23"/>
        <v>726</v>
      </c>
      <c r="K231" s="225">
        <f t="shared" si="28"/>
        <v>0</v>
      </c>
      <c r="L231" s="142">
        <f>VLOOKUP(A231,[1]附件4!$C:$M,11,0)</f>
        <v>0</v>
      </c>
    </row>
    <row r="232" ht="16" customHeight="1" spans="1:12">
      <c r="A232" s="217">
        <v>2100402</v>
      </c>
      <c r="B232" s="217" t="s">
        <v>261</v>
      </c>
      <c r="C232" s="214">
        <f t="shared" si="29"/>
        <v>283</v>
      </c>
      <c r="D232" s="215">
        <v>283</v>
      </c>
      <c r="E232" s="216">
        <v>0</v>
      </c>
      <c r="F232" s="216">
        <f t="shared" si="26"/>
        <v>-6</v>
      </c>
      <c r="G232" s="218">
        <v>-6</v>
      </c>
      <c r="H232" s="215">
        <v>0</v>
      </c>
      <c r="I232" s="224">
        <f t="shared" si="27"/>
        <v>277</v>
      </c>
      <c r="J232" s="224">
        <f t="shared" si="23"/>
        <v>277</v>
      </c>
      <c r="K232" s="225">
        <f t="shared" si="28"/>
        <v>0</v>
      </c>
      <c r="L232" s="142">
        <f>VLOOKUP(A232,[1]附件4!$C:$M,11,0)</f>
        <v>0</v>
      </c>
    </row>
    <row r="233" ht="16" customHeight="1" spans="1:12">
      <c r="A233" s="217">
        <v>2100403</v>
      </c>
      <c r="B233" s="217" t="s">
        <v>262</v>
      </c>
      <c r="C233" s="214">
        <f t="shared" si="29"/>
        <v>784</v>
      </c>
      <c r="D233" s="215">
        <v>784</v>
      </c>
      <c r="E233" s="216">
        <v>0</v>
      </c>
      <c r="F233" s="216">
        <f t="shared" si="26"/>
        <v>-14</v>
      </c>
      <c r="G233" s="218">
        <v>-14</v>
      </c>
      <c r="H233" s="215">
        <v>0</v>
      </c>
      <c r="I233" s="224">
        <f t="shared" si="27"/>
        <v>770</v>
      </c>
      <c r="J233" s="224">
        <f t="shared" si="23"/>
        <v>770</v>
      </c>
      <c r="K233" s="225">
        <f t="shared" si="28"/>
        <v>0</v>
      </c>
      <c r="L233" s="142">
        <f>VLOOKUP(A233,[1]附件4!$C:$M,11,0)</f>
        <v>0</v>
      </c>
    </row>
    <row r="234" ht="16" customHeight="1" spans="1:12">
      <c r="A234" s="217">
        <v>2100408</v>
      </c>
      <c r="B234" s="217" t="s">
        <v>263</v>
      </c>
      <c r="C234" s="214">
        <f t="shared" si="29"/>
        <v>127</v>
      </c>
      <c r="D234" s="215">
        <v>96</v>
      </c>
      <c r="E234" s="216">
        <v>31</v>
      </c>
      <c r="F234" s="216">
        <f t="shared" si="26"/>
        <v>-16</v>
      </c>
      <c r="G234" s="218">
        <v>14</v>
      </c>
      <c r="H234" s="215">
        <v>-30</v>
      </c>
      <c r="I234" s="224">
        <f t="shared" si="27"/>
        <v>111</v>
      </c>
      <c r="J234" s="224">
        <f t="shared" si="23"/>
        <v>110</v>
      </c>
      <c r="K234" s="225">
        <f t="shared" si="28"/>
        <v>1</v>
      </c>
      <c r="L234" s="142">
        <f>VLOOKUP(A234,[1]附件4!$C:$M,11,0)</f>
        <v>-30</v>
      </c>
    </row>
    <row r="235" ht="16" customHeight="1" spans="1:12">
      <c r="A235" s="217">
        <v>2100409</v>
      </c>
      <c r="B235" s="217" t="s">
        <v>264</v>
      </c>
      <c r="C235" s="214">
        <f t="shared" si="29"/>
        <v>11</v>
      </c>
      <c r="D235" s="215">
        <v>0</v>
      </c>
      <c r="E235" s="216">
        <v>11</v>
      </c>
      <c r="F235" s="216">
        <f t="shared" si="26"/>
        <v>-1</v>
      </c>
      <c r="G235" s="218">
        <v>0</v>
      </c>
      <c r="H235" s="215">
        <v>-1</v>
      </c>
      <c r="I235" s="224">
        <f t="shared" si="27"/>
        <v>10</v>
      </c>
      <c r="J235" s="224">
        <f t="shared" si="23"/>
        <v>0</v>
      </c>
      <c r="K235" s="225">
        <f t="shared" si="28"/>
        <v>10</v>
      </c>
      <c r="L235" s="142">
        <f>VLOOKUP(A235,[1]附件4!$C:$M,11,0)</f>
        <v>-1</v>
      </c>
    </row>
    <row r="236" ht="16" customHeight="1" spans="1:12">
      <c r="A236" s="217">
        <v>2100410</v>
      </c>
      <c r="B236" s="217" t="s">
        <v>265</v>
      </c>
      <c r="C236" s="214">
        <f t="shared" si="29"/>
        <v>200</v>
      </c>
      <c r="D236" s="215">
        <v>200</v>
      </c>
      <c r="E236" s="216">
        <v>0</v>
      </c>
      <c r="F236" s="216">
        <f t="shared" si="26"/>
        <v>-145</v>
      </c>
      <c r="G236" s="218">
        <v>-145</v>
      </c>
      <c r="H236" s="215">
        <v>0</v>
      </c>
      <c r="I236" s="224">
        <f t="shared" si="27"/>
        <v>55</v>
      </c>
      <c r="J236" s="224">
        <f t="shared" si="23"/>
        <v>55</v>
      </c>
      <c r="K236" s="225">
        <f t="shared" si="28"/>
        <v>0</v>
      </c>
      <c r="L236" s="142">
        <f>VLOOKUP(A236,[1]附件4!$C:$M,11,0)</f>
        <v>0</v>
      </c>
    </row>
    <row r="237" ht="16" customHeight="1" spans="1:12">
      <c r="A237" s="213">
        <v>21007</v>
      </c>
      <c r="B237" s="213" t="s">
        <v>266</v>
      </c>
      <c r="C237" s="214">
        <f t="shared" si="29"/>
        <v>1261</v>
      </c>
      <c r="D237" s="215">
        <v>852</v>
      </c>
      <c r="E237" s="216">
        <v>409</v>
      </c>
      <c r="F237" s="216">
        <f t="shared" si="26"/>
        <v>-453</v>
      </c>
      <c r="G237" s="216">
        <v>-53</v>
      </c>
      <c r="H237" s="215">
        <v>-400</v>
      </c>
      <c r="I237" s="224">
        <f t="shared" si="27"/>
        <v>808</v>
      </c>
      <c r="J237" s="224">
        <f t="shared" si="23"/>
        <v>799</v>
      </c>
      <c r="K237" s="225">
        <f t="shared" si="28"/>
        <v>9</v>
      </c>
      <c r="L237" s="142">
        <f>VLOOKUP(A237,[1]附件4!$C:$M,11,0)</f>
        <v>-400</v>
      </c>
    </row>
    <row r="238" ht="16" customHeight="1" spans="1:12">
      <c r="A238" s="217">
        <v>2100717</v>
      </c>
      <c r="B238" s="217" t="s">
        <v>267</v>
      </c>
      <c r="C238" s="214">
        <f t="shared" si="29"/>
        <v>1261</v>
      </c>
      <c r="D238" s="215">
        <v>852</v>
      </c>
      <c r="E238" s="216">
        <v>409</v>
      </c>
      <c r="F238" s="216">
        <f t="shared" si="26"/>
        <v>-453</v>
      </c>
      <c r="G238" s="218">
        <v>-53</v>
      </c>
      <c r="H238" s="215">
        <v>-400</v>
      </c>
      <c r="I238" s="224">
        <f t="shared" si="27"/>
        <v>808</v>
      </c>
      <c r="J238" s="224">
        <f t="shared" si="23"/>
        <v>799</v>
      </c>
      <c r="K238" s="225">
        <f t="shared" si="28"/>
        <v>9</v>
      </c>
      <c r="L238" s="142">
        <f>VLOOKUP(A238,[1]附件4!$C:$M,11,0)</f>
        <v>-400</v>
      </c>
    </row>
    <row r="239" ht="16" customHeight="1" spans="1:12">
      <c r="A239" s="213">
        <v>21011</v>
      </c>
      <c r="B239" s="213" t="s">
        <v>268</v>
      </c>
      <c r="C239" s="214">
        <f t="shared" si="29"/>
        <v>7034</v>
      </c>
      <c r="D239" s="215">
        <v>7034</v>
      </c>
      <c r="E239" s="216">
        <v>0</v>
      </c>
      <c r="F239" s="216">
        <f t="shared" si="26"/>
        <v>-647</v>
      </c>
      <c r="G239" s="216">
        <v>-647</v>
      </c>
      <c r="H239" s="215">
        <v>0</v>
      </c>
      <c r="I239" s="224">
        <f t="shared" si="27"/>
        <v>6387</v>
      </c>
      <c r="J239" s="224">
        <f t="shared" si="23"/>
        <v>6387</v>
      </c>
      <c r="K239" s="225">
        <f t="shared" si="28"/>
        <v>0</v>
      </c>
      <c r="L239" s="142">
        <f>VLOOKUP(A239,[1]附件4!$C:$M,11,0)</f>
        <v>0</v>
      </c>
    </row>
    <row r="240" ht="16" customHeight="1" spans="1:12">
      <c r="A240" s="217">
        <v>2101101</v>
      </c>
      <c r="B240" s="217" t="s">
        <v>269</v>
      </c>
      <c r="C240" s="214">
        <f t="shared" si="29"/>
        <v>845</v>
      </c>
      <c r="D240" s="215">
        <v>845</v>
      </c>
      <c r="E240" s="216">
        <v>0</v>
      </c>
      <c r="F240" s="216">
        <f t="shared" si="26"/>
        <v>40</v>
      </c>
      <c r="G240" s="218">
        <v>40</v>
      </c>
      <c r="H240" s="215">
        <v>0</v>
      </c>
      <c r="I240" s="224">
        <f t="shared" si="27"/>
        <v>885</v>
      </c>
      <c r="J240" s="224">
        <f t="shared" si="23"/>
        <v>885</v>
      </c>
      <c r="K240" s="225">
        <f t="shared" si="28"/>
        <v>0</v>
      </c>
      <c r="L240" s="142">
        <f>VLOOKUP(A240,[1]附件4!$C:$M,11,0)</f>
        <v>0</v>
      </c>
    </row>
    <row r="241" ht="16" customHeight="1" spans="1:12">
      <c r="A241" s="217">
        <v>2101102</v>
      </c>
      <c r="B241" s="217" t="s">
        <v>270</v>
      </c>
      <c r="C241" s="214">
        <f t="shared" si="29"/>
        <v>3043</v>
      </c>
      <c r="D241" s="215">
        <v>3043</v>
      </c>
      <c r="E241" s="216">
        <v>0</v>
      </c>
      <c r="F241" s="216">
        <f t="shared" si="26"/>
        <v>282</v>
      </c>
      <c r="G241" s="218">
        <v>282</v>
      </c>
      <c r="H241" s="215">
        <v>0</v>
      </c>
      <c r="I241" s="224">
        <f t="shared" si="27"/>
        <v>3325</v>
      </c>
      <c r="J241" s="224">
        <f t="shared" si="23"/>
        <v>3325</v>
      </c>
      <c r="K241" s="225">
        <f t="shared" si="28"/>
        <v>0</v>
      </c>
      <c r="L241" s="142">
        <f>VLOOKUP(A241,[1]附件4!$C:$M,11,0)</f>
        <v>0</v>
      </c>
    </row>
    <row r="242" ht="16" customHeight="1" spans="1:12">
      <c r="A242" s="217">
        <v>2101103</v>
      </c>
      <c r="B242" s="217" t="s">
        <v>271</v>
      </c>
      <c r="C242" s="214">
        <f t="shared" si="29"/>
        <v>3145</v>
      </c>
      <c r="D242" s="215">
        <v>3145</v>
      </c>
      <c r="E242" s="216">
        <v>0</v>
      </c>
      <c r="F242" s="216">
        <f t="shared" si="26"/>
        <v>-969</v>
      </c>
      <c r="G242" s="218">
        <v>-969</v>
      </c>
      <c r="H242" s="215">
        <v>0</v>
      </c>
      <c r="I242" s="224">
        <f t="shared" si="27"/>
        <v>2176</v>
      </c>
      <c r="J242" s="224">
        <f t="shared" si="23"/>
        <v>2176</v>
      </c>
      <c r="K242" s="225">
        <f t="shared" si="28"/>
        <v>0</v>
      </c>
      <c r="L242" s="142">
        <f>VLOOKUP(A242,[1]附件4!$C:$M,11,0)</f>
        <v>0</v>
      </c>
    </row>
    <row r="243" ht="16" customHeight="1" spans="1:12">
      <c r="A243" s="217">
        <v>2101199</v>
      </c>
      <c r="B243" s="217" t="s">
        <v>272</v>
      </c>
      <c r="C243" s="214">
        <f t="shared" si="29"/>
        <v>1</v>
      </c>
      <c r="D243" s="215">
        <v>1</v>
      </c>
      <c r="E243" s="216">
        <v>0</v>
      </c>
      <c r="F243" s="216">
        <f t="shared" si="26"/>
        <v>0</v>
      </c>
      <c r="G243" s="218">
        <v>0</v>
      </c>
      <c r="H243" s="215">
        <v>0</v>
      </c>
      <c r="I243" s="224">
        <f t="shared" si="27"/>
        <v>1</v>
      </c>
      <c r="J243" s="224">
        <f t="shared" si="23"/>
        <v>1</v>
      </c>
      <c r="K243" s="225">
        <f t="shared" si="28"/>
        <v>0</v>
      </c>
      <c r="L243" s="142">
        <f>VLOOKUP(A243,[1]附件4!$C:$M,11,0)</f>
        <v>0</v>
      </c>
    </row>
    <row r="244" ht="16" customHeight="1" spans="1:12">
      <c r="A244" s="213">
        <v>21012</v>
      </c>
      <c r="B244" s="213" t="s">
        <v>273</v>
      </c>
      <c r="C244" s="214">
        <f t="shared" si="29"/>
        <v>749</v>
      </c>
      <c r="D244" s="215">
        <v>749</v>
      </c>
      <c r="E244" s="216">
        <v>0</v>
      </c>
      <c r="F244" s="216">
        <f t="shared" si="26"/>
        <v>-57</v>
      </c>
      <c r="G244" s="216">
        <v>-57</v>
      </c>
      <c r="H244" s="215">
        <v>0</v>
      </c>
      <c r="I244" s="224">
        <f t="shared" si="27"/>
        <v>692</v>
      </c>
      <c r="J244" s="224">
        <f t="shared" si="23"/>
        <v>692</v>
      </c>
      <c r="K244" s="225">
        <f t="shared" si="28"/>
        <v>0</v>
      </c>
      <c r="L244" s="142">
        <f>VLOOKUP(A244,[1]附件4!$C:$M,11,0)</f>
        <v>0</v>
      </c>
    </row>
    <row r="245" ht="16" customHeight="1" spans="1:12">
      <c r="A245" s="217">
        <v>2101202</v>
      </c>
      <c r="B245" s="217" t="s">
        <v>274</v>
      </c>
      <c r="C245" s="214">
        <f t="shared" si="29"/>
        <v>749</v>
      </c>
      <c r="D245" s="215">
        <v>749</v>
      </c>
      <c r="E245" s="216">
        <v>0</v>
      </c>
      <c r="F245" s="216">
        <f t="shared" si="26"/>
        <v>-57</v>
      </c>
      <c r="G245" s="218">
        <v>-57</v>
      </c>
      <c r="H245" s="215">
        <v>0</v>
      </c>
      <c r="I245" s="224">
        <f t="shared" si="27"/>
        <v>692</v>
      </c>
      <c r="J245" s="224">
        <f t="shared" si="23"/>
        <v>692</v>
      </c>
      <c r="K245" s="225">
        <f t="shared" si="28"/>
        <v>0</v>
      </c>
      <c r="L245" s="142">
        <f>VLOOKUP(A245,[1]附件4!$C:$M,11,0)</f>
        <v>0</v>
      </c>
    </row>
    <row r="246" ht="16" customHeight="1" spans="1:12">
      <c r="A246" s="213">
        <v>21013</v>
      </c>
      <c r="B246" s="213" t="s">
        <v>275</v>
      </c>
      <c r="C246" s="214">
        <f t="shared" si="29"/>
        <v>151</v>
      </c>
      <c r="D246" s="215">
        <v>113</v>
      </c>
      <c r="E246" s="216">
        <v>38</v>
      </c>
      <c r="F246" s="216">
        <f t="shared" si="26"/>
        <v>202</v>
      </c>
      <c r="G246" s="216">
        <v>215</v>
      </c>
      <c r="H246" s="215">
        <v>-13</v>
      </c>
      <c r="I246" s="224">
        <f t="shared" si="27"/>
        <v>353</v>
      </c>
      <c r="J246" s="224">
        <f t="shared" si="23"/>
        <v>328</v>
      </c>
      <c r="K246" s="225">
        <f t="shared" si="28"/>
        <v>25</v>
      </c>
      <c r="L246" s="142">
        <f>VLOOKUP(A246,[1]附件4!$C:$M,11,0)</f>
        <v>-13</v>
      </c>
    </row>
    <row r="247" ht="16" customHeight="1" spans="1:12">
      <c r="A247" s="217">
        <v>2101301</v>
      </c>
      <c r="B247" s="217" t="s">
        <v>276</v>
      </c>
      <c r="C247" s="214">
        <f t="shared" si="29"/>
        <v>151</v>
      </c>
      <c r="D247" s="215">
        <v>113</v>
      </c>
      <c r="E247" s="216">
        <v>38</v>
      </c>
      <c r="F247" s="216">
        <f t="shared" si="26"/>
        <v>202</v>
      </c>
      <c r="G247" s="218">
        <v>215</v>
      </c>
      <c r="H247" s="215">
        <v>-13</v>
      </c>
      <c r="I247" s="224">
        <f t="shared" si="27"/>
        <v>353</v>
      </c>
      <c r="J247" s="224">
        <f t="shared" si="23"/>
        <v>328</v>
      </c>
      <c r="K247" s="225">
        <f t="shared" si="28"/>
        <v>25</v>
      </c>
      <c r="L247" s="142">
        <f>VLOOKUP(A247,[1]附件4!$C:$M,11,0)</f>
        <v>-13</v>
      </c>
    </row>
    <row r="248" ht="16" customHeight="1" spans="1:12">
      <c r="A248" s="213">
        <v>21014</v>
      </c>
      <c r="B248" s="213" t="s">
        <v>277</v>
      </c>
      <c r="C248" s="214">
        <f t="shared" si="29"/>
        <v>114</v>
      </c>
      <c r="D248" s="215">
        <v>55</v>
      </c>
      <c r="E248" s="216">
        <v>59</v>
      </c>
      <c r="F248" s="216">
        <f t="shared" si="26"/>
        <v>-96</v>
      </c>
      <c r="G248" s="216">
        <v>-37</v>
      </c>
      <c r="H248" s="215">
        <v>-59</v>
      </c>
      <c r="I248" s="224">
        <f t="shared" si="27"/>
        <v>18</v>
      </c>
      <c r="J248" s="224">
        <f t="shared" si="23"/>
        <v>18</v>
      </c>
      <c r="K248" s="225">
        <f t="shared" si="28"/>
        <v>0</v>
      </c>
      <c r="L248" s="142">
        <f>VLOOKUP(A248,[1]附件4!$C:$M,11,0)</f>
        <v>-59</v>
      </c>
    </row>
    <row r="249" ht="16" customHeight="1" spans="1:12">
      <c r="A249" s="217">
        <v>2101401</v>
      </c>
      <c r="B249" s="217" t="s">
        <v>278</v>
      </c>
      <c r="C249" s="214">
        <f t="shared" si="29"/>
        <v>114</v>
      </c>
      <c r="D249" s="215">
        <v>55</v>
      </c>
      <c r="E249" s="216">
        <v>59</v>
      </c>
      <c r="F249" s="216">
        <f t="shared" si="26"/>
        <v>-96</v>
      </c>
      <c r="G249" s="218">
        <v>-37</v>
      </c>
      <c r="H249" s="215">
        <v>-59</v>
      </c>
      <c r="I249" s="224">
        <f t="shared" si="27"/>
        <v>18</v>
      </c>
      <c r="J249" s="224">
        <f t="shared" si="23"/>
        <v>18</v>
      </c>
      <c r="K249" s="225">
        <f t="shared" si="28"/>
        <v>0</v>
      </c>
      <c r="L249" s="142">
        <f>VLOOKUP(A249,[1]附件4!$C:$M,11,0)</f>
        <v>-59</v>
      </c>
    </row>
    <row r="250" ht="16" customHeight="1" spans="1:12">
      <c r="A250" s="213">
        <v>21015</v>
      </c>
      <c r="B250" s="213" t="s">
        <v>279</v>
      </c>
      <c r="C250" s="214">
        <f t="shared" si="29"/>
        <v>269</v>
      </c>
      <c r="D250" s="215">
        <v>269</v>
      </c>
      <c r="E250" s="216">
        <v>0</v>
      </c>
      <c r="F250" s="216">
        <f t="shared" si="26"/>
        <v>8</v>
      </c>
      <c r="G250" s="216">
        <v>8</v>
      </c>
      <c r="H250" s="215">
        <v>0</v>
      </c>
      <c r="I250" s="224">
        <f t="shared" si="27"/>
        <v>277</v>
      </c>
      <c r="J250" s="224">
        <f t="shared" si="23"/>
        <v>277</v>
      </c>
      <c r="K250" s="225">
        <f t="shared" si="28"/>
        <v>0</v>
      </c>
      <c r="L250" s="142">
        <f>VLOOKUP(A250,[1]附件4!$C:$M,11,0)</f>
        <v>0</v>
      </c>
    </row>
    <row r="251" ht="16" customHeight="1" spans="1:12">
      <c r="A251" s="217">
        <v>2101501</v>
      </c>
      <c r="B251" s="217" t="s">
        <v>98</v>
      </c>
      <c r="C251" s="214">
        <f t="shared" si="29"/>
        <v>269</v>
      </c>
      <c r="D251" s="215">
        <v>269</v>
      </c>
      <c r="E251" s="216">
        <v>0</v>
      </c>
      <c r="F251" s="216">
        <f t="shared" si="26"/>
        <v>8</v>
      </c>
      <c r="G251" s="218">
        <v>8</v>
      </c>
      <c r="H251" s="215">
        <v>0</v>
      </c>
      <c r="I251" s="224">
        <f t="shared" si="27"/>
        <v>277</v>
      </c>
      <c r="J251" s="224">
        <f t="shared" si="23"/>
        <v>277</v>
      </c>
      <c r="K251" s="225">
        <f t="shared" si="28"/>
        <v>0</v>
      </c>
      <c r="L251" s="142">
        <f>VLOOKUP(A251,[1]附件4!$C:$M,11,0)</f>
        <v>0</v>
      </c>
    </row>
    <row r="252" ht="16" customHeight="1" spans="1:12">
      <c r="A252" s="207">
        <v>211</v>
      </c>
      <c r="B252" s="208" t="s">
        <v>75</v>
      </c>
      <c r="C252" s="209">
        <f t="shared" si="29"/>
        <v>2792</v>
      </c>
      <c r="D252" s="212">
        <v>429</v>
      </c>
      <c r="E252" s="210">
        <v>2363</v>
      </c>
      <c r="F252" s="210">
        <f t="shared" si="26"/>
        <v>-2289</v>
      </c>
      <c r="G252" s="211">
        <v>-395</v>
      </c>
      <c r="H252" s="212">
        <v>-1894</v>
      </c>
      <c r="I252" s="222">
        <f t="shared" si="27"/>
        <v>503</v>
      </c>
      <c r="J252" s="222">
        <f t="shared" si="23"/>
        <v>34</v>
      </c>
      <c r="K252" s="223">
        <f t="shared" si="28"/>
        <v>469</v>
      </c>
      <c r="L252" s="142">
        <f>VLOOKUP(A252,[1]附件4!$C:$M,11,0)</f>
        <v>-1894</v>
      </c>
    </row>
    <row r="253" ht="16" customHeight="1" spans="1:12">
      <c r="A253" s="213">
        <v>21101</v>
      </c>
      <c r="B253" s="213" t="s">
        <v>280</v>
      </c>
      <c r="C253" s="214">
        <f t="shared" si="29"/>
        <v>299</v>
      </c>
      <c r="D253" s="215">
        <v>14</v>
      </c>
      <c r="E253" s="216">
        <v>285</v>
      </c>
      <c r="F253" s="216">
        <f t="shared" si="26"/>
        <v>-265</v>
      </c>
      <c r="G253" s="216">
        <v>20</v>
      </c>
      <c r="H253" s="215">
        <v>-285</v>
      </c>
      <c r="I253" s="224">
        <f t="shared" si="27"/>
        <v>34</v>
      </c>
      <c r="J253" s="224">
        <f t="shared" si="23"/>
        <v>34</v>
      </c>
      <c r="K253" s="225">
        <f t="shared" si="28"/>
        <v>0</v>
      </c>
      <c r="L253" s="142">
        <f>VLOOKUP(A253,[1]附件4!$C:$M,11,0)</f>
        <v>-285</v>
      </c>
    </row>
    <row r="254" ht="16" customHeight="1" spans="1:12">
      <c r="A254" s="217">
        <v>2110101</v>
      </c>
      <c r="B254" s="217" t="s">
        <v>98</v>
      </c>
      <c r="C254" s="214">
        <f t="shared" si="29"/>
        <v>4</v>
      </c>
      <c r="D254" s="215">
        <v>4</v>
      </c>
      <c r="E254" s="216">
        <v>0</v>
      </c>
      <c r="F254" s="216">
        <f t="shared" si="26"/>
        <v>0</v>
      </c>
      <c r="G254" s="218">
        <v>0</v>
      </c>
      <c r="H254" s="215">
        <v>0</v>
      </c>
      <c r="I254" s="224">
        <f t="shared" si="27"/>
        <v>4</v>
      </c>
      <c r="J254" s="224">
        <f t="shared" si="23"/>
        <v>4</v>
      </c>
      <c r="K254" s="225">
        <f t="shared" si="28"/>
        <v>0</v>
      </c>
      <c r="L254" s="142">
        <f>VLOOKUP(A254,[1]附件4!$C:$M,11,0)</f>
        <v>0</v>
      </c>
    </row>
    <row r="255" ht="16" customHeight="1" spans="1:12">
      <c r="A255" s="217">
        <v>2110105</v>
      </c>
      <c r="B255" s="217" t="s">
        <v>281</v>
      </c>
      <c r="C255" s="214">
        <f t="shared" si="29"/>
        <v>10</v>
      </c>
      <c r="D255" s="215">
        <v>10</v>
      </c>
      <c r="E255" s="216">
        <v>0</v>
      </c>
      <c r="F255" s="216">
        <f t="shared" si="26"/>
        <v>20</v>
      </c>
      <c r="G255" s="218">
        <v>20</v>
      </c>
      <c r="H255" s="215">
        <v>0</v>
      </c>
      <c r="I255" s="224">
        <f t="shared" si="27"/>
        <v>30</v>
      </c>
      <c r="J255" s="224">
        <f t="shared" si="23"/>
        <v>30</v>
      </c>
      <c r="K255" s="225">
        <f t="shared" si="28"/>
        <v>0</v>
      </c>
      <c r="L255" s="142">
        <f>VLOOKUP(A255,[1]附件4!$C:$M,11,0)</f>
        <v>0</v>
      </c>
    </row>
    <row r="256" ht="16" customHeight="1" spans="1:12">
      <c r="A256" s="217">
        <v>2110199</v>
      </c>
      <c r="B256" s="217" t="s">
        <v>282</v>
      </c>
      <c r="C256" s="214">
        <f t="shared" si="29"/>
        <v>285</v>
      </c>
      <c r="D256" s="215">
        <v>0</v>
      </c>
      <c r="E256" s="216">
        <v>285</v>
      </c>
      <c r="F256" s="216">
        <f t="shared" si="26"/>
        <v>-285</v>
      </c>
      <c r="G256" s="218">
        <v>0</v>
      </c>
      <c r="H256" s="215">
        <v>-285</v>
      </c>
      <c r="I256" s="224">
        <f t="shared" si="27"/>
        <v>0</v>
      </c>
      <c r="J256" s="224">
        <f t="shared" si="23"/>
        <v>0</v>
      </c>
      <c r="K256" s="225">
        <f t="shared" si="28"/>
        <v>0</v>
      </c>
      <c r="L256" s="142">
        <f>VLOOKUP(A256,[1]附件4!$C:$M,11,0)</f>
        <v>-285</v>
      </c>
    </row>
    <row r="257" ht="16" customHeight="1" spans="1:12">
      <c r="A257" s="213">
        <v>21103</v>
      </c>
      <c r="B257" s="213" t="s">
        <v>283</v>
      </c>
      <c r="C257" s="214">
        <f t="shared" si="29"/>
        <v>486</v>
      </c>
      <c r="D257" s="215">
        <v>0</v>
      </c>
      <c r="E257" s="216">
        <v>486</v>
      </c>
      <c r="F257" s="216">
        <f t="shared" si="26"/>
        <v>-367</v>
      </c>
      <c r="G257" s="216">
        <v>0</v>
      </c>
      <c r="H257" s="215">
        <v>-367</v>
      </c>
      <c r="I257" s="224">
        <f t="shared" si="27"/>
        <v>119</v>
      </c>
      <c r="J257" s="224">
        <f t="shared" si="23"/>
        <v>0</v>
      </c>
      <c r="K257" s="225">
        <f t="shared" si="28"/>
        <v>119</v>
      </c>
      <c r="L257" s="142">
        <f>VLOOKUP(A257,[1]附件4!$C:$M,11,0)</f>
        <v>-367</v>
      </c>
    </row>
    <row r="258" ht="16" customHeight="1" spans="1:12">
      <c r="A258" s="217">
        <v>2110302</v>
      </c>
      <c r="B258" s="217" t="s">
        <v>284</v>
      </c>
      <c r="C258" s="214">
        <f t="shared" si="29"/>
        <v>464</v>
      </c>
      <c r="D258" s="215">
        <v>0</v>
      </c>
      <c r="E258" s="216">
        <v>464</v>
      </c>
      <c r="F258" s="216">
        <f t="shared" si="26"/>
        <v>-366</v>
      </c>
      <c r="G258" s="218">
        <v>0</v>
      </c>
      <c r="H258" s="215">
        <v>-366</v>
      </c>
      <c r="I258" s="224">
        <f t="shared" si="27"/>
        <v>98</v>
      </c>
      <c r="J258" s="224">
        <f t="shared" si="23"/>
        <v>0</v>
      </c>
      <c r="K258" s="225">
        <f t="shared" si="28"/>
        <v>98</v>
      </c>
      <c r="L258" s="142">
        <f>VLOOKUP(A258,[1]附件4!$C:$M,11,0)</f>
        <v>-366</v>
      </c>
    </row>
    <row r="259" ht="16" customHeight="1" spans="1:12">
      <c r="A259" s="217">
        <v>2110399</v>
      </c>
      <c r="B259" s="217" t="s">
        <v>285</v>
      </c>
      <c r="C259" s="214">
        <f t="shared" si="29"/>
        <v>22</v>
      </c>
      <c r="D259" s="215">
        <v>0</v>
      </c>
      <c r="E259" s="216">
        <v>22</v>
      </c>
      <c r="F259" s="216">
        <f t="shared" si="26"/>
        <v>-1</v>
      </c>
      <c r="G259" s="218">
        <v>0</v>
      </c>
      <c r="H259" s="215">
        <v>-1</v>
      </c>
      <c r="I259" s="224">
        <f t="shared" si="27"/>
        <v>21</v>
      </c>
      <c r="J259" s="224">
        <f t="shared" si="23"/>
        <v>0</v>
      </c>
      <c r="K259" s="225">
        <f t="shared" si="28"/>
        <v>21</v>
      </c>
      <c r="L259" s="142">
        <f>VLOOKUP(A259,[1]附件4!$C:$M,11,0)</f>
        <v>-1</v>
      </c>
    </row>
    <row r="260" ht="16" customHeight="1" spans="1:12">
      <c r="A260" s="213">
        <v>21104</v>
      </c>
      <c r="B260" s="213" t="s">
        <v>286</v>
      </c>
      <c r="C260" s="214">
        <f t="shared" si="29"/>
        <v>784</v>
      </c>
      <c r="D260" s="215">
        <v>0</v>
      </c>
      <c r="E260" s="216">
        <v>784</v>
      </c>
      <c r="F260" s="216">
        <f t="shared" si="26"/>
        <v>-434</v>
      </c>
      <c r="G260" s="216">
        <v>0</v>
      </c>
      <c r="H260" s="215">
        <v>-434</v>
      </c>
      <c r="I260" s="224">
        <f t="shared" si="27"/>
        <v>350</v>
      </c>
      <c r="J260" s="224">
        <f t="shared" si="23"/>
        <v>0</v>
      </c>
      <c r="K260" s="225">
        <f t="shared" si="28"/>
        <v>350</v>
      </c>
      <c r="L260" s="142">
        <f>VLOOKUP(A260,[1]附件4!$C:$M,11,0)</f>
        <v>-434</v>
      </c>
    </row>
    <row r="261" ht="16" customHeight="1" spans="1:12">
      <c r="A261" s="217">
        <v>2110402</v>
      </c>
      <c r="B261" s="217" t="s">
        <v>287</v>
      </c>
      <c r="C261" s="214">
        <f t="shared" si="29"/>
        <v>784</v>
      </c>
      <c r="D261" s="215">
        <v>0</v>
      </c>
      <c r="E261" s="216">
        <v>784</v>
      </c>
      <c r="F261" s="216">
        <f t="shared" si="26"/>
        <v>-434</v>
      </c>
      <c r="G261" s="218">
        <v>0</v>
      </c>
      <c r="H261" s="215">
        <v>-434</v>
      </c>
      <c r="I261" s="224">
        <f t="shared" si="27"/>
        <v>350</v>
      </c>
      <c r="J261" s="224">
        <f t="shared" si="23"/>
        <v>0</v>
      </c>
      <c r="K261" s="225">
        <f t="shared" si="28"/>
        <v>350</v>
      </c>
      <c r="L261" s="142">
        <f>VLOOKUP(A261,[1]附件4!$C:$M,11,0)</f>
        <v>-434</v>
      </c>
    </row>
    <row r="262" ht="16" customHeight="1" spans="1:12">
      <c r="A262" s="213">
        <v>21105</v>
      </c>
      <c r="B262" s="213" t="s">
        <v>288</v>
      </c>
      <c r="C262" s="214">
        <f t="shared" si="29"/>
        <v>415</v>
      </c>
      <c r="D262" s="215">
        <v>415</v>
      </c>
      <c r="E262" s="216">
        <v>0</v>
      </c>
      <c r="F262" s="216">
        <f t="shared" si="26"/>
        <v>-415</v>
      </c>
      <c r="G262" s="216">
        <v>-415</v>
      </c>
      <c r="H262" s="215">
        <v>0</v>
      </c>
      <c r="I262" s="224">
        <f t="shared" si="27"/>
        <v>0</v>
      </c>
      <c r="J262" s="224">
        <f t="shared" si="23"/>
        <v>0</v>
      </c>
      <c r="K262" s="225">
        <f t="shared" si="28"/>
        <v>0</v>
      </c>
      <c r="L262" s="142">
        <f>VLOOKUP(A262,[1]附件4!$C:$M,11,0)</f>
        <v>0</v>
      </c>
    </row>
    <row r="263" ht="16" customHeight="1" spans="1:12">
      <c r="A263" s="217">
        <v>2110501</v>
      </c>
      <c r="B263" s="217" t="s">
        <v>289</v>
      </c>
      <c r="C263" s="214">
        <f t="shared" si="29"/>
        <v>415</v>
      </c>
      <c r="D263" s="215">
        <v>415</v>
      </c>
      <c r="E263" s="216">
        <v>0</v>
      </c>
      <c r="F263" s="216">
        <f t="shared" si="26"/>
        <v>-415</v>
      </c>
      <c r="G263" s="218">
        <v>-415</v>
      </c>
      <c r="H263" s="215">
        <v>0</v>
      </c>
      <c r="I263" s="224">
        <f t="shared" si="27"/>
        <v>0</v>
      </c>
      <c r="J263" s="224">
        <f t="shared" si="23"/>
        <v>0</v>
      </c>
      <c r="K263" s="225">
        <f t="shared" si="28"/>
        <v>0</v>
      </c>
      <c r="L263" s="142">
        <f>VLOOKUP(A263,[1]附件4!$C:$M,11,0)</f>
        <v>0</v>
      </c>
    </row>
    <row r="264" ht="16" customHeight="1" spans="1:12">
      <c r="A264" s="213">
        <v>21106</v>
      </c>
      <c r="B264" s="213" t="s">
        <v>290</v>
      </c>
      <c r="C264" s="214">
        <f t="shared" si="29"/>
        <v>4</v>
      </c>
      <c r="D264" s="215">
        <v>0</v>
      </c>
      <c r="E264" s="216">
        <v>4</v>
      </c>
      <c r="F264" s="216">
        <f t="shared" si="26"/>
        <v>-4</v>
      </c>
      <c r="G264" s="216">
        <v>0</v>
      </c>
      <c r="H264" s="215">
        <v>-4</v>
      </c>
      <c r="I264" s="224">
        <f t="shared" ref="I264:I327" si="30">J264+K264</f>
        <v>0</v>
      </c>
      <c r="J264" s="224">
        <f t="shared" ref="J264:J327" si="31">D264+G264</f>
        <v>0</v>
      </c>
      <c r="K264" s="225">
        <f t="shared" ref="K264:K327" si="32">E264+H264</f>
        <v>0</v>
      </c>
      <c r="L264" s="142">
        <f>VLOOKUP(A264,[1]附件4!$C:$M,11,0)</f>
        <v>-4</v>
      </c>
    </row>
    <row r="265" ht="16" customHeight="1" spans="1:12">
      <c r="A265" s="217">
        <v>2110699</v>
      </c>
      <c r="B265" s="217" t="s">
        <v>291</v>
      </c>
      <c r="C265" s="214">
        <f t="shared" si="29"/>
        <v>4</v>
      </c>
      <c r="D265" s="215">
        <v>0</v>
      </c>
      <c r="E265" s="216">
        <v>4</v>
      </c>
      <c r="F265" s="216">
        <f t="shared" si="26"/>
        <v>-4</v>
      </c>
      <c r="G265" s="218">
        <v>0</v>
      </c>
      <c r="H265" s="215">
        <v>-4</v>
      </c>
      <c r="I265" s="224">
        <f t="shared" si="30"/>
        <v>0</v>
      </c>
      <c r="J265" s="224">
        <f t="shared" si="31"/>
        <v>0</v>
      </c>
      <c r="K265" s="225">
        <f t="shared" si="32"/>
        <v>0</v>
      </c>
      <c r="L265" s="142">
        <f>VLOOKUP(A265,[1]附件4!$C:$M,11,0)</f>
        <v>-4</v>
      </c>
    </row>
    <row r="266" ht="16" customHeight="1" spans="1:12">
      <c r="A266" s="213">
        <v>21107</v>
      </c>
      <c r="B266" s="213" t="s">
        <v>292</v>
      </c>
      <c r="C266" s="214">
        <f t="shared" si="29"/>
        <v>120</v>
      </c>
      <c r="D266" s="215">
        <v>0</v>
      </c>
      <c r="E266" s="216">
        <v>120</v>
      </c>
      <c r="F266" s="216">
        <f t="shared" si="26"/>
        <v>-120</v>
      </c>
      <c r="G266" s="216">
        <v>0</v>
      </c>
      <c r="H266" s="215">
        <v>-120</v>
      </c>
      <c r="I266" s="224">
        <f t="shared" si="30"/>
        <v>0</v>
      </c>
      <c r="J266" s="224">
        <f t="shared" si="31"/>
        <v>0</v>
      </c>
      <c r="K266" s="225">
        <f t="shared" si="32"/>
        <v>0</v>
      </c>
      <c r="L266" s="142">
        <f>VLOOKUP(A266,[1]附件4!$C:$M,11,0)</f>
        <v>-120</v>
      </c>
    </row>
    <row r="267" ht="16" customHeight="1" spans="1:12">
      <c r="A267" s="217">
        <v>2110799</v>
      </c>
      <c r="B267" s="217" t="s">
        <v>293</v>
      </c>
      <c r="C267" s="214">
        <f t="shared" si="29"/>
        <v>120</v>
      </c>
      <c r="D267" s="215">
        <v>0</v>
      </c>
      <c r="E267" s="216">
        <v>120</v>
      </c>
      <c r="F267" s="216">
        <f t="shared" si="26"/>
        <v>-120</v>
      </c>
      <c r="G267" s="218">
        <v>0</v>
      </c>
      <c r="H267" s="215">
        <v>-120</v>
      </c>
      <c r="I267" s="224">
        <f t="shared" si="30"/>
        <v>0</v>
      </c>
      <c r="J267" s="224">
        <f t="shared" si="31"/>
        <v>0</v>
      </c>
      <c r="K267" s="225">
        <f t="shared" si="32"/>
        <v>0</v>
      </c>
      <c r="L267" s="142">
        <f>VLOOKUP(A267,[1]附件4!$C:$M,11,0)</f>
        <v>-120</v>
      </c>
    </row>
    <row r="268" ht="16" customHeight="1" spans="1:12">
      <c r="A268" s="213">
        <v>21199</v>
      </c>
      <c r="B268" s="213" t="s">
        <v>294</v>
      </c>
      <c r="C268" s="214">
        <f t="shared" si="29"/>
        <v>684</v>
      </c>
      <c r="D268" s="215">
        <v>0</v>
      </c>
      <c r="E268" s="216">
        <v>684</v>
      </c>
      <c r="F268" s="216">
        <f t="shared" si="26"/>
        <v>-684</v>
      </c>
      <c r="G268" s="216">
        <v>0</v>
      </c>
      <c r="H268" s="215">
        <v>-684</v>
      </c>
      <c r="I268" s="224">
        <f t="shared" si="30"/>
        <v>0</v>
      </c>
      <c r="J268" s="224">
        <f t="shared" si="31"/>
        <v>0</v>
      </c>
      <c r="K268" s="225">
        <f t="shared" si="32"/>
        <v>0</v>
      </c>
      <c r="L268" s="142">
        <f>VLOOKUP(A268,[1]附件4!$C:$M,11,0)</f>
        <v>-684</v>
      </c>
    </row>
    <row r="269" ht="16" customHeight="1" spans="1:12">
      <c r="A269" s="217">
        <v>2119999</v>
      </c>
      <c r="B269" s="217" t="s">
        <v>294</v>
      </c>
      <c r="C269" s="214">
        <f t="shared" si="29"/>
        <v>684</v>
      </c>
      <c r="D269" s="215">
        <v>0</v>
      </c>
      <c r="E269" s="216">
        <v>684</v>
      </c>
      <c r="F269" s="216">
        <f t="shared" si="26"/>
        <v>-684</v>
      </c>
      <c r="G269" s="218">
        <v>0</v>
      </c>
      <c r="H269" s="215">
        <v>-684</v>
      </c>
      <c r="I269" s="224">
        <f t="shared" si="30"/>
        <v>0</v>
      </c>
      <c r="J269" s="224">
        <f t="shared" si="31"/>
        <v>0</v>
      </c>
      <c r="K269" s="225">
        <f t="shared" si="32"/>
        <v>0</v>
      </c>
      <c r="L269" s="142">
        <f>VLOOKUP(A269,[1]附件4!$C:$M,11,0)</f>
        <v>-684</v>
      </c>
    </row>
    <row r="270" ht="16" customHeight="1" spans="1:12">
      <c r="A270" s="207">
        <v>212</v>
      </c>
      <c r="B270" s="208" t="s">
        <v>76</v>
      </c>
      <c r="C270" s="209">
        <f t="shared" si="29"/>
        <v>4284</v>
      </c>
      <c r="D270" s="212">
        <v>3881</v>
      </c>
      <c r="E270" s="210">
        <v>403</v>
      </c>
      <c r="F270" s="210">
        <f t="shared" si="26"/>
        <v>1326</v>
      </c>
      <c r="G270" s="211">
        <v>1676.29</v>
      </c>
      <c r="H270" s="212">
        <v>-350</v>
      </c>
      <c r="I270" s="222">
        <f t="shared" si="30"/>
        <v>5610</v>
      </c>
      <c r="J270" s="222">
        <f t="shared" si="31"/>
        <v>5557</v>
      </c>
      <c r="K270" s="223">
        <f t="shared" si="32"/>
        <v>53</v>
      </c>
      <c r="L270" s="142">
        <f>VLOOKUP(A270,[1]附件4!$C:$M,11,0)</f>
        <v>-350</v>
      </c>
    </row>
    <row r="271" ht="16" customHeight="1" spans="1:12">
      <c r="A271" s="213">
        <v>21201</v>
      </c>
      <c r="B271" s="213" t="s">
        <v>295</v>
      </c>
      <c r="C271" s="214">
        <f t="shared" si="29"/>
        <v>3881</v>
      </c>
      <c r="D271" s="215">
        <v>3881</v>
      </c>
      <c r="E271" s="216">
        <v>0</v>
      </c>
      <c r="F271" s="216">
        <f t="shared" si="26"/>
        <v>20</v>
      </c>
      <c r="G271" s="216">
        <v>20</v>
      </c>
      <c r="H271" s="215">
        <v>0</v>
      </c>
      <c r="I271" s="224">
        <f t="shared" si="30"/>
        <v>3901</v>
      </c>
      <c r="J271" s="224">
        <f t="shared" si="31"/>
        <v>3901</v>
      </c>
      <c r="K271" s="225">
        <f t="shared" si="32"/>
        <v>0</v>
      </c>
      <c r="L271" s="142">
        <f>VLOOKUP(A271,[1]附件4!$C:$M,11,0)</f>
        <v>0</v>
      </c>
    </row>
    <row r="272" ht="16" customHeight="1" spans="1:12">
      <c r="A272" s="217">
        <v>2120101</v>
      </c>
      <c r="B272" s="217" t="s">
        <v>98</v>
      </c>
      <c r="C272" s="214">
        <f t="shared" si="29"/>
        <v>2687</v>
      </c>
      <c r="D272" s="215">
        <v>2687</v>
      </c>
      <c r="E272" s="216">
        <v>0</v>
      </c>
      <c r="F272" s="216">
        <f t="shared" si="26"/>
        <v>38</v>
      </c>
      <c r="G272" s="218">
        <v>38</v>
      </c>
      <c r="H272" s="215">
        <v>0</v>
      </c>
      <c r="I272" s="224">
        <f t="shared" si="30"/>
        <v>2725</v>
      </c>
      <c r="J272" s="224">
        <f t="shared" si="31"/>
        <v>2725</v>
      </c>
      <c r="K272" s="225">
        <f t="shared" si="32"/>
        <v>0</v>
      </c>
      <c r="L272" s="142">
        <f>VLOOKUP(A272,[1]附件4!$C:$M,11,0)</f>
        <v>0</v>
      </c>
    </row>
    <row r="273" ht="16" customHeight="1" spans="1:12">
      <c r="A273" s="217">
        <v>2120102</v>
      </c>
      <c r="B273" s="217" t="s">
        <v>99</v>
      </c>
      <c r="C273" s="214">
        <f t="shared" si="29"/>
        <v>434</v>
      </c>
      <c r="D273" s="215">
        <v>434</v>
      </c>
      <c r="E273" s="216">
        <v>0</v>
      </c>
      <c r="F273" s="216">
        <f t="shared" si="26"/>
        <v>23</v>
      </c>
      <c r="G273" s="218">
        <v>23</v>
      </c>
      <c r="H273" s="215">
        <v>0</v>
      </c>
      <c r="I273" s="224">
        <f t="shared" si="30"/>
        <v>457</v>
      </c>
      <c r="J273" s="224">
        <f t="shared" si="31"/>
        <v>457</v>
      </c>
      <c r="K273" s="225">
        <f t="shared" si="32"/>
        <v>0</v>
      </c>
      <c r="L273" s="142">
        <f>VLOOKUP(A273,[1]附件4!$C:$M,11,0)</f>
        <v>0</v>
      </c>
    </row>
    <row r="274" ht="16" customHeight="1" spans="1:12">
      <c r="A274" s="217">
        <v>2120104</v>
      </c>
      <c r="B274" s="217" t="s">
        <v>296</v>
      </c>
      <c r="C274" s="214">
        <f t="shared" si="29"/>
        <v>674</v>
      </c>
      <c r="D274" s="215">
        <v>674</v>
      </c>
      <c r="E274" s="216">
        <v>0</v>
      </c>
      <c r="F274" s="216">
        <f t="shared" si="26"/>
        <v>-72</v>
      </c>
      <c r="G274" s="218">
        <v>-72</v>
      </c>
      <c r="H274" s="215">
        <v>0</v>
      </c>
      <c r="I274" s="224">
        <f t="shared" si="30"/>
        <v>602</v>
      </c>
      <c r="J274" s="224">
        <f t="shared" si="31"/>
        <v>602</v>
      </c>
      <c r="K274" s="225">
        <f t="shared" si="32"/>
        <v>0</v>
      </c>
      <c r="L274" s="142">
        <f>VLOOKUP(A274,[1]附件4!$C:$M,11,0)</f>
        <v>0</v>
      </c>
    </row>
    <row r="275" ht="16" customHeight="1" spans="1:12">
      <c r="A275" s="217">
        <v>2120199</v>
      </c>
      <c r="B275" s="217" t="s">
        <v>297</v>
      </c>
      <c r="C275" s="214">
        <f t="shared" si="29"/>
        <v>86</v>
      </c>
      <c r="D275" s="215">
        <v>86</v>
      </c>
      <c r="E275" s="216">
        <v>0</v>
      </c>
      <c r="F275" s="216">
        <f t="shared" si="26"/>
        <v>31</v>
      </c>
      <c r="G275" s="218">
        <v>31</v>
      </c>
      <c r="H275" s="215">
        <v>0</v>
      </c>
      <c r="I275" s="224">
        <f t="shared" si="30"/>
        <v>117</v>
      </c>
      <c r="J275" s="224">
        <f t="shared" si="31"/>
        <v>117</v>
      </c>
      <c r="K275" s="225">
        <f t="shared" si="32"/>
        <v>0</v>
      </c>
      <c r="L275" s="142">
        <f>VLOOKUP(A275,[1]附件4!$C:$M,11,0)</f>
        <v>0</v>
      </c>
    </row>
    <row r="276" ht="16" customHeight="1" spans="1:12">
      <c r="A276" s="213">
        <v>21203</v>
      </c>
      <c r="B276" s="213" t="s">
        <v>298</v>
      </c>
      <c r="C276" s="214">
        <f t="shared" si="29"/>
        <v>403</v>
      </c>
      <c r="D276" s="215">
        <v>0</v>
      </c>
      <c r="E276" s="216">
        <v>403</v>
      </c>
      <c r="F276" s="216">
        <f t="shared" si="26"/>
        <v>1306</v>
      </c>
      <c r="G276" s="216">
        <v>1656</v>
      </c>
      <c r="H276" s="215">
        <v>-350</v>
      </c>
      <c r="I276" s="224">
        <f t="shared" si="30"/>
        <v>1709</v>
      </c>
      <c r="J276" s="224">
        <f t="shared" si="31"/>
        <v>1656</v>
      </c>
      <c r="K276" s="225">
        <f t="shared" si="32"/>
        <v>53</v>
      </c>
      <c r="L276" s="142">
        <f>VLOOKUP(A276,[1]附件4!$C:$M,11,0)</f>
        <v>-350</v>
      </c>
    </row>
    <row r="277" ht="16" customHeight="1" spans="1:12">
      <c r="A277" s="217">
        <v>2120399</v>
      </c>
      <c r="B277" s="217" t="s">
        <v>299</v>
      </c>
      <c r="C277" s="214">
        <f t="shared" si="29"/>
        <v>403</v>
      </c>
      <c r="D277" s="215">
        <v>0</v>
      </c>
      <c r="E277" s="216">
        <v>403</v>
      </c>
      <c r="F277" s="216">
        <f t="shared" si="26"/>
        <v>1306</v>
      </c>
      <c r="G277" s="218">
        <v>1656</v>
      </c>
      <c r="H277" s="215">
        <v>-350</v>
      </c>
      <c r="I277" s="224">
        <f t="shared" si="30"/>
        <v>1709</v>
      </c>
      <c r="J277" s="224">
        <f t="shared" si="31"/>
        <v>1656</v>
      </c>
      <c r="K277" s="225">
        <f t="shared" si="32"/>
        <v>53</v>
      </c>
      <c r="L277" s="142">
        <f>VLOOKUP(A277,[1]附件4!$C:$M,11,0)</f>
        <v>-350</v>
      </c>
    </row>
    <row r="278" ht="16" customHeight="1" spans="1:12">
      <c r="A278" s="207">
        <v>213</v>
      </c>
      <c r="B278" s="208" t="s">
        <v>77</v>
      </c>
      <c r="C278" s="209">
        <f t="shared" si="29"/>
        <v>26365</v>
      </c>
      <c r="D278" s="212">
        <v>9707</v>
      </c>
      <c r="E278" s="210">
        <v>16658</v>
      </c>
      <c r="F278" s="210">
        <f t="shared" si="26"/>
        <v>-12532</v>
      </c>
      <c r="G278" s="211">
        <v>-30.03</v>
      </c>
      <c r="H278" s="212">
        <f>-12683+181</f>
        <v>-12502</v>
      </c>
      <c r="I278" s="222">
        <f t="shared" si="30"/>
        <v>13833</v>
      </c>
      <c r="J278" s="222">
        <f t="shared" si="31"/>
        <v>9677</v>
      </c>
      <c r="K278" s="223">
        <f t="shared" si="32"/>
        <v>4156</v>
      </c>
      <c r="L278" s="142">
        <f>VLOOKUP(A278,[1]附件4!$C:$M,11,0)</f>
        <v>-12683</v>
      </c>
    </row>
    <row r="279" ht="16" customHeight="1" spans="1:12">
      <c r="A279" s="213">
        <v>21301</v>
      </c>
      <c r="B279" s="213" t="s">
        <v>300</v>
      </c>
      <c r="C279" s="214">
        <f t="shared" si="29"/>
        <v>16223</v>
      </c>
      <c r="D279" s="215">
        <v>3814</v>
      </c>
      <c r="E279" s="216">
        <v>12409</v>
      </c>
      <c r="F279" s="216">
        <f t="shared" ref="F279:F286" si="33">G279+H279</f>
        <v>-9280</v>
      </c>
      <c r="G279" s="216">
        <v>-146</v>
      </c>
      <c r="H279" s="215">
        <v>-9134</v>
      </c>
      <c r="I279" s="224">
        <f t="shared" si="30"/>
        <v>6943</v>
      </c>
      <c r="J279" s="224">
        <f t="shared" si="31"/>
        <v>3668</v>
      </c>
      <c r="K279" s="225">
        <f t="shared" si="32"/>
        <v>3275</v>
      </c>
      <c r="L279" s="142">
        <f>VLOOKUP(A279,[1]附件4!$C:$M,11,0)</f>
        <v>-9134</v>
      </c>
    </row>
    <row r="280" ht="16" customHeight="1" spans="1:12">
      <c r="A280" s="217">
        <v>2130104</v>
      </c>
      <c r="B280" s="217" t="s">
        <v>101</v>
      </c>
      <c r="C280" s="214">
        <f t="shared" si="29"/>
        <v>2925</v>
      </c>
      <c r="D280" s="215">
        <v>2925</v>
      </c>
      <c r="E280" s="216">
        <v>0</v>
      </c>
      <c r="F280" s="216">
        <f t="shared" si="33"/>
        <v>-66</v>
      </c>
      <c r="G280" s="218">
        <v>-66</v>
      </c>
      <c r="H280" s="215">
        <v>0</v>
      </c>
      <c r="I280" s="224">
        <f t="shared" si="30"/>
        <v>2859</v>
      </c>
      <c r="J280" s="224">
        <f t="shared" si="31"/>
        <v>2859</v>
      </c>
      <c r="K280" s="225">
        <f t="shared" si="32"/>
        <v>0</v>
      </c>
      <c r="L280" s="142">
        <f>VLOOKUP(A280,[1]附件4!$C:$M,11,0)</f>
        <v>0</v>
      </c>
    </row>
    <row r="281" ht="16" customHeight="1" spans="1:12">
      <c r="A281" s="217">
        <v>2130106</v>
      </c>
      <c r="B281" s="217" t="s">
        <v>301</v>
      </c>
      <c r="C281" s="214">
        <f t="shared" si="29"/>
        <v>1086</v>
      </c>
      <c r="D281" s="215">
        <v>0</v>
      </c>
      <c r="E281" s="216">
        <v>1086</v>
      </c>
      <c r="F281" s="216">
        <f t="shared" si="33"/>
        <v>-1023</v>
      </c>
      <c r="G281" s="218">
        <v>0</v>
      </c>
      <c r="H281" s="215">
        <v>-1023</v>
      </c>
      <c r="I281" s="224">
        <f t="shared" si="30"/>
        <v>63</v>
      </c>
      <c r="J281" s="224">
        <f t="shared" si="31"/>
        <v>0</v>
      </c>
      <c r="K281" s="225">
        <f t="shared" si="32"/>
        <v>63</v>
      </c>
      <c r="L281" s="142">
        <f>VLOOKUP(A281,[1]附件4!$C:$M,11,0)</f>
        <v>-1023</v>
      </c>
    </row>
    <row r="282" ht="16" customHeight="1" spans="1:12">
      <c r="A282" s="217">
        <v>2130108</v>
      </c>
      <c r="B282" s="217" t="s">
        <v>302</v>
      </c>
      <c r="C282" s="214">
        <f t="shared" si="29"/>
        <v>121</v>
      </c>
      <c r="D282" s="215">
        <v>114</v>
      </c>
      <c r="E282" s="216">
        <v>7</v>
      </c>
      <c r="F282" s="216">
        <f t="shared" si="33"/>
        <v>-7</v>
      </c>
      <c r="G282" s="218">
        <v>0</v>
      </c>
      <c r="H282" s="215">
        <v>-7</v>
      </c>
      <c r="I282" s="224">
        <f t="shared" si="30"/>
        <v>114</v>
      </c>
      <c r="J282" s="224">
        <f t="shared" si="31"/>
        <v>114</v>
      </c>
      <c r="K282" s="225">
        <f t="shared" si="32"/>
        <v>0</v>
      </c>
      <c r="L282" s="142">
        <f>VLOOKUP(A282,[1]附件4!$C:$M,11,0)</f>
        <v>-7</v>
      </c>
    </row>
    <row r="283" ht="16" customHeight="1" spans="1:12">
      <c r="A283" s="217">
        <v>2130110</v>
      </c>
      <c r="B283" s="217" t="s">
        <v>303</v>
      </c>
      <c r="C283" s="214">
        <f t="shared" ref="C283:C286" si="34">D283+E283</f>
        <v>5</v>
      </c>
      <c r="D283" s="215">
        <v>5</v>
      </c>
      <c r="E283" s="216">
        <v>0</v>
      </c>
      <c r="F283" s="216">
        <f t="shared" si="33"/>
        <v>0</v>
      </c>
      <c r="G283" s="218">
        <v>0</v>
      </c>
      <c r="H283" s="215">
        <v>0</v>
      </c>
      <c r="I283" s="224">
        <f t="shared" si="30"/>
        <v>5</v>
      </c>
      <c r="J283" s="224">
        <f t="shared" si="31"/>
        <v>5</v>
      </c>
      <c r="K283" s="225">
        <f t="shared" si="32"/>
        <v>0</v>
      </c>
      <c r="L283" s="142">
        <f>VLOOKUP(A283,[1]附件4!$C:$M,11,0)</f>
        <v>0</v>
      </c>
    </row>
    <row r="284" ht="16" customHeight="1" spans="1:12">
      <c r="A284" s="217">
        <v>2130112</v>
      </c>
      <c r="B284" s="217" t="s">
        <v>304</v>
      </c>
      <c r="C284" s="214">
        <f t="shared" si="34"/>
        <v>87</v>
      </c>
      <c r="D284" s="215">
        <v>87</v>
      </c>
      <c r="E284" s="216">
        <v>0</v>
      </c>
      <c r="F284" s="216">
        <f t="shared" si="33"/>
        <v>-9</v>
      </c>
      <c r="G284" s="218">
        <v>-9</v>
      </c>
      <c r="H284" s="215">
        <v>0</v>
      </c>
      <c r="I284" s="224">
        <f t="shared" si="30"/>
        <v>78</v>
      </c>
      <c r="J284" s="224">
        <f t="shared" si="31"/>
        <v>78</v>
      </c>
      <c r="K284" s="225">
        <f t="shared" si="32"/>
        <v>0</v>
      </c>
      <c r="L284" s="142">
        <f>VLOOKUP(A284,[1]附件4!$C:$M,11,0)</f>
        <v>0</v>
      </c>
    </row>
    <row r="285" ht="16" customHeight="1" spans="1:12">
      <c r="A285" s="217">
        <v>2130119</v>
      </c>
      <c r="B285" s="217" t="s">
        <v>305</v>
      </c>
      <c r="C285" s="214">
        <f t="shared" si="34"/>
        <v>102</v>
      </c>
      <c r="D285" s="215">
        <v>0</v>
      </c>
      <c r="E285" s="216">
        <v>102</v>
      </c>
      <c r="F285" s="216">
        <f t="shared" si="33"/>
        <v>-82</v>
      </c>
      <c r="G285" s="218">
        <v>0</v>
      </c>
      <c r="H285" s="215">
        <v>-82</v>
      </c>
      <c r="I285" s="224">
        <f t="shared" si="30"/>
        <v>20</v>
      </c>
      <c r="J285" s="224">
        <f t="shared" si="31"/>
        <v>0</v>
      </c>
      <c r="K285" s="225">
        <f t="shared" si="32"/>
        <v>20</v>
      </c>
      <c r="L285" s="142">
        <f>VLOOKUP(A285,[1]附件4!$C:$M,11,0)</f>
        <v>-82</v>
      </c>
    </row>
    <row r="286" ht="16" customHeight="1" spans="1:12">
      <c r="A286" s="217">
        <v>2130122</v>
      </c>
      <c r="B286" s="217" t="s">
        <v>306</v>
      </c>
      <c r="C286" s="214">
        <f t="shared" si="34"/>
        <v>5331</v>
      </c>
      <c r="D286" s="215">
        <v>0</v>
      </c>
      <c r="E286" s="216">
        <v>5331</v>
      </c>
      <c r="F286" s="216">
        <f t="shared" si="33"/>
        <v>-3127</v>
      </c>
      <c r="G286" s="218">
        <v>0</v>
      </c>
      <c r="H286" s="215">
        <v>-3127</v>
      </c>
      <c r="I286" s="224">
        <f t="shared" si="30"/>
        <v>2204</v>
      </c>
      <c r="J286" s="224">
        <f t="shared" si="31"/>
        <v>0</v>
      </c>
      <c r="K286" s="225">
        <f t="shared" si="32"/>
        <v>2204</v>
      </c>
      <c r="L286" s="142">
        <f>VLOOKUP(A286,[1]附件4!$C:$M,11,0)</f>
        <v>-3127</v>
      </c>
    </row>
    <row r="287" ht="16" customHeight="1" spans="1:12">
      <c r="A287" s="217">
        <v>2130126</v>
      </c>
      <c r="B287" s="217" t="s">
        <v>307</v>
      </c>
      <c r="C287" s="214">
        <f t="shared" ref="C287:C320" si="35">D287+E287</f>
        <v>55</v>
      </c>
      <c r="D287" s="215">
        <v>0</v>
      </c>
      <c r="E287" s="216">
        <v>55</v>
      </c>
      <c r="F287" s="216">
        <f t="shared" ref="F287:F321" si="36">G287+H287</f>
        <v>-55</v>
      </c>
      <c r="G287" s="218">
        <v>0</v>
      </c>
      <c r="H287" s="215">
        <v>-55</v>
      </c>
      <c r="I287" s="224">
        <f t="shared" si="30"/>
        <v>0</v>
      </c>
      <c r="J287" s="224">
        <f t="shared" si="31"/>
        <v>0</v>
      </c>
      <c r="K287" s="225">
        <f t="shared" si="32"/>
        <v>0</v>
      </c>
      <c r="L287" s="142">
        <f>VLOOKUP(A287,[1]附件4!$C:$M,11,0)</f>
        <v>-55</v>
      </c>
    </row>
    <row r="288" ht="16" customHeight="1" spans="1:12">
      <c r="A288" s="217">
        <v>2130135</v>
      </c>
      <c r="B288" s="217" t="s">
        <v>308</v>
      </c>
      <c r="C288" s="214">
        <f t="shared" si="35"/>
        <v>55</v>
      </c>
      <c r="D288" s="215">
        <v>0</v>
      </c>
      <c r="E288" s="216">
        <v>55</v>
      </c>
      <c r="F288" s="216">
        <f t="shared" si="36"/>
        <v>-55</v>
      </c>
      <c r="G288" s="218">
        <v>0</v>
      </c>
      <c r="H288" s="215">
        <v>-55</v>
      </c>
      <c r="I288" s="224">
        <f t="shared" si="30"/>
        <v>0</v>
      </c>
      <c r="J288" s="224">
        <f t="shared" si="31"/>
        <v>0</v>
      </c>
      <c r="K288" s="225">
        <f t="shared" si="32"/>
        <v>0</v>
      </c>
      <c r="L288" s="142">
        <f>VLOOKUP(A288,[1]附件4!$C:$M,11,0)</f>
        <v>-55</v>
      </c>
    </row>
    <row r="289" ht="16" customHeight="1" spans="1:12">
      <c r="A289" s="217">
        <v>2130142</v>
      </c>
      <c r="B289" s="217" t="s">
        <v>309</v>
      </c>
      <c r="C289" s="214">
        <f t="shared" si="35"/>
        <v>464</v>
      </c>
      <c r="D289" s="215">
        <v>0</v>
      </c>
      <c r="E289" s="216">
        <v>464</v>
      </c>
      <c r="F289" s="216">
        <f t="shared" si="36"/>
        <v>-444</v>
      </c>
      <c r="G289" s="218">
        <v>0</v>
      </c>
      <c r="H289" s="215">
        <v>-444</v>
      </c>
      <c r="I289" s="224">
        <f t="shared" si="30"/>
        <v>20</v>
      </c>
      <c r="J289" s="224">
        <f t="shared" si="31"/>
        <v>0</v>
      </c>
      <c r="K289" s="225">
        <f t="shared" si="32"/>
        <v>20</v>
      </c>
      <c r="L289" s="142">
        <f>VLOOKUP(A289,[1]附件4!$C:$M,11,0)</f>
        <v>-444</v>
      </c>
    </row>
    <row r="290" ht="16" customHeight="1" spans="1:12">
      <c r="A290" s="217">
        <v>2130152</v>
      </c>
      <c r="B290" s="217" t="s">
        <v>310</v>
      </c>
      <c r="C290" s="214">
        <f t="shared" si="35"/>
        <v>28</v>
      </c>
      <c r="D290" s="215">
        <v>28</v>
      </c>
      <c r="E290" s="216">
        <v>0</v>
      </c>
      <c r="F290" s="216">
        <f t="shared" si="36"/>
        <v>12</v>
      </c>
      <c r="G290" s="218">
        <v>12</v>
      </c>
      <c r="H290" s="215">
        <v>0</v>
      </c>
      <c r="I290" s="224">
        <f t="shared" si="30"/>
        <v>40</v>
      </c>
      <c r="J290" s="224">
        <f t="shared" si="31"/>
        <v>40</v>
      </c>
      <c r="K290" s="225">
        <f t="shared" si="32"/>
        <v>0</v>
      </c>
      <c r="L290" s="142">
        <f>VLOOKUP(A290,[1]附件4!$C:$M,11,0)</f>
        <v>0</v>
      </c>
    </row>
    <row r="291" ht="16" customHeight="1" spans="1:12">
      <c r="A291" s="217">
        <v>2130153</v>
      </c>
      <c r="B291" s="217" t="s">
        <v>311</v>
      </c>
      <c r="C291" s="214">
        <f t="shared" si="35"/>
        <v>2137</v>
      </c>
      <c r="D291" s="215">
        <v>600</v>
      </c>
      <c r="E291" s="216">
        <v>1537</v>
      </c>
      <c r="F291" s="216">
        <f t="shared" si="36"/>
        <v>-1397</v>
      </c>
      <c r="G291" s="218">
        <v>-83</v>
      </c>
      <c r="H291" s="215">
        <v>-1314</v>
      </c>
      <c r="I291" s="224">
        <f t="shared" si="30"/>
        <v>740</v>
      </c>
      <c r="J291" s="224">
        <f t="shared" si="31"/>
        <v>517</v>
      </c>
      <c r="K291" s="225">
        <f t="shared" si="32"/>
        <v>223</v>
      </c>
      <c r="L291" s="142">
        <f>VLOOKUP(A291,[1]附件4!$C:$M,11,0)</f>
        <v>-1314</v>
      </c>
    </row>
    <row r="292" ht="16" customHeight="1" spans="1:12">
      <c r="A292" s="217">
        <v>2130199</v>
      </c>
      <c r="B292" s="217" t="s">
        <v>312</v>
      </c>
      <c r="C292" s="214">
        <f t="shared" si="35"/>
        <v>3828</v>
      </c>
      <c r="D292" s="215">
        <v>55</v>
      </c>
      <c r="E292" s="216">
        <v>3773</v>
      </c>
      <c r="F292" s="216">
        <f t="shared" si="36"/>
        <v>-3027</v>
      </c>
      <c r="G292" s="218">
        <v>0</v>
      </c>
      <c r="H292" s="215">
        <v>-3027</v>
      </c>
      <c r="I292" s="224">
        <f t="shared" si="30"/>
        <v>801</v>
      </c>
      <c r="J292" s="224">
        <f t="shared" si="31"/>
        <v>55</v>
      </c>
      <c r="K292" s="225">
        <f t="shared" si="32"/>
        <v>746</v>
      </c>
      <c r="L292" s="142">
        <f>VLOOKUP(A292,[1]附件4!$C:$M,11,0)</f>
        <v>-3027</v>
      </c>
    </row>
    <row r="293" ht="16" customHeight="1" spans="1:12">
      <c r="A293" s="213">
        <v>21302</v>
      </c>
      <c r="B293" s="213" t="s">
        <v>313</v>
      </c>
      <c r="C293" s="214">
        <f t="shared" si="35"/>
        <v>2112</v>
      </c>
      <c r="D293" s="215">
        <v>237</v>
      </c>
      <c r="E293" s="216">
        <v>1875</v>
      </c>
      <c r="F293" s="216">
        <f t="shared" si="36"/>
        <v>-1627</v>
      </c>
      <c r="G293" s="216">
        <v>62</v>
      </c>
      <c r="H293" s="215">
        <v>-1689</v>
      </c>
      <c r="I293" s="224">
        <f t="shared" si="30"/>
        <v>485</v>
      </c>
      <c r="J293" s="224">
        <f t="shared" si="31"/>
        <v>299</v>
      </c>
      <c r="K293" s="225">
        <f t="shared" si="32"/>
        <v>186</v>
      </c>
      <c r="L293" s="142">
        <f>VLOOKUP(A293,[1]附件4!$C:$M,11,0)</f>
        <v>-1689</v>
      </c>
    </row>
    <row r="294" ht="16" customHeight="1" spans="1:12">
      <c r="A294" s="217">
        <v>2130205</v>
      </c>
      <c r="B294" s="217" t="s">
        <v>314</v>
      </c>
      <c r="C294" s="214">
        <f t="shared" si="35"/>
        <v>1808</v>
      </c>
      <c r="D294" s="215">
        <v>13</v>
      </c>
      <c r="E294" s="216">
        <v>1795</v>
      </c>
      <c r="F294" s="216">
        <f t="shared" si="36"/>
        <v>-1657</v>
      </c>
      <c r="G294" s="218">
        <v>0</v>
      </c>
      <c r="H294" s="215">
        <v>-1657</v>
      </c>
      <c r="I294" s="224">
        <f t="shared" si="30"/>
        <v>151</v>
      </c>
      <c r="J294" s="224">
        <f t="shared" si="31"/>
        <v>13</v>
      </c>
      <c r="K294" s="225">
        <f t="shared" si="32"/>
        <v>138</v>
      </c>
      <c r="L294" s="142">
        <f>VLOOKUP(A294,[1]附件4!$C:$M,11,0)</f>
        <v>-1657</v>
      </c>
    </row>
    <row r="295" ht="16" customHeight="1" spans="1:12">
      <c r="A295" s="217">
        <v>2130207</v>
      </c>
      <c r="B295" s="217" t="s">
        <v>315</v>
      </c>
      <c r="C295" s="214">
        <f t="shared" si="35"/>
        <v>62</v>
      </c>
      <c r="D295" s="215">
        <v>20</v>
      </c>
      <c r="E295" s="216">
        <v>42</v>
      </c>
      <c r="F295" s="216">
        <f t="shared" si="36"/>
        <v>-13</v>
      </c>
      <c r="G295" s="218">
        <v>0</v>
      </c>
      <c r="H295" s="215">
        <v>-13</v>
      </c>
      <c r="I295" s="224">
        <f t="shared" si="30"/>
        <v>49</v>
      </c>
      <c r="J295" s="224">
        <f t="shared" si="31"/>
        <v>20</v>
      </c>
      <c r="K295" s="225">
        <f t="shared" si="32"/>
        <v>29</v>
      </c>
      <c r="L295" s="142">
        <f>VLOOKUP(A295,[1]附件4!$C:$M,11,0)</f>
        <v>-13</v>
      </c>
    </row>
    <row r="296" ht="16" customHeight="1" spans="1:12">
      <c r="A296" s="217">
        <v>2130209</v>
      </c>
      <c r="B296" s="217" t="s">
        <v>316</v>
      </c>
      <c r="C296" s="214">
        <f t="shared" si="35"/>
        <v>111</v>
      </c>
      <c r="D296" s="215">
        <v>110</v>
      </c>
      <c r="E296" s="216">
        <v>1</v>
      </c>
      <c r="F296" s="216">
        <f t="shared" si="36"/>
        <v>-1</v>
      </c>
      <c r="G296" s="218">
        <v>0</v>
      </c>
      <c r="H296" s="215">
        <v>-1</v>
      </c>
      <c r="I296" s="224">
        <f t="shared" si="30"/>
        <v>110</v>
      </c>
      <c r="J296" s="224">
        <f t="shared" si="31"/>
        <v>110</v>
      </c>
      <c r="K296" s="225">
        <f t="shared" si="32"/>
        <v>0</v>
      </c>
      <c r="L296" s="142">
        <f>VLOOKUP(A296,[1]附件4!$C:$M,11,0)</f>
        <v>-1</v>
      </c>
    </row>
    <row r="297" ht="16" customHeight="1" spans="1:12">
      <c r="A297" s="217">
        <v>2130234</v>
      </c>
      <c r="B297" s="217" t="s">
        <v>317</v>
      </c>
      <c r="C297" s="214">
        <f t="shared" si="35"/>
        <v>118</v>
      </c>
      <c r="D297" s="215">
        <v>84</v>
      </c>
      <c r="E297" s="216">
        <v>34</v>
      </c>
      <c r="F297" s="216">
        <f t="shared" si="36"/>
        <v>46</v>
      </c>
      <c r="G297" s="218">
        <v>62</v>
      </c>
      <c r="H297" s="215">
        <v>-16</v>
      </c>
      <c r="I297" s="224">
        <f t="shared" si="30"/>
        <v>164</v>
      </c>
      <c r="J297" s="224">
        <f t="shared" si="31"/>
        <v>146</v>
      </c>
      <c r="K297" s="225">
        <f t="shared" si="32"/>
        <v>18</v>
      </c>
      <c r="L297" s="142">
        <f>VLOOKUP(A297,[1]附件4!$C:$M,11,0)</f>
        <v>-16</v>
      </c>
    </row>
    <row r="298" ht="16" customHeight="1" spans="1:12">
      <c r="A298" s="217">
        <v>2130299</v>
      </c>
      <c r="B298" s="217" t="s">
        <v>318</v>
      </c>
      <c r="C298" s="214">
        <f t="shared" si="35"/>
        <v>13</v>
      </c>
      <c r="D298" s="215">
        <v>10</v>
      </c>
      <c r="E298" s="216">
        <v>3</v>
      </c>
      <c r="F298" s="216">
        <f t="shared" si="36"/>
        <v>-3</v>
      </c>
      <c r="G298" s="218">
        <v>0</v>
      </c>
      <c r="H298" s="215">
        <v>-3</v>
      </c>
      <c r="I298" s="224">
        <f t="shared" si="30"/>
        <v>10</v>
      </c>
      <c r="J298" s="224">
        <f t="shared" si="31"/>
        <v>10</v>
      </c>
      <c r="K298" s="225">
        <f t="shared" si="32"/>
        <v>0</v>
      </c>
      <c r="L298" s="142">
        <f>VLOOKUP(A298,[1]附件4!$C:$M,11,0)</f>
        <v>-3</v>
      </c>
    </row>
    <row r="299" ht="16" customHeight="1" spans="1:12">
      <c r="A299" s="213">
        <v>21303</v>
      </c>
      <c r="B299" s="213" t="s">
        <v>319</v>
      </c>
      <c r="C299" s="214">
        <f t="shared" si="35"/>
        <v>2676</v>
      </c>
      <c r="D299" s="215">
        <v>1501</v>
      </c>
      <c r="E299" s="216">
        <v>1175</v>
      </c>
      <c r="F299" s="216">
        <f t="shared" si="36"/>
        <v>-1033</v>
      </c>
      <c r="G299" s="216">
        <v>54</v>
      </c>
      <c r="H299" s="215">
        <v>-1087</v>
      </c>
      <c r="I299" s="224">
        <f t="shared" si="30"/>
        <v>1643</v>
      </c>
      <c r="J299" s="224">
        <f t="shared" si="31"/>
        <v>1555</v>
      </c>
      <c r="K299" s="225">
        <f t="shared" si="32"/>
        <v>88</v>
      </c>
      <c r="L299" s="142">
        <f>VLOOKUP(A299,[1]附件4!$C:$M,11,0)</f>
        <v>-1087</v>
      </c>
    </row>
    <row r="300" ht="16" customHeight="1" spans="1:12">
      <c r="A300" s="217">
        <v>2130301</v>
      </c>
      <c r="B300" s="217" t="s">
        <v>98</v>
      </c>
      <c r="C300" s="214">
        <f t="shared" si="35"/>
        <v>1303</v>
      </c>
      <c r="D300" s="215">
        <v>1303</v>
      </c>
      <c r="E300" s="216">
        <v>0</v>
      </c>
      <c r="F300" s="216">
        <f t="shared" si="36"/>
        <v>15</v>
      </c>
      <c r="G300" s="218">
        <v>15</v>
      </c>
      <c r="H300" s="215">
        <v>0</v>
      </c>
      <c r="I300" s="224">
        <f t="shared" si="30"/>
        <v>1318</v>
      </c>
      <c r="J300" s="224">
        <f t="shared" si="31"/>
        <v>1318</v>
      </c>
      <c r="K300" s="225">
        <f t="shared" si="32"/>
        <v>0</v>
      </c>
      <c r="L300" s="142">
        <f>VLOOKUP(A300,[1]附件4!$C:$M,11,0)</f>
        <v>0</v>
      </c>
    </row>
    <row r="301" ht="16" customHeight="1" spans="1:12">
      <c r="A301" s="217">
        <v>2130302</v>
      </c>
      <c r="B301" s="217" t="s">
        <v>99</v>
      </c>
      <c r="C301" s="214">
        <f t="shared" si="35"/>
        <v>35</v>
      </c>
      <c r="D301" s="215">
        <v>35</v>
      </c>
      <c r="E301" s="216">
        <v>0</v>
      </c>
      <c r="F301" s="216">
        <f t="shared" si="36"/>
        <v>-5</v>
      </c>
      <c r="G301" s="218">
        <v>-5</v>
      </c>
      <c r="H301" s="215">
        <v>0</v>
      </c>
      <c r="I301" s="224">
        <f t="shared" si="30"/>
        <v>30</v>
      </c>
      <c r="J301" s="224">
        <f t="shared" si="31"/>
        <v>30</v>
      </c>
      <c r="K301" s="225">
        <f t="shared" si="32"/>
        <v>0</v>
      </c>
      <c r="L301" s="142">
        <f>VLOOKUP(A301,[1]附件4!$C:$M,11,0)</f>
        <v>0</v>
      </c>
    </row>
    <row r="302" ht="16" customHeight="1" spans="1:12">
      <c r="A302" s="217">
        <v>2130304</v>
      </c>
      <c r="B302" s="217" t="s">
        <v>320</v>
      </c>
      <c r="C302" s="214">
        <f t="shared" si="35"/>
        <v>102</v>
      </c>
      <c r="D302" s="215">
        <v>102</v>
      </c>
      <c r="E302" s="216">
        <v>0</v>
      </c>
      <c r="F302" s="216">
        <f t="shared" si="36"/>
        <v>0</v>
      </c>
      <c r="G302" s="218">
        <v>0</v>
      </c>
      <c r="H302" s="215">
        <v>0</v>
      </c>
      <c r="I302" s="224">
        <f t="shared" si="30"/>
        <v>102</v>
      </c>
      <c r="J302" s="224">
        <f t="shared" si="31"/>
        <v>102</v>
      </c>
      <c r="K302" s="225">
        <f t="shared" si="32"/>
        <v>0</v>
      </c>
      <c r="L302" s="142">
        <f>VLOOKUP(A302,[1]附件4!$C:$M,11,0)</f>
        <v>0</v>
      </c>
    </row>
    <row r="303" ht="16" customHeight="1" spans="1:12">
      <c r="A303" s="217">
        <v>2130305</v>
      </c>
      <c r="B303" s="217" t="s">
        <v>321</v>
      </c>
      <c r="C303" s="214">
        <f t="shared" si="35"/>
        <v>656</v>
      </c>
      <c r="D303" s="215">
        <v>0</v>
      </c>
      <c r="E303" s="216">
        <v>656</v>
      </c>
      <c r="F303" s="216">
        <f t="shared" si="36"/>
        <v>-559</v>
      </c>
      <c r="G303" s="218">
        <v>44</v>
      </c>
      <c r="H303" s="215">
        <v>-603</v>
      </c>
      <c r="I303" s="224">
        <f t="shared" si="30"/>
        <v>97</v>
      </c>
      <c r="J303" s="224">
        <f t="shared" si="31"/>
        <v>44</v>
      </c>
      <c r="K303" s="225">
        <f t="shared" si="32"/>
        <v>53</v>
      </c>
      <c r="L303" s="142">
        <f>VLOOKUP(A303,[1]附件4!$C:$M,11,0)</f>
        <v>-603</v>
      </c>
    </row>
    <row r="304" ht="16" customHeight="1" spans="1:12">
      <c r="A304" s="217">
        <v>2130306</v>
      </c>
      <c r="B304" s="217" t="s">
        <v>322</v>
      </c>
      <c r="C304" s="214">
        <f t="shared" si="35"/>
        <v>119</v>
      </c>
      <c r="D304" s="215">
        <v>0</v>
      </c>
      <c r="E304" s="216">
        <v>119</v>
      </c>
      <c r="F304" s="216">
        <f t="shared" si="36"/>
        <v>-100</v>
      </c>
      <c r="G304" s="218">
        <v>0</v>
      </c>
      <c r="H304" s="215">
        <v>-100</v>
      </c>
      <c r="I304" s="224">
        <f t="shared" si="30"/>
        <v>19</v>
      </c>
      <c r="J304" s="224">
        <f t="shared" si="31"/>
        <v>0</v>
      </c>
      <c r="K304" s="225">
        <f t="shared" si="32"/>
        <v>19</v>
      </c>
      <c r="L304" s="142">
        <f>VLOOKUP(A304,[1]附件4!$C:$M,11,0)</f>
        <v>-100</v>
      </c>
    </row>
    <row r="305" ht="16" customHeight="1" spans="1:12">
      <c r="A305" s="217">
        <v>2130308</v>
      </c>
      <c r="B305" s="217" t="s">
        <v>323</v>
      </c>
      <c r="C305" s="214">
        <f t="shared" si="35"/>
        <v>60</v>
      </c>
      <c r="D305" s="215">
        <v>60</v>
      </c>
      <c r="E305" s="216">
        <v>0</v>
      </c>
      <c r="F305" s="216">
        <f t="shared" si="36"/>
        <v>0</v>
      </c>
      <c r="G305" s="218">
        <v>0</v>
      </c>
      <c r="H305" s="215">
        <v>0</v>
      </c>
      <c r="I305" s="224">
        <f t="shared" si="30"/>
        <v>60</v>
      </c>
      <c r="J305" s="224">
        <f t="shared" si="31"/>
        <v>60</v>
      </c>
      <c r="K305" s="225">
        <f t="shared" si="32"/>
        <v>0</v>
      </c>
      <c r="L305" s="142">
        <f>VLOOKUP(A305,[1]附件4!$C:$M,11,0)</f>
        <v>0</v>
      </c>
    </row>
    <row r="306" ht="16" customHeight="1" spans="1:12">
      <c r="A306" s="217">
        <v>2130311</v>
      </c>
      <c r="B306" s="217" t="s">
        <v>324</v>
      </c>
      <c r="C306" s="214">
        <f t="shared" si="35"/>
        <v>80</v>
      </c>
      <c r="D306" s="215">
        <v>0</v>
      </c>
      <c r="E306" s="216">
        <v>80</v>
      </c>
      <c r="F306" s="216">
        <f t="shared" si="36"/>
        <v>-76</v>
      </c>
      <c r="G306" s="218">
        <v>0</v>
      </c>
      <c r="H306" s="215">
        <v>-76</v>
      </c>
      <c r="I306" s="224">
        <f t="shared" si="30"/>
        <v>4</v>
      </c>
      <c r="J306" s="224">
        <f t="shared" si="31"/>
        <v>0</v>
      </c>
      <c r="K306" s="225">
        <f t="shared" si="32"/>
        <v>4</v>
      </c>
      <c r="L306" s="142">
        <f>VLOOKUP(A306,[1]附件4!$C:$M,11,0)</f>
        <v>-76</v>
      </c>
    </row>
    <row r="307" ht="16" customHeight="1" spans="1:12">
      <c r="A307" s="217">
        <v>2130314</v>
      </c>
      <c r="B307" s="217" t="s">
        <v>325</v>
      </c>
      <c r="C307" s="214">
        <f t="shared" si="35"/>
        <v>40</v>
      </c>
      <c r="D307" s="215">
        <v>2</v>
      </c>
      <c r="E307" s="216">
        <v>38</v>
      </c>
      <c r="F307" s="216">
        <f t="shared" si="36"/>
        <v>-36</v>
      </c>
      <c r="G307" s="218">
        <v>0</v>
      </c>
      <c r="H307" s="215">
        <v>-36</v>
      </c>
      <c r="I307" s="224">
        <f t="shared" si="30"/>
        <v>4</v>
      </c>
      <c r="J307" s="224">
        <f t="shared" si="31"/>
        <v>2</v>
      </c>
      <c r="K307" s="225">
        <f t="shared" si="32"/>
        <v>2</v>
      </c>
      <c r="L307" s="142">
        <f>VLOOKUP(A307,[1]附件4!$C:$M,11,0)</f>
        <v>-36</v>
      </c>
    </row>
    <row r="308" ht="16" customHeight="1" spans="1:12">
      <c r="A308" s="217">
        <v>2130316</v>
      </c>
      <c r="B308" s="217" t="s">
        <v>326</v>
      </c>
      <c r="C308" s="214">
        <f t="shared" si="35"/>
        <v>2</v>
      </c>
      <c r="D308" s="215">
        <v>0</v>
      </c>
      <c r="E308" s="216">
        <v>2</v>
      </c>
      <c r="F308" s="216">
        <f t="shared" si="36"/>
        <v>-2</v>
      </c>
      <c r="G308" s="218">
        <v>0</v>
      </c>
      <c r="H308" s="215">
        <v>-2</v>
      </c>
      <c r="I308" s="224">
        <f t="shared" si="30"/>
        <v>0</v>
      </c>
      <c r="J308" s="224">
        <f t="shared" si="31"/>
        <v>0</v>
      </c>
      <c r="K308" s="225">
        <f t="shared" si="32"/>
        <v>0</v>
      </c>
      <c r="L308" s="142">
        <f>VLOOKUP(A308,[1]附件4!$C:$M,11,0)</f>
        <v>-2</v>
      </c>
    </row>
    <row r="309" ht="16" customHeight="1" spans="1:12">
      <c r="A309" s="217">
        <v>2130319</v>
      </c>
      <c r="B309" s="217" t="s">
        <v>327</v>
      </c>
      <c r="C309" s="214">
        <f t="shared" si="35"/>
        <v>280</v>
      </c>
      <c r="D309" s="215">
        <v>0</v>
      </c>
      <c r="E309" s="216">
        <v>280</v>
      </c>
      <c r="F309" s="216">
        <f t="shared" si="36"/>
        <v>-270</v>
      </c>
      <c r="G309" s="218">
        <v>0</v>
      </c>
      <c r="H309" s="215">
        <v>-270</v>
      </c>
      <c r="I309" s="224">
        <f t="shared" si="30"/>
        <v>10</v>
      </c>
      <c r="J309" s="224">
        <f t="shared" si="31"/>
        <v>0</v>
      </c>
      <c r="K309" s="225">
        <f t="shared" si="32"/>
        <v>10</v>
      </c>
      <c r="L309" s="142">
        <f>VLOOKUP(A309,[1]附件4!$C:$M,11,0)</f>
        <v>-270</v>
      </c>
    </row>
    <row r="310" ht="16" customHeight="1" spans="1:12">
      <c r="A310" s="213">
        <v>21305</v>
      </c>
      <c r="B310" s="213" t="s">
        <v>328</v>
      </c>
      <c r="C310" s="214">
        <f t="shared" si="35"/>
        <v>523</v>
      </c>
      <c r="D310" s="215">
        <v>225</v>
      </c>
      <c r="E310" s="216">
        <v>298</v>
      </c>
      <c r="F310" s="216">
        <f t="shared" si="36"/>
        <v>0</v>
      </c>
      <c r="G310" s="216">
        <v>0</v>
      </c>
      <c r="H310" s="215">
        <v>0</v>
      </c>
      <c r="I310" s="224">
        <f t="shared" si="30"/>
        <v>523</v>
      </c>
      <c r="J310" s="224">
        <f t="shared" si="31"/>
        <v>225</v>
      </c>
      <c r="K310" s="225">
        <f t="shared" si="32"/>
        <v>298</v>
      </c>
      <c r="L310" s="142">
        <f>VLOOKUP(A310,[1]附件4!$C:$M,11,0)</f>
        <v>-181</v>
      </c>
    </row>
    <row r="311" ht="16" customHeight="1" spans="1:12">
      <c r="A311" s="217">
        <v>2130504</v>
      </c>
      <c r="B311" s="217" t="s">
        <v>329</v>
      </c>
      <c r="C311" s="214">
        <f t="shared" si="35"/>
        <v>298</v>
      </c>
      <c r="D311" s="215">
        <v>0</v>
      </c>
      <c r="E311" s="216">
        <v>298</v>
      </c>
      <c r="F311" s="216">
        <f t="shared" si="36"/>
        <v>0</v>
      </c>
      <c r="G311" s="218">
        <v>0</v>
      </c>
      <c r="H311" s="215">
        <f>-181+181</f>
        <v>0</v>
      </c>
      <c r="I311" s="224">
        <f t="shared" si="30"/>
        <v>298</v>
      </c>
      <c r="J311" s="224">
        <f t="shared" si="31"/>
        <v>0</v>
      </c>
      <c r="K311" s="225">
        <f t="shared" si="32"/>
        <v>298</v>
      </c>
      <c r="L311" s="142">
        <f>VLOOKUP(A311,[1]附件4!$C:$M,11,0)</f>
        <v>-181</v>
      </c>
    </row>
    <row r="312" ht="16" customHeight="1" spans="1:12">
      <c r="A312" s="217">
        <v>2130505</v>
      </c>
      <c r="B312" s="217" t="s">
        <v>330</v>
      </c>
      <c r="C312" s="214">
        <f t="shared" si="35"/>
        <v>225</v>
      </c>
      <c r="D312" s="215">
        <v>225</v>
      </c>
      <c r="E312" s="216">
        <v>0</v>
      </c>
      <c r="F312" s="216">
        <f t="shared" si="36"/>
        <v>0</v>
      </c>
      <c r="G312" s="218">
        <v>0</v>
      </c>
      <c r="H312" s="215">
        <v>0</v>
      </c>
      <c r="I312" s="224">
        <f t="shared" si="30"/>
        <v>225</v>
      </c>
      <c r="J312" s="224">
        <f t="shared" si="31"/>
        <v>225</v>
      </c>
      <c r="K312" s="225">
        <f t="shared" si="32"/>
        <v>0</v>
      </c>
      <c r="L312" s="142">
        <f>VLOOKUP(A312,[1]附件4!$C:$M,11,0)</f>
        <v>0</v>
      </c>
    </row>
    <row r="313" ht="16" customHeight="1" spans="1:12">
      <c r="A313" s="213">
        <v>21307</v>
      </c>
      <c r="B313" s="213" t="s">
        <v>331</v>
      </c>
      <c r="C313" s="214">
        <f t="shared" si="35"/>
        <v>3909</v>
      </c>
      <c r="D313" s="215">
        <v>3665</v>
      </c>
      <c r="E313" s="216">
        <v>244</v>
      </c>
      <c r="F313" s="216">
        <f t="shared" si="36"/>
        <v>-11</v>
      </c>
      <c r="G313" s="216">
        <v>0</v>
      </c>
      <c r="H313" s="215">
        <v>-11</v>
      </c>
      <c r="I313" s="224">
        <f t="shared" si="30"/>
        <v>3898</v>
      </c>
      <c r="J313" s="224">
        <f t="shared" si="31"/>
        <v>3665</v>
      </c>
      <c r="K313" s="225">
        <f t="shared" si="32"/>
        <v>233</v>
      </c>
      <c r="L313" s="142">
        <f>VLOOKUP(A313,[1]附件4!$C:$M,11,0)</f>
        <v>-11</v>
      </c>
    </row>
    <row r="314" ht="16" customHeight="1" spans="1:12">
      <c r="A314" s="217">
        <v>2130701</v>
      </c>
      <c r="B314" s="217" t="s">
        <v>332</v>
      </c>
      <c r="C314" s="214">
        <f t="shared" si="35"/>
        <v>224</v>
      </c>
      <c r="D314" s="215">
        <v>0</v>
      </c>
      <c r="E314" s="216">
        <v>224</v>
      </c>
      <c r="F314" s="216">
        <f t="shared" si="36"/>
        <v>-1</v>
      </c>
      <c r="G314" s="218">
        <v>0</v>
      </c>
      <c r="H314" s="215">
        <v>-1</v>
      </c>
      <c r="I314" s="224">
        <f t="shared" si="30"/>
        <v>223</v>
      </c>
      <c r="J314" s="224">
        <f t="shared" si="31"/>
        <v>0</v>
      </c>
      <c r="K314" s="225">
        <f t="shared" si="32"/>
        <v>223</v>
      </c>
      <c r="L314" s="142">
        <f>VLOOKUP(A314,[1]附件4!$C:$M,11,0)</f>
        <v>-1</v>
      </c>
    </row>
    <row r="315" ht="16" customHeight="1" spans="1:12">
      <c r="A315" s="217">
        <v>2130705</v>
      </c>
      <c r="B315" s="217" t="s">
        <v>333</v>
      </c>
      <c r="C315" s="214">
        <f t="shared" si="35"/>
        <v>3673</v>
      </c>
      <c r="D315" s="215">
        <v>3665</v>
      </c>
      <c r="E315" s="216">
        <v>8</v>
      </c>
      <c r="F315" s="216">
        <f t="shared" si="36"/>
        <v>-5</v>
      </c>
      <c r="G315" s="218">
        <v>0</v>
      </c>
      <c r="H315" s="215">
        <v>-5</v>
      </c>
      <c r="I315" s="224">
        <f t="shared" si="30"/>
        <v>3668</v>
      </c>
      <c r="J315" s="224">
        <f t="shared" si="31"/>
        <v>3665</v>
      </c>
      <c r="K315" s="225">
        <f t="shared" si="32"/>
        <v>3</v>
      </c>
      <c r="L315" s="142">
        <f>VLOOKUP(A315,[1]附件4!$C:$M,11,0)</f>
        <v>-5</v>
      </c>
    </row>
    <row r="316" ht="16" customHeight="1" spans="1:12">
      <c r="A316" s="217">
        <v>2130706</v>
      </c>
      <c r="B316" s="217" t="s">
        <v>334</v>
      </c>
      <c r="C316" s="214">
        <f t="shared" si="35"/>
        <v>5</v>
      </c>
      <c r="D316" s="215">
        <v>0</v>
      </c>
      <c r="E316" s="216">
        <v>5</v>
      </c>
      <c r="F316" s="216">
        <f t="shared" si="36"/>
        <v>-5</v>
      </c>
      <c r="G316" s="218">
        <v>0</v>
      </c>
      <c r="H316" s="215">
        <v>-5</v>
      </c>
      <c r="I316" s="224">
        <f t="shared" si="30"/>
        <v>0</v>
      </c>
      <c r="J316" s="224">
        <f t="shared" si="31"/>
        <v>0</v>
      </c>
      <c r="K316" s="225">
        <f t="shared" si="32"/>
        <v>0</v>
      </c>
      <c r="L316" s="142">
        <f>VLOOKUP(A316,[1]附件4!$C:$M,11,0)</f>
        <v>-5</v>
      </c>
    </row>
    <row r="317" ht="16" customHeight="1" spans="1:12">
      <c r="A317" s="217">
        <v>2130799</v>
      </c>
      <c r="B317" s="217" t="s">
        <v>335</v>
      </c>
      <c r="C317" s="214">
        <f t="shared" si="35"/>
        <v>8</v>
      </c>
      <c r="D317" s="215">
        <v>0</v>
      </c>
      <c r="E317" s="216">
        <v>8</v>
      </c>
      <c r="F317" s="216">
        <f t="shared" si="36"/>
        <v>0</v>
      </c>
      <c r="G317" s="218">
        <v>0</v>
      </c>
      <c r="H317" s="215">
        <v>0</v>
      </c>
      <c r="I317" s="224">
        <f t="shared" si="30"/>
        <v>8</v>
      </c>
      <c r="J317" s="224">
        <f t="shared" si="31"/>
        <v>0</v>
      </c>
      <c r="K317" s="225">
        <f t="shared" si="32"/>
        <v>8</v>
      </c>
      <c r="L317" s="142">
        <f>VLOOKUP(A317,[1]附件4!$C:$M,11,0)</f>
        <v>0</v>
      </c>
    </row>
    <row r="318" ht="16" customHeight="1" spans="1:12">
      <c r="A318" s="213">
        <v>21308</v>
      </c>
      <c r="B318" s="213" t="s">
        <v>336</v>
      </c>
      <c r="C318" s="214">
        <f t="shared" si="35"/>
        <v>826</v>
      </c>
      <c r="D318" s="215">
        <v>265</v>
      </c>
      <c r="E318" s="216">
        <v>561</v>
      </c>
      <c r="F318" s="216">
        <f t="shared" si="36"/>
        <v>-561</v>
      </c>
      <c r="G318" s="216">
        <v>0</v>
      </c>
      <c r="H318" s="215">
        <v>-561</v>
      </c>
      <c r="I318" s="224">
        <f t="shared" si="30"/>
        <v>265</v>
      </c>
      <c r="J318" s="224">
        <f t="shared" si="31"/>
        <v>265</v>
      </c>
      <c r="K318" s="225">
        <f t="shared" si="32"/>
        <v>0</v>
      </c>
      <c r="L318" s="142">
        <f>VLOOKUP(A318,[1]附件4!$C:$M,11,0)</f>
        <v>-561</v>
      </c>
    </row>
    <row r="319" ht="16" customHeight="1" spans="1:12">
      <c r="A319" s="217">
        <v>2130803</v>
      </c>
      <c r="B319" s="217" t="s">
        <v>337</v>
      </c>
      <c r="C319" s="214">
        <f t="shared" si="35"/>
        <v>811</v>
      </c>
      <c r="D319" s="215">
        <v>250</v>
      </c>
      <c r="E319" s="216">
        <v>561</v>
      </c>
      <c r="F319" s="216">
        <f t="shared" si="36"/>
        <v>-561</v>
      </c>
      <c r="G319" s="218">
        <v>0</v>
      </c>
      <c r="H319" s="215">
        <v>-561</v>
      </c>
      <c r="I319" s="224">
        <f t="shared" si="30"/>
        <v>250</v>
      </c>
      <c r="J319" s="224">
        <f t="shared" si="31"/>
        <v>250</v>
      </c>
      <c r="K319" s="225">
        <f t="shared" si="32"/>
        <v>0</v>
      </c>
      <c r="L319" s="142">
        <f>VLOOKUP(A319,[1]附件4!$C:$M,11,0)</f>
        <v>-561</v>
      </c>
    </row>
    <row r="320" ht="16" customHeight="1" spans="1:12">
      <c r="A320" s="217">
        <v>2130804</v>
      </c>
      <c r="B320" s="217" t="s">
        <v>338</v>
      </c>
      <c r="C320" s="214">
        <f t="shared" si="35"/>
        <v>15</v>
      </c>
      <c r="D320" s="215">
        <v>15</v>
      </c>
      <c r="E320" s="216">
        <v>0</v>
      </c>
      <c r="F320" s="216">
        <f t="shared" si="36"/>
        <v>0</v>
      </c>
      <c r="G320" s="218">
        <v>0</v>
      </c>
      <c r="H320" s="215">
        <v>0</v>
      </c>
      <c r="I320" s="224">
        <f t="shared" si="30"/>
        <v>15</v>
      </c>
      <c r="J320" s="224">
        <f t="shared" si="31"/>
        <v>15</v>
      </c>
      <c r="K320" s="225">
        <f t="shared" si="32"/>
        <v>0</v>
      </c>
      <c r="L320" s="142">
        <f>VLOOKUP(A320,[1]附件4!$C:$M,11,0)</f>
        <v>0</v>
      </c>
    </row>
    <row r="321" ht="16" customHeight="1" spans="1:12">
      <c r="A321" s="213">
        <v>21399</v>
      </c>
      <c r="B321" s="213" t="s">
        <v>339</v>
      </c>
      <c r="C321" s="214">
        <f t="shared" ref="C321:C384" si="37">D321+E321</f>
        <v>95</v>
      </c>
      <c r="D321" s="215">
        <v>0</v>
      </c>
      <c r="E321" s="216">
        <v>95</v>
      </c>
      <c r="F321" s="216">
        <f t="shared" si="36"/>
        <v>-21</v>
      </c>
      <c r="G321" s="216">
        <v>0</v>
      </c>
      <c r="H321" s="215">
        <v>-21</v>
      </c>
      <c r="I321" s="224">
        <f t="shared" si="30"/>
        <v>74</v>
      </c>
      <c r="J321" s="224">
        <f t="shared" si="31"/>
        <v>0</v>
      </c>
      <c r="K321" s="225">
        <f t="shared" si="32"/>
        <v>74</v>
      </c>
      <c r="L321" s="142">
        <f>VLOOKUP(A321,[1]附件4!$C:$M,11,0)</f>
        <v>-21</v>
      </c>
    </row>
    <row r="322" ht="16" customHeight="1" spans="1:12">
      <c r="A322" s="217">
        <v>2139999</v>
      </c>
      <c r="B322" s="217" t="s">
        <v>339</v>
      </c>
      <c r="C322" s="214">
        <f t="shared" si="37"/>
        <v>95</v>
      </c>
      <c r="D322" s="215">
        <v>0</v>
      </c>
      <c r="E322" s="216">
        <v>95</v>
      </c>
      <c r="F322" s="216">
        <f t="shared" ref="F322:F385" si="38">G322+H322</f>
        <v>-21</v>
      </c>
      <c r="G322" s="218">
        <v>0</v>
      </c>
      <c r="H322" s="215">
        <v>-21</v>
      </c>
      <c r="I322" s="224">
        <f t="shared" si="30"/>
        <v>74</v>
      </c>
      <c r="J322" s="224">
        <f t="shared" si="31"/>
        <v>0</v>
      </c>
      <c r="K322" s="225">
        <f t="shared" si="32"/>
        <v>74</v>
      </c>
      <c r="L322" s="142">
        <f>VLOOKUP(A322,[1]附件4!$C:$M,11,0)</f>
        <v>-21</v>
      </c>
    </row>
    <row r="323" ht="16" customHeight="1" spans="1:12">
      <c r="A323" s="207">
        <v>214</v>
      </c>
      <c r="B323" s="208" t="s">
        <v>78</v>
      </c>
      <c r="C323" s="209">
        <f t="shared" si="37"/>
        <v>6896</v>
      </c>
      <c r="D323" s="212">
        <v>3869</v>
      </c>
      <c r="E323" s="210">
        <v>3027</v>
      </c>
      <c r="F323" s="210">
        <f t="shared" si="38"/>
        <v>-5433</v>
      </c>
      <c r="G323" s="211">
        <v>-2677.94</v>
      </c>
      <c r="H323" s="212">
        <v>-2755</v>
      </c>
      <c r="I323" s="222">
        <f t="shared" si="30"/>
        <v>1463</v>
      </c>
      <c r="J323" s="222">
        <f t="shared" si="31"/>
        <v>1191</v>
      </c>
      <c r="K323" s="223">
        <f t="shared" si="32"/>
        <v>272</v>
      </c>
      <c r="L323" s="142">
        <f>VLOOKUP(A323,[1]附件4!$C:$M,11,0)</f>
        <v>-2755</v>
      </c>
    </row>
    <row r="324" ht="16" customHeight="1" spans="1:12">
      <c r="A324" s="213">
        <v>21401</v>
      </c>
      <c r="B324" s="213" t="s">
        <v>340</v>
      </c>
      <c r="C324" s="214">
        <f t="shared" si="37"/>
        <v>6065</v>
      </c>
      <c r="D324" s="215">
        <v>3869</v>
      </c>
      <c r="E324" s="216">
        <v>2196</v>
      </c>
      <c r="F324" s="216">
        <f t="shared" si="38"/>
        <v>-4812</v>
      </c>
      <c r="G324" s="216">
        <v>-2678</v>
      </c>
      <c r="H324" s="215">
        <v>-2134</v>
      </c>
      <c r="I324" s="224">
        <f t="shared" si="30"/>
        <v>1253</v>
      </c>
      <c r="J324" s="224">
        <f t="shared" si="31"/>
        <v>1191</v>
      </c>
      <c r="K324" s="225">
        <f t="shared" si="32"/>
        <v>62</v>
      </c>
      <c r="L324" s="142">
        <f>VLOOKUP(A324,[1]附件4!$C:$M,11,0)</f>
        <v>-2134</v>
      </c>
    </row>
    <row r="325" ht="16" customHeight="1" spans="1:12">
      <c r="A325" s="217">
        <v>2140101</v>
      </c>
      <c r="B325" s="217" t="s">
        <v>98</v>
      </c>
      <c r="C325" s="214">
        <f t="shared" si="37"/>
        <v>583</v>
      </c>
      <c r="D325" s="215">
        <v>583</v>
      </c>
      <c r="E325" s="216">
        <v>0</v>
      </c>
      <c r="F325" s="216">
        <f t="shared" si="38"/>
        <v>-16</v>
      </c>
      <c r="G325" s="218">
        <v>-16</v>
      </c>
      <c r="H325" s="215">
        <v>0</v>
      </c>
      <c r="I325" s="224">
        <f t="shared" si="30"/>
        <v>567</v>
      </c>
      <c r="J325" s="224">
        <f t="shared" si="31"/>
        <v>567</v>
      </c>
      <c r="K325" s="225">
        <f t="shared" si="32"/>
        <v>0</v>
      </c>
      <c r="L325" s="142">
        <f>VLOOKUP(A325,[1]附件4!$C:$M,11,0)</f>
        <v>0</v>
      </c>
    </row>
    <row r="326" ht="16" customHeight="1" spans="1:12">
      <c r="A326" s="217">
        <v>2140104</v>
      </c>
      <c r="B326" s="217" t="s">
        <v>341</v>
      </c>
      <c r="C326" s="214">
        <f t="shared" si="37"/>
        <v>2658</v>
      </c>
      <c r="D326" s="215">
        <v>2658</v>
      </c>
      <c r="E326" s="216">
        <v>0</v>
      </c>
      <c r="F326" s="216">
        <f t="shared" si="38"/>
        <v>-2658</v>
      </c>
      <c r="G326" s="218">
        <v>-2658</v>
      </c>
      <c r="H326" s="215">
        <v>0</v>
      </c>
      <c r="I326" s="224">
        <f t="shared" si="30"/>
        <v>0</v>
      </c>
      <c r="J326" s="224">
        <f t="shared" si="31"/>
        <v>0</v>
      </c>
      <c r="K326" s="225">
        <f t="shared" si="32"/>
        <v>0</v>
      </c>
      <c r="L326" s="142">
        <f>VLOOKUP(A326,[1]附件4!$C:$M,11,0)</f>
        <v>0</v>
      </c>
    </row>
    <row r="327" ht="16" customHeight="1" spans="1:12">
      <c r="A327" s="217">
        <v>2140106</v>
      </c>
      <c r="B327" s="217" t="s">
        <v>342</v>
      </c>
      <c r="C327" s="214">
        <f t="shared" si="37"/>
        <v>541</v>
      </c>
      <c r="D327" s="215">
        <v>100</v>
      </c>
      <c r="E327" s="216">
        <v>441</v>
      </c>
      <c r="F327" s="216">
        <f t="shared" si="38"/>
        <v>-411</v>
      </c>
      <c r="G327" s="218">
        <v>0</v>
      </c>
      <c r="H327" s="215">
        <v>-411</v>
      </c>
      <c r="I327" s="224">
        <f t="shared" si="30"/>
        <v>130</v>
      </c>
      <c r="J327" s="224">
        <f t="shared" si="31"/>
        <v>100</v>
      </c>
      <c r="K327" s="225">
        <f t="shared" si="32"/>
        <v>30</v>
      </c>
      <c r="L327" s="142">
        <f>VLOOKUP(A327,[1]附件4!$C:$M,11,0)</f>
        <v>-411</v>
      </c>
    </row>
    <row r="328" ht="16" customHeight="1" spans="1:12">
      <c r="A328" s="217">
        <v>2140112</v>
      </c>
      <c r="B328" s="217" t="s">
        <v>343</v>
      </c>
      <c r="C328" s="214">
        <f t="shared" si="37"/>
        <v>528</v>
      </c>
      <c r="D328" s="215">
        <v>528</v>
      </c>
      <c r="E328" s="216">
        <v>0</v>
      </c>
      <c r="F328" s="216">
        <f t="shared" si="38"/>
        <v>-4</v>
      </c>
      <c r="G328" s="218">
        <v>-4</v>
      </c>
      <c r="H328" s="215">
        <v>0</v>
      </c>
      <c r="I328" s="224">
        <f t="shared" ref="I328:I391" si="39">J328+K328</f>
        <v>524</v>
      </c>
      <c r="J328" s="224">
        <f t="shared" ref="J328:J391" si="40">D328+G328</f>
        <v>524</v>
      </c>
      <c r="K328" s="225">
        <f t="shared" ref="K328:K391" si="41">E328+H328</f>
        <v>0</v>
      </c>
      <c r="L328" s="142">
        <f>VLOOKUP(A328,[1]附件4!$C:$M,11,0)</f>
        <v>0</v>
      </c>
    </row>
    <row r="329" ht="16" customHeight="1" spans="1:12">
      <c r="A329" s="217">
        <v>2140199</v>
      </c>
      <c r="B329" s="217" t="s">
        <v>344</v>
      </c>
      <c r="C329" s="214">
        <f t="shared" si="37"/>
        <v>1755</v>
      </c>
      <c r="D329" s="215">
        <v>0</v>
      </c>
      <c r="E329" s="216">
        <v>1755</v>
      </c>
      <c r="F329" s="216">
        <f t="shared" si="38"/>
        <v>-1723</v>
      </c>
      <c r="G329" s="218">
        <v>0</v>
      </c>
      <c r="H329" s="215">
        <v>-1723</v>
      </c>
      <c r="I329" s="224">
        <f t="shared" si="39"/>
        <v>32</v>
      </c>
      <c r="J329" s="224">
        <f t="shared" si="40"/>
        <v>0</v>
      </c>
      <c r="K329" s="225">
        <f t="shared" si="41"/>
        <v>32</v>
      </c>
      <c r="L329" s="142">
        <f>VLOOKUP(A329,[1]附件4!$C:$M,11,0)</f>
        <v>-1723</v>
      </c>
    </row>
    <row r="330" ht="16" customHeight="1" spans="1:12">
      <c r="A330" s="213">
        <v>21404</v>
      </c>
      <c r="B330" s="213" t="s">
        <v>345</v>
      </c>
      <c r="C330" s="214">
        <f t="shared" si="37"/>
        <v>252</v>
      </c>
      <c r="D330" s="215">
        <v>0</v>
      </c>
      <c r="E330" s="216">
        <v>252</v>
      </c>
      <c r="F330" s="216">
        <f t="shared" si="38"/>
        <v>0</v>
      </c>
      <c r="G330" s="216">
        <v>0</v>
      </c>
      <c r="H330" s="215">
        <v>0</v>
      </c>
      <c r="I330" s="224">
        <f t="shared" si="39"/>
        <v>252</v>
      </c>
      <c r="J330" s="224">
        <f t="shared" si="40"/>
        <v>0</v>
      </c>
      <c r="K330" s="225">
        <f t="shared" si="41"/>
        <v>252</v>
      </c>
      <c r="L330" s="142">
        <f>VLOOKUP(A330,[1]附件4!$C:$M,11,0)</f>
        <v>0</v>
      </c>
    </row>
    <row r="331" ht="16" customHeight="1" spans="1:12">
      <c r="A331" s="217">
        <v>2140402</v>
      </c>
      <c r="B331" s="217" t="s">
        <v>346</v>
      </c>
      <c r="C331" s="214">
        <f t="shared" si="37"/>
        <v>182</v>
      </c>
      <c r="D331" s="215">
        <v>0</v>
      </c>
      <c r="E331" s="216">
        <v>182</v>
      </c>
      <c r="F331" s="216">
        <f t="shared" si="38"/>
        <v>0</v>
      </c>
      <c r="G331" s="218">
        <v>0</v>
      </c>
      <c r="H331" s="215">
        <v>0</v>
      </c>
      <c r="I331" s="224">
        <f t="shared" si="39"/>
        <v>182</v>
      </c>
      <c r="J331" s="224">
        <f t="shared" si="40"/>
        <v>0</v>
      </c>
      <c r="K331" s="225">
        <f t="shared" si="41"/>
        <v>182</v>
      </c>
      <c r="L331" s="142">
        <f>VLOOKUP(A331,[1]附件4!$C:$M,11,0)</f>
        <v>0</v>
      </c>
    </row>
    <row r="332" ht="16" customHeight="1" spans="1:12">
      <c r="A332" s="217">
        <v>2140403</v>
      </c>
      <c r="B332" s="217" t="s">
        <v>347</v>
      </c>
      <c r="C332" s="214">
        <f t="shared" si="37"/>
        <v>70</v>
      </c>
      <c r="D332" s="215">
        <v>0</v>
      </c>
      <c r="E332" s="216">
        <v>70</v>
      </c>
      <c r="F332" s="216">
        <f t="shared" si="38"/>
        <v>0</v>
      </c>
      <c r="G332" s="218">
        <v>0</v>
      </c>
      <c r="H332" s="215">
        <v>0</v>
      </c>
      <c r="I332" s="224">
        <f t="shared" si="39"/>
        <v>70</v>
      </c>
      <c r="J332" s="224">
        <f t="shared" si="40"/>
        <v>0</v>
      </c>
      <c r="K332" s="225">
        <f t="shared" si="41"/>
        <v>70</v>
      </c>
      <c r="L332" s="142" t="e">
        <f>VLOOKUP(A332,[1]附件4!$C:$M,11,0)</f>
        <v>#N/A</v>
      </c>
    </row>
    <row r="333" ht="16" customHeight="1" spans="1:12">
      <c r="A333" s="213">
        <v>21406</v>
      </c>
      <c r="B333" s="213" t="s">
        <v>348</v>
      </c>
      <c r="C333" s="214">
        <f t="shared" si="37"/>
        <v>580</v>
      </c>
      <c r="D333" s="215">
        <v>0</v>
      </c>
      <c r="E333" s="216">
        <v>580</v>
      </c>
      <c r="F333" s="216">
        <f t="shared" si="38"/>
        <v>-370</v>
      </c>
      <c r="G333" s="216">
        <v>0</v>
      </c>
      <c r="H333" s="215">
        <v>-370</v>
      </c>
      <c r="I333" s="224">
        <f t="shared" si="39"/>
        <v>210</v>
      </c>
      <c r="J333" s="224">
        <f t="shared" si="40"/>
        <v>0</v>
      </c>
      <c r="K333" s="225">
        <f t="shared" si="41"/>
        <v>210</v>
      </c>
      <c r="L333" s="142">
        <f>VLOOKUP(A333,[1]附件4!$C:$M,11,0)</f>
        <v>-370</v>
      </c>
    </row>
    <row r="334" ht="16" customHeight="1" spans="1:12">
      <c r="A334" s="217">
        <v>2140601</v>
      </c>
      <c r="B334" s="217" t="s">
        <v>349</v>
      </c>
      <c r="C334" s="214">
        <f t="shared" si="37"/>
        <v>580</v>
      </c>
      <c r="D334" s="215">
        <v>0</v>
      </c>
      <c r="E334" s="216">
        <v>580</v>
      </c>
      <c r="F334" s="216">
        <f t="shared" si="38"/>
        <v>-370</v>
      </c>
      <c r="G334" s="218">
        <v>0</v>
      </c>
      <c r="H334" s="215">
        <v>-370</v>
      </c>
      <c r="I334" s="224">
        <f t="shared" si="39"/>
        <v>210</v>
      </c>
      <c r="J334" s="224">
        <f t="shared" si="40"/>
        <v>0</v>
      </c>
      <c r="K334" s="225">
        <f t="shared" si="41"/>
        <v>210</v>
      </c>
      <c r="L334" s="142">
        <f>VLOOKUP(A334,[1]附件4!$C:$M,11,0)</f>
        <v>-370</v>
      </c>
    </row>
    <row r="335" ht="16" customHeight="1" spans="1:12">
      <c r="A335" s="207">
        <v>215</v>
      </c>
      <c r="B335" s="208" t="s">
        <v>79</v>
      </c>
      <c r="C335" s="209">
        <f t="shared" si="37"/>
        <v>5690</v>
      </c>
      <c r="D335" s="212">
        <v>2744</v>
      </c>
      <c r="E335" s="210">
        <v>2946</v>
      </c>
      <c r="F335" s="210">
        <f t="shared" si="38"/>
        <v>-3954</v>
      </c>
      <c r="G335" s="210">
        <f>-1006-51</f>
        <v>-1057</v>
      </c>
      <c r="H335" s="212">
        <v>-2897</v>
      </c>
      <c r="I335" s="222">
        <f t="shared" si="39"/>
        <v>1736</v>
      </c>
      <c r="J335" s="222">
        <f t="shared" si="40"/>
        <v>1687</v>
      </c>
      <c r="K335" s="223">
        <f t="shared" si="41"/>
        <v>49</v>
      </c>
      <c r="L335" s="142">
        <f>VLOOKUP(A335,[1]附件4!$C:$M,11,0)</f>
        <v>-2897</v>
      </c>
    </row>
    <row r="336" ht="16" customHeight="1" spans="1:12">
      <c r="A336" s="213">
        <v>21501</v>
      </c>
      <c r="B336" s="213" t="s">
        <v>350</v>
      </c>
      <c r="C336" s="214">
        <f t="shared" si="37"/>
        <v>354</v>
      </c>
      <c r="D336" s="215">
        <v>15</v>
      </c>
      <c r="E336" s="216">
        <v>339</v>
      </c>
      <c r="F336" s="216">
        <f t="shared" si="38"/>
        <v>-344</v>
      </c>
      <c r="G336" s="216">
        <v>-5</v>
      </c>
      <c r="H336" s="215">
        <v>-339</v>
      </c>
      <c r="I336" s="224">
        <f t="shared" si="39"/>
        <v>10</v>
      </c>
      <c r="J336" s="224">
        <f t="shared" si="40"/>
        <v>10</v>
      </c>
      <c r="K336" s="225">
        <f t="shared" si="41"/>
        <v>0</v>
      </c>
      <c r="L336" s="142">
        <f>VLOOKUP(A336,[1]附件4!$C:$M,11,0)</f>
        <v>-339</v>
      </c>
    </row>
    <row r="337" ht="16" customHeight="1" spans="1:12">
      <c r="A337" s="217">
        <v>2150101</v>
      </c>
      <c r="B337" s="217" t="s">
        <v>98</v>
      </c>
      <c r="C337" s="214">
        <f t="shared" si="37"/>
        <v>15</v>
      </c>
      <c r="D337" s="215">
        <v>15</v>
      </c>
      <c r="E337" s="216">
        <v>0</v>
      </c>
      <c r="F337" s="216">
        <f t="shared" si="38"/>
        <v>-5</v>
      </c>
      <c r="G337" s="218">
        <v>-5</v>
      </c>
      <c r="H337" s="215">
        <v>0</v>
      </c>
      <c r="I337" s="224">
        <f t="shared" si="39"/>
        <v>10</v>
      </c>
      <c r="J337" s="224">
        <f t="shared" si="40"/>
        <v>10</v>
      </c>
      <c r="K337" s="225">
        <f t="shared" si="41"/>
        <v>0</v>
      </c>
      <c r="L337" s="142">
        <f>VLOOKUP(A337,[1]附件4!$C:$M,11,0)</f>
        <v>0</v>
      </c>
    </row>
    <row r="338" ht="16" customHeight="1" spans="1:12">
      <c r="A338" s="217">
        <v>2150104</v>
      </c>
      <c r="B338" s="217" t="s">
        <v>351</v>
      </c>
      <c r="C338" s="214">
        <f t="shared" si="37"/>
        <v>339</v>
      </c>
      <c r="D338" s="215">
        <v>0</v>
      </c>
      <c r="E338" s="216">
        <v>339</v>
      </c>
      <c r="F338" s="216">
        <f t="shared" si="38"/>
        <v>-339</v>
      </c>
      <c r="G338" s="218">
        <v>0</v>
      </c>
      <c r="H338" s="215">
        <v>-339</v>
      </c>
      <c r="I338" s="224">
        <f t="shared" si="39"/>
        <v>0</v>
      </c>
      <c r="J338" s="224">
        <f t="shared" si="40"/>
        <v>0</v>
      </c>
      <c r="K338" s="225">
        <f t="shared" si="41"/>
        <v>0</v>
      </c>
      <c r="L338" s="142">
        <f>VLOOKUP(A338,[1]附件4!$C:$M,11,0)</f>
        <v>-339</v>
      </c>
    </row>
    <row r="339" ht="16" customHeight="1" spans="1:12">
      <c r="A339" s="213">
        <v>21505</v>
      </c>
      <c r="B339" s="213" t="s">
        <v>352</v>
      </c>
      <c r="C339" s="214">
        <f t="shared" si="37"/>
        <v>4336</v>
      </c>
      <c r="D339" s="215">
        <v>2729</v>
      </c>
      <c r="E339" s="216">
        <v>1607</v>
      </c>
      <c r="F339" s="216">
        <f t="shared" si="38"/>
        <v>-2610</v>
      </c>
      <c r="G339" s="216">
        <v>-1051</v>
      </c>
      <c r="H339" s="215">
        <v>-1559</v>
      </c>
      <c r="I339" s="224">
        <f t="shared" si="39"/>
        <v>1726</v>
      </c>
      <c r="J339" s="224">
        <f t="shared" si="40"/>
        <v>1678</v>
      </c>
      <c r="K339" s="225">
        <f t="shared" si="41"/>
        <v>48</v>
      </c>
      <c r="L339" s="142">
        <f>VLOOKUP(A339,[1]附件4!$C:$M,11,0)</f>
        <v>-1559</v>
      </c>
    </row>
    <row r="340" ht="16" customHeight="1" spans="1:12">
      <c r="A340" s="217">
        <v>2150501</v>
      </c>
      <c r="B340" s="217" t="s">
        <v>98</v>
      </c>
      <c r="C340" s="214">
        <f t="shared" si="37"/>
        <v>660</v>
      </c>
      <c r="D340" s="215">
        <v>660</v>
      </c>
      <c r="E340" s="216">
        <v>0</v>
      </c>
      <c r="F340" s="216">
        <f t="shared" si="38"/>
        <v>4</v>
      </c>
      <c r="G340" s="218">
        <v>4</v>
      </c>
      <c r="H340" s="215">
        <v>0</v>
      </c>
      <c r="I340" s="224">
        <f t="shared" si="39"/>
        <v>664</v>
      </c>
      <c r="J340" s="224">
        <f t="shared" si="40"/>
        <v>664</v>
      </c>
      <c r="K340" s="225">
        <f t="shared" si="41"/>
        <v>0</v>
      </c>
      <c r="L340" s="142">
        <f>VLOOKUP(A340,[1]附件4!$C:$M,11,0)</f>
        <v>0</v>
      </c>
    </row>
    <row r="341" ht="16" customHeight="1" spans="1:12">
      <c r="A341" s="217">
        <v>2150502</v>
      </c>
      <c r="B341" s="217" t="s">
        <v>99</v>
      </c>
      <c r="C341" s="214">
        <f t="shared" si="37"/>
        <v>18</v>
      </c>
      <c r="D341" s="215">
        <v>18</v>
      </c>
      <c r="E341" s="216">
        <v>0</v>
      </c>
      <c r="F341" s="216">
        <f t="shared" si="38"/>
        <v>-4</v>
      </c>
      <c r="G341" s="218">
        <v>-4</v>
      </c>
      <c r="H341" s="215">
        <v>0</v>
      </c>
      <c r="I341" s="224">
        <f t="shared" si="39"/>
        <v>14</v>
      </c>
      <c r="J341" s="224">
        <f t="shared" si="40"/>
        <v>14</v>
      </c>
      <c r="K341" s="225">
        <f t="shared" si="41"/>
        <v>0</v>
      </c>
      <c r="L341" s="142">
        <f>VLOOKUP(A341,[1]附件4!$C:$M,11,0)</f>
        <v>0</v>
      </c>
    </row>
    <row r="342" ht="16" customHeight="1" spans="1:12">
      <c r="A342" s="217">
        <v>2150508</v>
      </c>
      <c r="B342" s="217" t="s">
        <v>353</v>
      </c>
      <c r="C342" s="214">
        <f t="shared" si="37"/>
        <v>71</v>
      </c>
      <c r="D342" s="215">
        <v>52</v>
      </c>
      <c r="E342" s="216">
        <v>19</v>
      </c>
      <c r="F342" s="216">
        <f t="shared" si="38"/>
        <v>-60</v>
      </c>
      <c r="G342" s="218">
        <f>-51</f>
        <v>-51</v>
      </c>
      <c r="H342" s="215">
        <v>-9</v>
      </c>
      <c r="I342" s="224">
        <f t="shared" si="39"/>
        <v>11</v>
      </c>
      <c r="J342" s="224">
        <f t="shared" si="40"/>
        <v>1</v>
      </c>
      <c r="K342" s="225">
        <f t="shared" si="41"/>
        <v>10</v>
      </c>
      <c r="L342" s="142">
        <f>VLOOKUP(A342,[1]附件4!$C:$M,11,0)</f>
        <v>-9</v>
      </c>
    </row>
    <row r="343" ht="16" customHeight="1" spans="1:12">
      <c r="A343" s="217">
        <v>2150517</v>
      </c>
      <c r="B343" s="217" t="s">
        <v>354</v>
      </c>
      <c r="C343" s="214">
        <f t="shared" si="37"/>
        <v>3589</v>
      </c>
      <c r="D343" s="215">
        <v>2000</v>
      </c>
      <c r="E343" s="216">
        <v>1589</v>
      </c>
      <c r="F343" s="216">
        <f t="shared" si="38"/>
        <v>-2550</v>
      </c>
      <c r="G343" s="218">
        <v>-1000</v>
      </c>
      <c r="H343" s="215">
        <v>-1550</v>
      </c>
      <c r="I343" s="224">
        <f t="shared" si="39"/>
        <v>1039</v>
      </c>
      <c r="J343" s="224">
        <f t="shared" si="40"/>
        <v>1000</v>
      </c>
      <c r="K343" s="225">
        <f t="shared" si="41"/>
        <v>39</v>
      </c>
      <c r="L343" s="142">
        <f>VLOOKUP(A343,[1]附件4!$C:$M,11,0)</f>
        <v>-1550</v>
      </c>
    </row>
    <row r="344" ht="16" customHeight="1" spans="1:12">
      <c r="A344" s="213">
        <v>21508</v>
      </c>
      <c r="B344" s="213" t="s">
        <v>355</v>
      </c>
      <c r="C344" s="214">
        <f t="shared" si="37"/>
        <v>1000</v>
      </c>
      <c r="D344" s="215">
        <v>0</v>
      </c>
      <c r="E344" s="216">
        <v>1000</v>
      </c>
      <c r="F344" s="216">
        <f t="shared" si="38"/>
        <v>-1000</v>
      </c>
      <c r="G344" s="216">
        <v>0</v>
      </c>
      <c r="H344" s="215">
        <v>-1000</v>
      </c>
      <c r="I344" s="224">
        <f t="shared" si="39"/>
        <v>0</v>
      </c>
      <c r="J344" s="224">
        <f t="shared" si="40"/>
        <v>0</v>
      </c>
      <c r="K344" s="225">
        <f t="shared" si="41"/>
        <v>0</v>
      </c>
      <c r="L344" s="142">
        <f>VLOOKUP(A344,[1]附件4!$C:$M,11,0)</f>
        <v>-1000</v>
      </c>
    </row>
    <row r="345" ht="16" customHeight="1" spans="1:12">
      <c r="A345" s="217">
        <v>2150805</v>
      </c>
      <c r="B345" s="217" t="s">
        <v>356</v>
      </c>
      <c r="C345" s="214">
        <f t="shared" si="37"/>
        <v>1000</v>
      </c>
      <c r="D345" s="215">
        <v>0</v>
      </c>
      <c r="E345" s="216">
        <v>1000</v>
      </c>
      <c r="F345" s="216">
        <f t="shared" si="38"/>
        <v>-1000</v>
      </c>
      <c r="G345" s="218">
        <v>0</v>
      </c>
      <c r="H345" s="215">
        <v>-1000</v>
      </c>
      <c r="I345" s="224">
        <f t="shared" si="39"/>
        <v>0</v>
      </c>
      <c r="J345" s="224">
        <f t="shared" si="40"/>
        <v>0</v>
      </c>
      <c r="K345" s="225">
        <f t="shared" si="41"/>
        <v>0</v>
      </c>
      <c r="L345" s="142">
        <f>VLOOKUP(A345,[1]附件4!$C:$M,11,0)</f>
        <v>-1000</v>
      </c>
    </row>
    <row r="346" ht="16" customHeight="1" spans="1:12">
      <c r="A346" s="207">
        <v>216</v>
      </c>
      <c r="B346" s="208" t="s">
        <v>80</v>
      </c>
      <c r="C346" s="209">
        <f t="shared" si="37"/>
        <v>893</v>
      </c>
      <c r="D346" s="212">
        <v>210</v>
      </c>
      <c r="E346" s="210">
        <v>683</v>
      </c>
      <c r="F346" s="210">
        <f t="shared" si="38"/>
        <v>-309</v>
      </c>
      <c r="G346" s="211">
        <v>-12.11</v>
      </c>
      <c r="H346" s="212">
        <v>-297</v>
      </c>
      <c r="I346" s="222">
        <f t="shared" si="39"/>
        <v>584</v>
      </c>
      <c r="J346" s="222">
        <f t="shared" si="40"/>
        <v>198</v>
      </c>
      <c r="K346" s="223">
        <f t="shared" si="41"/>
        <v>386</v>
      </c>
      <c r="L346" s="142">
        <f>VLOOKUP(A346,[1]附件4!$C:$M,11,0)</f>
        <v>-297</v>
      </c>
    </row>
    <row r="347" ht="16" customHeight="1" spans="1:12">
      <c r="A347" s="213">
        <v>21602</v>
      </c>
      <c r="B347" s="213" t="s">
        <v>357</v>
      </c>
      <c r="C347" s="214">
        <f t="shared" si="37"/>
        <v>213</v>
      </c>
      <c r="D347" s="215">
        <v>210</v>
      </c>
      <c r="E347" s="216">
        <v>3</v>
      </c>
      <c r="F347" s="216">
        <f t="shared" si="38"/>
        <v>-12</v>
      </c>
      <c r="G347" s="216">
        <v>-12</v>
      </c>
      <c r="H347" s="215">
        <v>0</v>
      </c>
      <c r="I347" s="224">
        <f t="shared" si="39"/>
        <v>201</v>
      </c>
      <c r="J347" s="224">
        <f t="shared" si="40"/>
        <v>198</v>
      </c>
      <c r="K347" s="225">
        <f t="shared" si="41"/>
        <v>3</v>
      </c>
      <c r="L347" s="142">
        <f>VLOOKUP(A347,[1]附件4!$C:$M,11,0)</f>
        <v>0</v>
      </c>
    </row>
    <row r="348" ht="16" customHeight="1" spans="1:12">
      <c r="A348" s="217">
        <v>2160201</v>
      </c>
      <c r="B348" s="217" t="s">
        <v>98</v>
      </c>
      <c r="C348" s="214">
        <f t="shared" si="37"/>
        <v>210</v>
      </c>
      <c r="D348" s="215">
        <v>210</v>
      </c>
      <c r="E348" s="216">
        <v>0</v>
      </c>
      <c r="F348" s="216">
        <f t="shared" si="38"/>
        <v>-12</v>
      </c>
      <c r="G348" s="218">
        <v>-12</v>
      </c>
      <c r="H348" s="215">
        <v>0</v>
      </c>
      <c r="I348" s="224">
        <f t="shared" si="39"/>
        <v>198</v>
      </c>
      <c r="J348" s="224">
        <f t="shared" si="40"/>
        <v>198</v>
      </c>
      <c r="K348" s="225">
        <f t="shared" si="41"/>
        <v>0</v>
      </c>
      <c r="L348" s="142">
        <f>VLOOKUP(A348,[1]附件4!$C:$M,11,0)</f>
        <v>0</v>
      </c>
    </row>
    <row r="349" ht="16" customHeight="1" spans="1:12">
      <c r="A349" s="217">
        <v>2160299</v>
      </c>
      <c r="B349" s="217" t="s">
        <v>358</v>
      </c>
      <c r="C349" s="214">
        <f t="shared" si="37"/>
        <v>3</v>
      </c>
      <c r="D349" s="215">
        <v>0</v>
      </c>
      <c r="E349" s="216">
        <v>3</v>
      </c>
      <c r="F349" s="216">
        <f t="shared" si="38"/>
        <v>0</v>
      </c>
      <c r="G349" s="218">
        <v>0</v>
      </c>
      <c r="H349" s="215">
        <v>0</v>
      </c>
      <c r="I349" s="224">
        <f t="shared" si="39"/>
        <v>3</v>
      </c>
      <c r="J349" s="224">
        <f t="shared" si="40"/>
        <v>0</v>
      </c>
      <c r="K349" s="225">
        <f t="shared" si="41"/>
        <v>3</v>
      </c>
      <c r="L349" s="142">
        <f>VLOOKUP(A349,[1]附件4!$C:$M,11,0)</f>
        <v>0</v>
      </c>
    </row>
    <row r="350" ht="16" customHeight="1" spans="1:12">
      <c r="A350" s="213">
        <v>21699</v>
      </c>
      <c r="B350" s="213" t="s">
        <v>359</v>
      </c>
      <c r="C350" s="214">
        <f t="shared" si="37"/>
        <v>680</v>
      </c>
      <c r="D350" s="215">
        <v>0</v>
      </c>
      <c r="E350" s="216">
        <v>680</v>
      </c>
      <c r="F350" s="216">
        <f t="shared" si="38"/>
        <v>-297</v>
      </c>
      <c r="G350" s="216">
        <v>0</v>
      </c>
      <c r="H350" s="215">
        <v>-297</v>
      </c>
      <c r="I350" s="224">
        <f t="shared" si="39"/>
        <v>383</v>
      </c>
      <c r="J350" s="224">
        <f t="shared" si="40"/>
        <v>0</v>
      </c>
      <c r="K350" s="225">
        <f t="shared" si="41"/>
        <v>383</v>
      </c>
      <c r="L350" s="142">
        <f>VLOOKUP(A350,[1]附件4!$C:$M,11,0)</f>
        <v>-297</v>
      </c>
    </row>
    <row r="351" ht="16" customHeight="1" spans="1:12">
      <c r="A351" s="217">
        <v>2169999</v>
      </c>
      <c r="B351" s="217" t="s">
        <v>359</v>
      </c>
      <c r="C351" s="214">
        <f t="shared" si="37"/>
        <v>680</v>
      </c>
      <c r="D351" s="215">
        <v>0</v>
      </c>
      <c r="E351" s="216">
        <v>680</v>
      </c>
      <c r="F351" s="216">
        <f t="shared" si="38"/>
        <v>-297</v>
      </c>
      <c r="G351" s="218">
        <v>0</v>
      </c>
      <c r="H351" s="215">
        <v>-297</v>
      </c>
      <c r="I351" s="224">
        <f t="shared" si="39"/>
        <v>383</v>
      </c>
      <c r="J351" s="224">
        <f t="shared" si="40"/>
        <v>0</v>
      </c>
      <c r="K351" s="225">
        <f t="shared" si="41"/>
        <v>383</v>
      </c>
      <c r="L351" s="142">
        <f>VLOOKUP(A351,[1]附件4!$C:$M,11,0)</f>
        <v>-297</v>
      </c>
    </row>
    <row r="352" ht="16" customHeight="1" spans="1:12">
      <c r="A352" s="207">
        <v>220</v>
      </c>
      <c r="B352" s="208" t="s">
        <v>81</v>
      </c>
      <c r="C352" s="209">
        <f t="shared" si="37"/>
        <v>2324</v>
      </c>
      <c r="D352" s="212">
        <v>2324</v>
      </c>
      <c r="E352" s="210">
        <v>0</v>
      </c>
      <c r="F352" s="210">
        <f t="shared" si="38"/>
        <v>123</v>
      </c>
      <c r="G352" s="211">
        <v>122.67</v>
      </c>
      <c r="H352" s="212">
        <v>0</v>
      </c>
      <c r="I352" s="222">
        <f t="shared" si="39"/>
        <v>2447</v>
      </c>
      <c r="J352" s="222">
        <f t="shared" si="40"/>
        <v>2447</v>
      </c>
      <c r="K352" s="223">
        <f t="shared" si="41"/>
        <v>0</v>
      </c>
      <c r="L352" s="142">
        <f>VLOOKUP(A352,[1]附件4!$C:$M,11,0)</f>
        <v>0</v>
      </c>
    </row>
    <row r="353" ht="16" customHeight="1" spans="1:12">
      <c r="A353" s="213">
        <v>22001</v>
      </c>
      <c r="B353" s="213" t="s">
        <v>360</v>
      </c>
      <c r="C353" s="214">
        <f t="shared" si="37"/>
        <v>2016</v>
      </c>
      <c r="D353" s="215">
        <v>2016</v>
      </c>
      <c r="E353" s="216">
        <v>0</v>
      </c>
      <c r="F353" s="216">
        <f t="shared" si="38"/>
        <v>122</v>
      </c>
      <c r="G353" s="216">
        <v>122</v>
      </c>
      <c r="H353" s="215">
        <v>0</v>
      </c>
      <c r="I353" s="224">
        <f t="shared" si="39"/>
        <v>2138</v>
      </c>
      <c r="J353" s="224">
        <f t="shared" si="40"/>
        <v>2138</v>
      </c>
      <c r="K353" s="225">
        <f t="shared" si="41"/>
        <v>0</v>
      </c>
      <c r="L353" s="142">
        <f>VLOOKUP(A353,[1]附件4!$C:$M,11,0)</f>
        <v>0</v>
      </c>
    </row>
    <row r="354" ht="16" customHeight="1" spans="1:12">
      <c r="A354" s="217">
        <v>2200101</v>
      </c>
      <c r="B354" s="217" t="s">
        <v>98</v>
      </c>
      <c r="C354" s="214">
        <f t="shared" si="37"/>
        <v>1718</v>
      </c>
      <c r="D354" s="215">
        <v>1718</v>
      </c>
      <c r="E354" s="216">
        <v>0</v>
      </c>
      <c r="F354" s="216">
        <f t="shared" si="38"/>
        <v>133</v>
      </c>
      <c r="G354" s="218">
        <v>133</v>
      </c>
      <c r="H354" s="215">
        <v>0</v>
      </c>
      <c r="I354" s="224">
        <f t="shared" si="39"/>
        <v>1851</v>
      </c>
      <c r="J354" s="224">
        <f t="shared" si="40"/>
        <v>1851</v>
      </c>
      <c r="K354" s="225">
        <f t="shared" si="41"/>
        <v>0</v>
      </c>
      <c r="L354" s="142">
        <f>VLOOKUP(A354,[1]附件4!$C:$M,11,0)</f>
        <v>0</v>
      </c>
    </row>
    <row r="355" ht="16" customHeight="1" spans="1:12">
      <c r="A355" s="217">
        <v>2200106</v>
      </c>
      <c r="B355" s="217" t="s">
        <v>361</v>
      </c>
      <c r="C355" s="214">
        <f t="shared" si="37"/>
        <v>200</v>
      </c>
      <c r="D355" s="215">
        <v>200</v>
      </c>
      <c r="E355" s="216">
        <v>0</v>
      </c>
      <c r="F355" s="216">
        <f t="shared" si="38"/>
        <v>-4</v>
      </c>
      <c r="G355" s="218">
        <v>-4</v>
      </c>
      <c r="H355" s="215">
        <v>0</v>
      </c>
      <c r="I355" s="224">
        <f t="shared" si="39"/>
        <v>196</v>
      </c>
      <c r="J355" s="224">
        <f t="shared" si="40"/>
        <v>196</v>
      </c>
      <c r="K355" s="225">
        <f t="shared" si="41"/>
        <v>0</v>
      </c>
      <c r="L355" s="142">
        <f>VLOOKUP(A355,[1]附件4!$C:$M,11,0)</f>
        <v>0</v>
      </c>
    </row>
    <row r="356" ht="16" customHeight="1" spans="1:12">
      <c r="A356" s="217">
        <v>2200109</v>
      </c>
      <c r="B356" s="217" t="s">
        <v>362</v>
      </c>
      <c r="C356" s="214">
        <f t="shared" si="37"/>
        <v>52</v>
      </c>
      <c r="D356" s="215">
        <v>52</v>
      </c>
      <c r="E356" s="216">
        <v>0</v>
      </c>
      <c r="F356" s="216">
        <f t="shared" si="38"/>
        <v>0</v>
      </c>
      <c r="G356" s="218">
        <v>0</v>
      </c>
      <c r="H356" s="215">
        <v>0</v>
      </c>
      <c r="I356" s="224">
        <f t="shared" si="39"/>
        <v>52</v>
      </c>
      <c r="J356" s="224">
        <f t="shared" si="40"/>
        <v>52</v>
      </c>
      <c r="K356" s="225">
        <f t="shared" si="41"/>
        <v>0</v>
      </c>
      <c r="L356" s="142">
        <f>VLOOKUP(A356,[1]附件4!$C:$M,11,0)</f>
        <v>0</v>
      </c>
    </row>
    <row r="357" ht="16" customHeight="1" spans="1:12">
      <c r="A357" s="217">
        <v>2200199</v>
      </c>
      <c r="B357" s="217" t="s">
        <v>363</v>
      </c>
      <c r="C357" s="214">
        <f t="shared" si="37"/>
        <v>46</v>
      </c>
      <c r="D357" s="215">
        <v>46</v>
      </c>
      <c r="E357" s="216">
        <v>0</v>
      </c>
      <c r="F357" s="216">
        <f t="shared" si="38"/>
        <v>-6</v>
      </c>
      <c r="G357" s="218">
        <v>-6</v>
      </c>
      <c r="H357" s="215">
        <v>0</v>
      </c>
      <c r="I357" s="224">
        <f t="shared" si="39"/>
        <v>40</v>
      </c>
      <c r="J357" s="224">
        <f t="shared" si="40"/>
        <v>40</v>
      </c>
      <c r="K357" s="225">
        <f t="shared" si="41"/>
        <v>0</v>
      </c>
      <c r="L357" s="142">
        <f>VLOOKUP(A357,[1]附件4!$C:$M,11,0)</f>
        <v>0</v>
      </c>
    </row>
    <row r="358" ht="16" customHeight="1" spans="1:12">
      <c r="A358" s="213">
        <v>22005</v>
      </c>
      <c r="B358" s="213" t="s">
        <v>364</v>
      </c>
      <c r="C358" s="214">
        <f t="shared" si="37"/>
        <v>308</v>
      </c>
      <c r="D358" s="215">
        <v>308</v>
      </c>
      <c r="E358" s="216">
        <v>0</v>
      </c>
      <c r="F358" s="216">
        <f t="shared" si="38"/>
        <v>0</v>
      </c>
      <c r="G358" s="216">
        <v>0</v>
      </c>
      <c r="H358" s="215">
        <v>0</v>
      </c>
      <c r="I358" s="224">
        <f t="shared" si="39"/>
        <v>308</v>
      </c>
      <c r="J358" s="224">
        <f t="shared" si="40"/>
        <v>308</v>
      </c>
      <c r="K358" s="225">
        <f t="shared" si="41"/>
        <v>0</v>
      </c>
      <c r="L358" s="142">
        <f>VLOOKUP(A358,[1]附件4!$C:$M,11,0)</f>
        <v>0</v>
      </c>
    </row>
    <row r="359" ht="16" customHeight="1" spans="1:12">
      <c r="A359" s="217">
        <v>2200504</v>
      </c>
      <c r="B359" s="217" t="s">
        <v>365</v>
      </c>
      <c r="C359" s="214">
        <f t="shared" si="37"/>
        <v>112</v>
      </c>
      <c r="D359" s="215">
        <v>112</v>
      </c>
      <c r="E359" s="216">
        <v>0</v>
      </c>
      <c r="F359" s="216">
        <f t="shared" si="38"/>
        <v>0</v>
      </c>
      <c r="G359" s="218">
        <v>0</v>
      </c>
      <c r="H359" s="215">
        <v>0</v>
      </c>
      <c r="I359" s="224">
        <f t="shared" si="39"/>
        <v>112</v>
      </c>
      <c r="J359" s="224">
        <f t="shared" si="40"/>
        <v>112</v>
      </c>
      <c r="K359" s="225">
        <f t="shared" si="41"/>
        <v>0</v>
      </c>
      <c r="L359" s="142">
        <f>VLOOKUP(A359,[1]附件4!$C:$M,11,0)</f>
        <v>0</v>
      </c>
    </row>
    <row r="360" ht="16" customHeight="1" spans="1:12">
      <c r="A360" s="217">
        <v>2200509</v>
      </c>
      <c r="B360" s="217" t="s">
        <v>366</v>
      </c>
      <c r="C360" s="214">
        <f t="shared" si="37"/>
        <v>196</v>
      </c>
      <c r="D360" s="215">
        <v>196</v>
      </c>
      <c r="E360" s="216">
        <v>0</v>
      </c>
      <c r="F360" s="216">
        <f t="shared" si="38"/>
        <v>0</v>
      </c>
      <c r="G360" s="218">
        <v>0</v>
      </c>
      <c r="H360" s="215">
        <v>0</v>
      </c>
      <c r="I360" s="224">
        <f t="shared" si="39"/>
        <v>196</v>
      </c>
      <c r="J360" s="224">
        <f t="shared" si="40"/>
        <v>196</v>
      </c>
      <c r="K360" s="225">
        <f t="shared" si="41"/>
        <v>0</v>
      </c>
      <c r="L360" s="142">
        <f>VLOOKUP(A360,[1]附件4!$C:$M,11,0)</f>
        <v>0</v>
      </c>
    </row>
    <row r="361" ht="16" customHeight="1" spans="1:12">
      <c r="A361" s="207">
        <v>221</v>
      </c>
      <c r="B361" s="208" t="s">
        <v>82</v>
      </c>
      <c r="C361" s="209">
        <f t="shared" si="37"/>
        <v>1136</v>
      </c>
      <c r="D361" s="212">
        <v>545</v>
      </c>
      <c r="E361" s="210">
        <v>591</v>
      </c>
      <c r="F361" s="210">
        <f t="shared" si="38"/>
        <v>-14</v>
      </c>
      <c r="G361" s="211">
        <v>3.62</v>
      </c>
      <c r="H361" s="212">
        <v>-18</v>
      </c>
      <c r="I361" s="222">
        <f t="shared" si="39"/>
        <v>1122</v>
      </c>
      <c r="J361" s="222">
        <f t="shared" si="40"/>
        <v>549</v>
      </c>
      <c r="K361" s="223">
        <f t="shared" si="41"/>
        <v>573</v>
      </c>
      <c r="L361" s="142">
        <f>VLOOKUP(A361,[1]附件4!$C:$M,11,0)</f>
        <v>-18</v>
      </c>
    </row>
    <row r="362" ht="16" customHeight="1" spans="1:12">
      <c r="A362" s="213">
        <v>22101</v>
      </c>
      <c r="B362" s="213" t="s">
        <v>367</v>
      </c>
      <c r="C362" s="214">
        <f t="shared" si="37"/>
        <v>1071</v>
      </c>
      <c r="D362" s="215">
        <v>480</v>
      </c>
      <c r="E362" s="216">
        <v>591</v>
      </c>
      <c r="F362" s="216">
        <f t="shared" si="38"/>
        <v>-18</v>
      </c>
      <c r="G362" s="216">
        <v>0</v>
      </c>
      <c r="H362" s="215">
        <v>-18</v>
      </c>
      <c r="I362" s="224">
        <f t="shared" si="39"/>
        <v>1053</v>
      </c>
      <c r="J362" s="224">
        <f t="shared" si="40"/>
        <v>480</v>
      </c>
      <c r="K362" s="225">
        <f t="shared" si="41"/>
        <v>573</v>
      </c>
      <c r="L362" s="142">
        <f>VLOOKUP(A362,[1]附件4!$C:$M,11,0)</f>
        <v>-18</v>
      </c>
    </row>
    <row r="363" ht="16" customHeight="1" spans="1:12">
      <c r="A363" s="217">
        <v>2210105</v>
      </c>
      <c r="B363" s="217" t="s">
        <v>368</v>
      </c>
      <c r="C363" s="214">
        <f t="shared" si="37"/>
        <v>671</v>
      </c>
      <c r="D363" s="215">
        <v>130</v>
      </c>
      <c r="E363" s="216">
        <v>541</v>
      </c>
      <c r="F363" s="216">
        <f t="shared" si="38"/>
        <v>-6</v>
      </c>
      <c r="G363" s="218">
        <v>0</v>
      </c>
      <c r="H363" s="215">
        <v>-6</v>
      </c>
      <c r="I363" s="224">
        <f t="shared" si="39"/>
        <v>665</v>
      </c>
      <c r="J363" s="224">
        <f t="shared" si="40"/>
        <v>130</v>
      </c>
      <c r="K363" s="225">
        <f t="shared" si="41"/>
        <v>535</v>
      </c>
      <c r="L363" s="142">
        <f>VLOOKUP(A363,[1]附件4!$C:$M,11,0)</f>
        <v>-6</v>
      </c>
    </row>
    <row r="364" ht="16" customHeight="1" spans="1:12">
      <c r="A364" s="217">
        <v>2210106</v>
      </c>
      <c r="B364" s="217" t="s">
        <v>369</v>
      </c>
      <c r="C364" s="214">
        <f t="shared" si="37"/>
        <v>350</v>
      </c>
      <c r="D364" s="215">
        <v>350</v>
      </c>
      <c r="E364" s="216">
        <v>0</v>
      </c>
      <c r="F364" s="216">
        <f t="shared" si="38"/>
        <v>0</v>
      </c>
      <c r="G364" s="218">
        <v>0</v>
      </c>
      <c r="H364" s="215">
        <v>0</v>
      </c>
      <c r="I364" s="224">
        <f t="shared" si="39"/>
        <v>350</v>
      </c>
      <c r="J364" s="224">
        <f t="shared" si="40"/>
        <v>350</v>
      </c>
      <c r="K364" s="225">
        <f t="shared" si="41"/>
        <v>0</v>
      </c>
      <c r="L364" s="142">
        <f>VLOOKUP(A364,[1]附件4!$C:$M,11,0)</f>
        <v>0</v>
      </c>
    </row>
    <row r="365" ht="16" customHeight="1" spans="1:12">
      <c r="A365" s="217">
        <v>2210107</v>
      </c>
      <c r="B365" s="217" t="s">
        <v>370</v>
      </c>
      <c r="C365" s="214">
        <f t="shared" si="37"/>
        <v>12</v>
      </c>
      <c r="D365" s="215">
        <v>0</v>
      </c>
      <c r="E365" s="216">
        <v>12</v>
      </c>
      <c r="F365" s="216">
        <f t="shared" si="38"/>
        <v>0</v>
      </c>
      <c r="G365" s="218">
        <v>0</v>
      </c>
      <c r="H365" s="215">
        <v>0</v>
      </c>
      <c r="I365" s="224">
        <f t="shared" si="39"/>
        <v>12</v>
      </c>
      <c r="J365" s="224">
        <f t="shared" si="40"/>
        <v>0</v>
      </c>
      <c r="K365" s="225">
        <f t="shared" si="41"/>
        <v>12</v>
      </c>
      <c r="L365" s="142">
        <f>VLOOKUP(A365,[1]附件4!$C:$M,11,0)</f>
        <v>0</v>
      </c>
    </row>
    <row r="366" ht="16" customHeight="1" spans="1:12">
      <c r="A366" s="217">
        <v>2210108</v>
      </c>
      <c r="B366" s="217" t="s">
        <v>371</v>
      </c>
      <c r="C366" s="214">
        <f t="shared" si="37"/>
        <v>38</v>
      </c>
      <c r="D366" s="215">
        <v>0</v>
      </c>
      <c r="E366" s="216">
        <v>38</v>
      </c>
      <c r="F366" s="216">
        <f t="shared" si="38"/>
        <v>-13</v>
      </c>
      <c r="G366" s="218">
        <v>0</v>
      </c>
      <c r="H366" s="215">
        <v>-13</v>
      </c>
      <c r="I366" s="224">
        <f t="shared" si="39"/>
        <v>25</v>
      </c>
      <c r="J366" s="224">
        <f t="shared" si="40"/>
        <v>0</v>
      </c>
      <c r="K366" s="225">
        <f t="shared" si="41"/>
        <v>25</v>
      </c>
      <c r="L366" s="142">
        <f>VLOOKUP(A366,[1]附件4!$C:$M,11,0)</f>
        <v>-13</v>
      </c>
    </row>
    <row r="367" ht="16" customHeight="1" spans="1:12">
      <c r="A367" s="213">
        <v>22102</v>
      </c>
      <c r="B367" s="213" t="s">
        <v>372</v>
      </c>
      <c r="C367" s="214">
        <f t="shared" si="37"/>
        <v>66</v>
      </c>
      <c r="D367" s="215">
        <v>66</v>
      </c>
      <c r="E367" s="216">
        <v>0</v>
      </c>
      <c r="F367" s="216">
        <f t="shared" si="38"/>
        <v>4</v>
      </c>
      <c r="G367" s="216">
        <v>4</v>
      </c>
      <c r="H367" s="215">
        <v>0</v>
      </c>
      <c r="I367" s="224">
        <f t="shared" si="39"/>
        <v>70</v>
      </c>
      <c r="J367" s="224">
        <f t="shared" si="40"/>
        <v>70</v>
      </c>
      <c r="K367" s="225">
        <f t="shared" si="41"/>
        <v>0</v>
      </c>
      <c r="L367" s="142">
        <f>VLOOKUP(A367,[1]附件4!$C:$M,11,0)</f>
        <v>0</v>
      </c>
    </row>
    <row r="368" ht="16" customHeight="1" spans="1:12">
      <c r="A368" s="217">
        <v>2210201</v>
      </c>
      <c r="B368" s="217" t="s">
        <v>373</v>
      </c>
      <c r="C368" s="214">
        <f t="shared" si="37"/>
        <v>13</v>
      </c>
      <c r="D368" s="215">
        <v>13</v>
      </c>
      <c r="E368" s="216">
        <v>0</v>
      </c>
      <c r="F368" s="216">
        <f t="shared" si="38"/>
        <v>-2</v>
      </c>
      <c r="G368" s="218">
        <v>-2</v>
      </c>
      <c r="H368" s="215">
        <v>0</v>
      </c>
      <c r="I368" s="224">
        <f t="shared" si="39"/>
        <v>11</v>
      </c>
      <c r="J368" s="224">
        <f t="shared" si="40"/>
        <v>11</v>
      </c>
      <c r="K368" s="225">
        <f t="shared" si="41"/>
        <v>0</v>
      </c>
      <c r="L368" s="142">
        <f>VLOOKUP(A368,[1]附件4!$C:$M,11,0)</f>
        <v>0</v>
      </c>
    </row>
    <row r="369" ht="16" customHeight="1" spans="1:12">
      <c r="A369" s="217">
        <v>2210203</v>
      </c>
      <c r="B369" s="217" t="s">
        <v>374</v>
      </c>
      <c r="C369" s="214">
        <f t="shared" si="37"/>
        <v>52</v>
      </c>
      <c r="D369" s="215">
        <v>52</v>
      </c>
      <c r="E369" s="216">
        <v>0</v>
      </c>
      <c r="F369" s="216">
        <f t="shared" si="38"/>
        <v>6</v>
      </c>
      <c r="G369" s="218">
        <v>6</v>
      </c>
      <c r="H369" s="215">
        <v>0</v>
      </c>
      <c r="I369" s="224">
        <f t="shared" si="39"/>
        <v>58</v>
      </c>
      <c r="J369" s="224">
        <f t="shared" si="40"/>
        <v>58</v>
      </c>
      <c r="K369" s="225">
        <f t="shared" si="41"/>
        <v>0</v>
      </c>
      <c r="L369" s="142">
        <f>VLOOKUP(A369,[1]附件4!$C:$M,11,0)</f>
        <v>0</v>
      </c>
    </row>
    <row r="370" ht="16" customHeight="1" spans="1:12">
      <c r="A370" s="207">
        <v>222</v>
      </c>
      <c r="B370" s="208" t="s">
        <v>83</v>
      </c>
      <c r="C370" s="209">
        <f t="shared" si="37"/>
        <v>250</v>
      </c>
      <c r="D370" s="212">
        <v>249</v>
      </c>
      <c r="E370" s="210">
        <v>1</v>
      </c>
      <c r="F370" s="210">
        <f t="shared" si="38"/>
        <v>33</v>
      </c>
      <c r="G370" s="211">
        <v>34</v>
      </c>
      <c r="H370" s="212">
        <v>-1</v>
      </c>
      <c r="I370" s="222">
        <f t="shared" si="39"/>
        <v>283</v>
      </c>
      <c r="J370" s="222">
        <f t="shared" si="40"/>
        <v>283</v>
      </c>
      <c r="K370" s="223">
        <f t="shared" si="41"/>
        <v>0</v>
      </c>
      <c r="L370" s="142">
        <f>VLOOKUP(A370,[1]附件4!$C:$M,11,0)</f>
        <v>-1</v>
      </c>
    </row>
    <row r="371" ht="16" customHeight="1" spans="1:12">
      <c r="A371" s="213">
        <v>22201</v>
      </c>
      <c r="B371" s="213" t="s">
        <v>375</v>
      </c>
      <c r="C371" s="214">
        <f t="shared" si="37"/>
        <v>115</v>
      </c>
      <c r="D371" s="215">
        <v>114</v>
      </c>
      <c r="E371" s="216">
        <v>1</v>
      </c>
      <c r="F371" s="216">
        <f t="shared" si="38"/>
        <v>-1</v>
      </c>
      <c r="G371" s="216">
        <v>0</v>
      </c>
      <c r="H371" s="215">
        <v>-1</v>
      </c>
      <c r="I371" s="224">
        <f t="shared" si="39"/>
        <v>114</v>
      </c>
      <c r="J371" s="224">
        <f t="shared" si="40"/>
        <v>114</v>
      </c>
      <c r="K371" s="225">
        <f t="shared" si="41"/>
        <v>0</v>
      </c>
      <c r="L371" s="142">
        <f>VLOOKUP(A371,[1]附件4!$C:$M,11,0)</f>
        <v>-1</v>
      </c>
    </row>
    <row r="372" ht="16" customHeight="1" spans="1:12">
      <c r="A372" s="217">
        <v>2220112</v>
      </c>
      <c r="B372" s="217" t="s">
        <v>376</v>
      </c>
      <c r="C372" s="214">
        <f t="shared" si="37"/>
        <v>114</v>
      </c>
      <c r="D372" s="215">
        <v>114</v>
      </c>
      <c r="E372" s="216">
        <v>0</v>
      </c>
      <c r="F372" s="216">
        <f t="shared" si="38"/>
        <v>0</v>
      </c>
      <c r="G372" s="218">
        <v>0</v>
      </c>
      <c r="H372" s="215">
        <v>0</v>
      </c>
      <c r="I372" s="224">
        <f t="shared" si="39"/>
        <v>114</v>
      </c>
      <c r="J372" s="224">
        <f t="shared" si="40"/>
        <v>114</v>
      </c>
      <c r="K372" s="225">
        <f t="shared" si="41"/>
        <v>0</v>
      </c>
      <c r="L372" s="142">
        <f>VLOOKUP(A372,[1]附件4!$C:$M,11,0)</f>
        <v>0</v>
      </c>
    </row>
    <row r="373" ht="16" customHeight="1" spans="1:12">
      <c r="A373" s="217">
        <v>2220199</v>
      </c>
      <c r="B373" s="217" t="s">
        <v>377</v>
      </c>
      <c r="C373" s="214">
        <f t="shared" si="37"/>
        <v>1</v>
      </c>
      <c r="D373" s="215">
        <v>0</v>
      </c>
      <c r="E373" s="216">
        <v>1</v>
      </c>
      <c r="F373" s="216">
        <f t="shared" si="38"/>
        <v>-1</v>
      </c>
      <c r="G373" s="218">
        <v>0</v>
      </c>
      <c r="H373" s="215">
        <v>-1</v>
      </c>
      <c r="I373" s="224">
        <f t="shared" si="39"/>
        <v>0</v>
      </c>
      <c r="J373" s="224">
        <f t="shared" si="40"/>
        <v>0</v>
      </c>
      <c r="K373" s="225">
        <f t="shared" si="41"/>
        <v>0</v>
      </c>
      <c r="L373" s="142">
        <f>VLOOKUP(A373,[1]附件4!$C:$M,11,0)</f>
        <v>-1</v>
      </c>
    </row>
    <row r="374" ht="16" customHeight="1" spans="1:12">
      <c r="A374" s="213">
        <v>22204</v>
      </c>
      <c r="B374" s="213" t="s">
        <v>378</v>
      </c>
      <c r="C374" s="214">
        <f t="shared" si="37"/>
        <v>135</v>
      </c>
      <c r="D374" s="215">
        <v>135</v>
      </c>
      <c r="E374" s="216">
        <v>0</v>
      </c>
      <c r="F374" s="216">
        <f t="shared" si="38"/>
        <v>34</v>
      </c>
      <c r="G374" s="216">
        <v>34</v>
      </c>
      <c r="H374" s="215">
        <v>0</v>
      </c>
      <c r="I374" s="224">
        <f t="shared" si="39"/>
        <v>169</v>
      </c>
      <c r="J374" s="224">
        <f t="shared" si="40"/>
        <v>169</v>
      </c>
      <c r="K374" s="225">
        <f t="shared" si="41"/>
        <v>0</v>
      </c>
      <c r="L374" s="142">
        <f>VLOOKUP(A374,[1]附件4!$C:$M,11,0)</f>
        <v>0</v>
      </c>
    </row>
    <row r="375" ht="16" customHeight="1" spans="1:12">
      <c r="A375" s="217">
        <v>2220402</v>
      </c>
      <c r="B375" s="217" t="s">
        <v>379</v>
      </c>
      <c r="C375" s="214">
        <f t="shared" si="37"/>
        <v>55</v>
      </c>
      <c r="D375" s="215">
        <v>55</v>
      </c>
      <c r="E375" s="216">
        <v>0</v>
      </c>
      <c r="F375" s="216">
        <f t="shared" si="38"/>
        <v>0</v>
      </c>
      <c r="G375" s="218">
        <v>0</v>
      </c>
      <c r="H375" s="215">
        <v>0</v>
      </c>
      <c r="I375" s="224">
        <f t="shared" si="39"/>
        <v>55</v>
      </c>
      <c r="J375" s="224">
        <f t="shared" si="40"/>
        <v>55</v>
      </c>
      <c r="K375" s="225">
        <f t="shared" si="41"/>
        <v>0</v>
      </c>
      <c r="L375" s="142">
        <f>VLOOKUP(A375,[1]附件4!$C:$M,11,0)</f>
        <v>0</v>
      </c>
    </row>
    <row r="376" ht="16" customHeight="1" spans="1:12">
      <c r="A376" s="217">
        <v>2220499</v>
      </c>
      <c r="B376" s="217" t="s">
        <v>380</v>
      </c>
      <c r="C376" s="214">
        <f t="shared" si="37"/>
        <v>85</v>
      </c>
      <c r="D376" s="215">
        <v>81</v>
      </c>
      <c r="E376" s="216">
        <v>4</v>
      </c>
      <c r="F376" s="216">
        <f t="shared" si="38"/>
        <v>34</v>
      </c>
      <c r="G376" s="218">
        <v>34</v>
      </c>
      <c r="H376" s="215">
        <v>0</v>
      </c>
      <c r="I376" s="224">
        <f t="shared" si="39"/>
        <v>119</v>
      </c>
      <c r="J376" s="224">
        <f t="shared" si="40"/>
        <v>115</v>
      </c>
      <c r="K376" s="225">
        <f t="shared" si="41"/>
        <v>4</v>
      </c>
      <c r="L376" s="142">
        <f>VLOOKUP(A376,[1]附件4!$C:$M,11,0)</f>
        <v>0</v>
      </c>
    </row>
    <row r="377" ht="16" customHeight="1" spans="1:12">
      <c r="A377" s="207">
        <v>224</v>
      </c>
      <c r="B377" s="208" t="s">
        <v>84</v>
      </c>
      <c r="C377" s="209">
        <f t="shared" si="37"/>
        <v>1842</v>
      </c>
      <c r="D377" s="212">
        <v>1358</v>
      </c>
      <c r="E377" s="210">
        <v>484</v>
      </c>
      <c r="F377" s="210">
        <f t="shared" si="38"/>
        <v>-331</v>
      </c>
      <c r="G377" s="211">
        <v>-29.2</v>
      </c>
      <c r="H377" s="212">
        <v>-302</v>
      </c>
      <c r="I377" s="222">
        <f t="shared" si="39"/>
        <v>1511</v>
      </c>
      <c r="J377" s="222">
        <f t="shared" si="40"/>
        <v>1329</v>
      </c>
      <c r="K377" s="223">
        <f t="shared" si="41"/>
        <v>182</v>
      </c>
      <c r="L377" s="142">
        <f>VLOOKUP(A377,[1]附件4!$C:$M,11,0)</f>
        <v>-302</v>
      </c>
    </row>
    <row r="378" ht="16" customHeight="1" spans="1:12">
      <c r="A378" s="213">
        <v>22401</v>
      </c>
      <c r="B378" s="213" t="s">
        <v>381</v>
      </c>
      <c r="C378" s="214">
        <f t="shared" si="37"/>
        <v>852</v>
      </c>
      <c r="D378" s="215">
        <v>755</v>
      </c>
      <c r="E378" s="216">
        <v>97</v>
      </c>
      <c r="F378" s="216">
        <f t="shared" si="38"/>
        <v>-144</v>
      </c>
      <c r="G378" s="216">
        <v>-54</v>
      </c>
      <c r="H378" s="215">
        <v>-90</v>
      </c>
      <c r="I378" s="224">
        <f t="shared" si="39"/>
        <v>708</v>
      </c>
      <c r="J378" s="224">
        <f t="shared" si="40"/>
        <v>701</v>
      </c>
      <c r="K378" s="225">
        <f t="shared" si="41"/>
        <v>7</v>
      </c>
      <c r="L378" s="142">
        <f>VLOOKUP(A378,[1]附件4!$C:$M,11,0)</f>
        <v>-90</v>
      </c>
    </row>
    <row r="379" ht="16" customHeight="1" spans="1:12">
      <c r="A379" s="217">
        <v>2240101</v>
      </c>
      <c r="B379" s="217" t="s">
        <v>98</v>
      </c>
      <c r="C379" s="214">
        <f t="shared" si="37"/>
        <v>670</v>
      </c>
      <c r="D379" s="215">
        <v>670</v>
      </c>
      <c r="E379" s="216">
        <v>0</v>
      </c>
      <c r="F379" s="216">
        <f t="shared" si="38"/>
        <v>-47</v>
      </c>
      <c r="G379" s="218">
        <v>-47</v>
      </c>
      <c r="H379" s="215">
        <v>0</v>
      </c>
      <c r="I379" s="224">
        <f t="shared" si="39"/>
        <v>623</v>
      </c>
      <c r="J379" s="224">
        <f t="shared" si="40"/>
        <v>623</v>
      </c>
      <c r="K379" s="225">
        <f t="shared" si="41"/>
        <v>0</v>
      </c>
      <c r="L379" s="142">
        <f>VLOOKUP(A379,[1]附件4!$C:$M,11,0)</f>
        <v>0</v>
      </c>
    </row>
    <row r="380" ht="16" customHeight="1" spans="1:12">
      <c r="A380" s="217">
        <v>2240106</v>
      </c>
      <c r="B380" s="217" t="s">
        <v>382</v>
      </c>
      <c r="C380" s="214">
        <f t="shared" si="37"/>
        <v>20</v>
      </c>
      <c r="D380" s="215">
        <v>20</v>
      </c>
      <c r="E380" s="216">
        <v>0</v>
      </c>
      <c r="F380" s="216">
        <f t="shared" si="38"/>
        <v>-7</v>
      </c>
      <c r="G380" s="218">
        <v>-7</v>
      </c>
      <c r="H380" s="215">
        <v>0</v>
      </c>
      <c r="I380" s="224">
        <f t="shared" si="39"/>
        <v>13</v>
      </c>
      <c r="J380" s="224">
        <f t="shared" si="40"/>
        <v>13</v>
      </c>
      <c r="K380" s="225">
        <f t="shared" si="41"/>
        <v>0</v>
      </c>
      <c r="L380" s="142">
        <f>VLOOKUP(A380,[1]附件4!$C:$M,11,0)</f>
        <v>0</v>
      </c>
    </row>
    <row r="381" ht="16" customHeight="1" spans="1:12">
      <c r="A381" s="217">
        <v>2240108</v>
      </c>
      <c r="B381" s="217" t="s">
        <v>383</v>
      </c>
      <c r="C381" s="214">
        <f t="shared" si="37"/>
        <v>40</v>
      </c>
      <c r="D381" s="215">
        <v>0</v>
      </c>
      <c r="E381" s="216">
        <v>40</v>
      </c>
      <c r="F381" s="216">
        <f t="shared" si="38"/>
        <v>-40</v>
      </c>
      <c r="G381" s="218">
        <v>0</v>
      </c>
      <c r="H381" s="215">
        <v>-40</v>
      </c>
      <c r="I381" s="224">
        <f t="shared" si="39"/>
        <v>0</v>
      </c>
      <c r="J381" s="224">
        <f t="shared" si="40"/>
        <v>0</v>
      </c>
      <c r="K381" s="225">
        <f t="shared" si="41"/>
        <v>0</v>
      </c>
      <c r="L381" s="142">
        <f>VLOOKUP(A381,[1]附件4!$C:$M,11,0)</f>
        <v>-40</v>
      </c>
    </row>
    <row r="382" ht="16" customHeight="1" spans="1:12">
      <c r="A382" s="217">
        <v>2240199</v>
      </c>
      <c r="B382" s="217" t="s">
        <v>384</v>
      </c>
      <c r="C382" s="214">
        <f t="shared" si="37"/>
        <v>122</v>
      </c>
      <c r="D382" s="215">
        <v>65</v>
      </c>
      <c r="E382" s="216">
        <v>57</v>
      </c>
      <c r="F382" s="216">
        <f t="shared" si="38"/>
        <v>-50</v>
      </c>
      <c r="G382" s="218">
        <v>0</v>
      </c>
      <c r="H382" s="215">
        <v>-50</v>
      </c>
      <c r="I382" s="224">
        <f t="shared" si="39"/>
        <v>72</v>
      </c>
      <c r="J382" s="224">
        <f t="shared" si="40"/>
        <v>65</v>
      </c>
      <c r="K382" s="225">
        <f t="shared" si="41"/>
        <v>7</v>
      </c>
      <c r="L382" s="142">
        <f>VLOOKUP(A382,[1]附件4!$C:$M,11,0)</f>
        <v>-50</v>
      </c>
    </row>
    <row r="383" ht="16" customHeight="1" spans="1:12">
      <c r="A383" s="213">
        <v>22402</v>
      </c>
      <c r="B383" s="213" t="s">
        <v>385</v>
      </c>
      <c r="C383" s="214">
        <f t="shared" si="37"/>
        <v>560</v>
      </c>
      <c r="D383" s="215">
        <v>560</v>
      </c>
      <c r="E383" s="216">
        <v>0</v>
      </c>
      <c r="F383" s="216">
        <f t="shared" si="38"/>
        <v>30</v>
      </c>
      <c r="G383" s="216">
        <v>30</v>
      </c>
      <c r="H383" s="215">
        <v>0</v>
      </c>
      <c r="I383" s="224">
        <f t="shared" si="39"/>
        <v>590</v>
      </c>
      <c r="J383" s="224">
        <f t="shared" si="40"/>
        <v>590</v>
      </c>
      <c r="K383" s="225">
        <f t="shared" si="41"/>
        <v>0</v>
      </c>
      <c r="L383" s="142">
        <f>VLOOKUP(A383,[1]附件4!$C:$M,11,0)</f>
        <v>0</v>
      </c>
    </row>
    <row r="384" ht="16" customHeight="1" spans="1:12">
      <c r="A384" s="217">
        <v>2240204</v>
      </c>
      <c r="B384" s="217" t="s">
        <v>386</v>
      </c>
      <c r="C384" s="214">
        <f t="shared" si="37"/>
        <v>560</v>
      </c>
      <c r="D384" s="215">
        <v>560</v>
      </c>
      <c r="E384" s="216">
        <v>0</v>
      </c>
      <c r="F384" s="216">
        <f t="shared" si="38"/>
        <v>30</v>
      </c>
      <c r="G384" s="218">
        <v>30</v>
      </c>
      <c r="H384" s="215">
        <v>0</v>
      </c>
      <c r="I384" s="224">
        <f t="shared" si="39"/>
        <v>590</v>
      </c>
      <c r="J384" s="224">
        <f t="shared" si="40"/>
        <v>590</v>
      </c>
      <c r="K384" s="225">
        <f t="shared" si="41"/>
        <v>0</v>
      </c>
      <c r="L384" s="142">
        <f>VLOOKUP(A384,[1]附件4!$C:$M,11,0)</f>
        <v>0</v>
      </c>
    </row>
    <row r="385" ht="16" customHeight="1" spans="1:12">
      <c r="A385" s="213">
        <v>22404</v>
      </c>
      <c r="B385" s="213" t="s">
        <v>387</v>
      </c>
      <c r="C385" s="214">
        <f t="shared" ref="C385:C406" si="42">D385+E385</f>
        <v>11</v>
      </c>
      <c r="D385" s="215">
        <v>11</v>
      </c>
      <c r="E385" s="216">
        <v>0</v>
      </c>
      <c r="F385" s="216">
        <f t="shared" si="38"/>
        <v>-7</v>
      </c>
      <c r="G385" s="216">
        <v>-7</v>
      </c>
      <c r="H385" s="215">
        <v>0</v>
      </c>
      <c r="I385" s="224">
        <f t="shared" si="39"/>
        <v>4</v>
      </c>
      <c r="J385" s="224">
        <f t="shared" si="40"/>
        <v>4</v>
      </c>
      <c r="K385" s="225">
        <f t="shared" si="41"/>
        <v>0</v>
      </c>
      <c r="L385" s="142">
        <f>VLOOKUP(A385,[1]附件4!$C:$M,11,0)</f>
        <v>0</v>
      </c>
    </row>
    <row r="386" ht="16" customHeight="1" spans="1:12">
      <c r="A386" s="217">
        <v>2240404</v>
      </c>
      <c r="B386" s="217" t="s">
        <v>388</v>
      </c>
      <c r="C386" s="214">
        <f t="shared" si="42"/>
        <v>11</v>
      </c>
      <c r="D386" s="215">
        <v>11</v>
      </c>
      <c r="E386" s="216">
        <v>0</v>
      </c>
      <c r="F386" s="216">
        <f t="shared" ref="F386:F408" si="43">G386+H386</f>
        <v>-7</v>
      </c>
      <c r="G386" s="218">
        <v>-7</v>
      </c>
      <c r="H386" s="215">
        <v>0</v>
      </c>
      <c r="I386" s="224">
        <f t="shared" si="39"/>
        <v>4</v>
      </c>
      <c r="J386" s="224">
        <f t="shared" si="40"/>
        <v>4</v>
      </c>
      <c r="K386" s="225">
        <f t="shared" si="41"/>
        <v>0</v>
      </c>
      <c r="L386" s="142">
        <f>VLOOKUP(A386,[1]附件4!$C:$M,11,0)</f>
        <v>0</v>
      </c>
    </row>
    <row r="387" ht="16" customHeight="1" spans="1:12">
      <c r="A387" s="213">
        <v>22406</v>
      </c>
      <c r="B387" s="213" t="s">
        <v>389</v>
      </c>
      <c r="C387" s="214">
        <f t="shared" si="42"/>
        <v>211</v>
      </c>
      <c r="D387" s="215">
        <v>0</v>
      </c>
      <c r="E387" s="216">
        <v>211</v>
      </c>
      <c r="F387" s="216">
        <f t="shared" si="43"/>
        <v>-98</v>
      </c>
      <c r="G387" s="216">
        <v>0</v>
      </c>
      <c r="H387" s="215">
        <v>-98</v>
      </c>
      <c r="I387" s="224">
        <f t="shared" si="39"/>
        <v>113</v>
      </c>
      <c r="J387" s="224">
        <f t="shared" si="40"/>
        <v>0</v>
      </c>
      <c r="K387" s="225">
        <f t="shared" si="41"/>
        <v>113</v>
      </c>
      <c r="L387" s="142">
        <f>VLOOKUP(A387,[1]附件4!$C:$M,11,0)</f>
        <v>-98</v>
      </c>
    </row>
    <row r="388" ht="16" customHeight="1" spans="1:12">
      <c r="A388" s="217">
        <v>2240601</v>
      </c>
      <c r="B388" s="217" t="s">
        <v>390</v>
      </c>
      <c r="C388" s="214">
        <f t="shared" si="42"/>
        <v>64</v>
      </c>
      <c r="D388" s="215">
        <v>0</v>
      </c>
      <c r="E388" s="216">
        <v>64</v>
      </c>
      <c r="F388" s="216">
        <f t="shared" si="43"/>
        <v>-59</v>
      </c>
      <c r="G388" s="218">
        <v>0</v>
      </c>
      <c r="H388" s="215">
        <v>-59</v>
      </c>
      <c r="I388" s="224">
        <f t="shared" si="39"/>
        <v>5</v>
      </c>
      <c r="J388" s="224">
        <f t="shared" si="40"/>
        <v>0</v>
      </c>
      <c r="K388" s="225">
        <f t="shared" si="41"/>
        <v>5</v>
      </c>
      <c r="L388" s="142">
        <f>VLOOKUP(A388,[1]附件4!$C:$M,11,0)</f>
        <v>-59</v>
      </c>
    </row>
    <row r="389" ht="16" customHeight="1" spans="1:12">
      <c r="A389" s="217">
        <v>2240699</v>
      </c>
      <c r="B389" s="217" t="s">
        <v>391</v>
      </c>
      <c r="C389" s="214">
        <f t="shared" si="42"/>
        <v>147</v>
      </c>
      <c r="D389" s="215">
        <v>0</v>
      </c>
      <c r="E389" s="216">
        <v>147</v>
      </c>
      <c r="F389" s="216">
        <f t="shared" si="43"/>
        <v>-39</v>
      </c>
      <c r="G389" s="218">
        <v>0</v>
      </c>
      <c r="H389" s="215">
        <v>-39</v>
      </c>
      <c r="I389" s="224">
        <f t="shared" si="39"/>
        <v>108</v>
      </c>
      <c r="J389" s="224">
        <f t="shared" si="40"/>
        <v>0</v>
      </c>
      <c r="K389" s="225">
        <f t="shared" si="41"/>
        <v>108</v>
      </c>
      <c r="L389" s="142">
        <f>VLOOKUP(A389,[1]附件4!$C:$M,11,0)</f>
        <v>-39</v>
      </c>
    </row>
    <row r="390" ht="16" customHeight="1" spans="1:12">
      <c r="A390" s="213">
        <v>22407</v>
      </c>
      <c r="B390" s="213" t="s">
        <v>392</v>
      </c>
      <c r="C390" s="214">
        <f t="shared" si="42"/>
        <v>35</v>
      </c>
      <c r="D390" s="215">
        <v>32</v>
      </c>
      <c r="E390" s="216">
        <v>3</v>
      </c>
      <c r="F390" s="216">
        <f t="shared" si="43"/>
        <v>-2</v>
      </c>
      <c r="G390" s="216">
        <v>1</v>
      </c>
      <c r="H390" s="215">
        <v>-3</v>
      </c>
      <c r="I390" s="224">
        <f t="shared" si="39"/>
        <v>33</v>
      </c>
      <c r="J390" s="224">
        <f t="shared" si="40"/>
        <v>33</v>
      </c>
      <c r="K390" s="225">
        <f t="shared" si="41"/>
        <v>0</v>
      </c>
      <c r="L390" s="142">
        <f>VLOOKUP(A390,[1]附件4!$C:$M,11,0)</f>
        <v>-3</v>
      </c>
    </row>
    <row r="391" ht="16" customHeight="1" spans="1:12">
      <c r="A391" s="217">
        <v>2240703</v>
      </c>
      <c r="B391" s="217" t="s">
        <v>393</v>
      </c>
      <c r="C391" s="214">
        <f t="shared" si="42"/>
        <v>32</v>
      </c>
      <c r="D391" s="215">
        <v>32</v>
      </c>
      <c r="E391" s="216">
        <v>0</v>
      </c>
      <c r="F391" s="216">
        <f t="shared" si="43"/>
        <v>0</v>
      </c>
      <c r="G391" s="218">
        <v>0</v>
      </c>
      <c r="H391" s="215">
        <v>0</v>
      </c>
      <c r="I391" s="224">
        <f t="shared" si="39"/>
        <v>32</v>
      </c>
      <c r="J391" s="224">
        <f t="shared" si="40"/>
        <v>32</v>
      </c>
      <c r="K391" s="225">
        <f t="shared" si="41"/>
        <v>0</v>
      </c>
      <c r="L391" s="142">
        <f>VLOOKUP(A391,[1]附件4!$C:$M,11,0)</f>
        <v>0</v>
      </c>
    </row>
    <row r="392" ht="16" customHeight="1" spans="1:12">
      <c r="A392" s="217">
        <v>2240799</v>
      </c>
      <c r="B392" s="217" t="s">
        <v>394</v>
      </c>
      <c r="C392" s="214">
        <f t="shared" si="42"/>
        <v>3</v>
      </c>
      <c r="D392" s="215">
        <v>0</v>
      </c>
      <c r="E392" s="216">
        <v>3</v>
      </c>
      <c r="F392" s="216">
        <f t="shared" si="43"/>
        <v>-2</v>
      </c>
      <c r="G392" s="218">
        <v>1</v>
      </c>
      <c r="H392" s="215">
        <v>-3</v>
      </c>
      <c r="I392" s="224">
        <f t="shared" ref="I392:I408" si="44">J392+K392</f>
        <v>1</v>
      </c>
      <c r="J392" s="224">
        <f t="shared" ref="J392:J408" si="45">D392+G392</f>
        <v>1</v>
      </c>
      <c r="K392" s="225">
        <f t="shared" ref="K392:K408" si="46">E392+H392</f>
        <v>0</v>
      </c>
      <c r="L392" s="142">
        <f>VLOOKUP(A392,[1]附件4!$C:$M,11,0)</f>
        <v>-3</v>
      </c>
    </row>
    <row r="393" ht="16" customHeight="1" spans="1:12">
      <c r="A393" s="213">
        <v>22499</v>
      </c>
      <c r="B393" s="213" t="s">
        <v>395</v>
      </c>
      <c r="C393" s="214">
        <f t="shared" si="42"/>
        <v>173</v>
      </c>
      <c r="D393" s="215">
        <v>0</v>
      </c>
      <c r="E393" s="216">
        <v>173</v>
      </c>
      <c r="F393" s="216">
        <f t="shared" si="43"/>
        <v>-111</v>
      </c>
      <c r="G393" s="216">
        <v>0</v>
      </c>
      <c r="H393" s="215">
        <v>-111</v>
      </c>
      <c r="I393" s="224">
        <f t="shared" si="44"/>
        <v>62</v>
      </c>
      <c r="J393" s="224">
        <f t="shared" si="45"/>
        <v>0</v>
      </c>
      <c r="K393" s="225">
        <f t="shared" si="46"/>
        <v>62</v>
      </c>
      <c r="L393" s="142">
        <f>VLOOKUP(A393,[1]附件4!$C:$M,11,0)</f>
        <v>-111</v>
      </c>
    </row>
    <row r="394" ht="16" customHeight="1" spans="1:12">
      <c r="A394" s="217">
        <v>2249999</v>
      </c>
      <c r="B394" s="217" t="s">
        <v>395</v>
      </c>
      <c r="C394" s="214">
        <f t="shared" si="42"/>
        <v>173</v>
      </c>
      <c r="D394" s="215">
        <v>0</v>
      </c>
      <c r="E394" s="216">
        <v>173</v>
      </c>
      <c r="F394" s="216">
        <f t="shared" si="43"/>
        <v>-111</v>
      </c>
      <c r="G394" s="218">
        <v>0</v>
      </c>
      <c r="H394" s="215">
        <v>-111</v>
      </c>
      <c r="I394" s="224">
        <f t="shared" si="44"/>
        <v>62</v>
      </c>
      <c r="J394" s="224">
        <f t="shared" si="45"/>
        <v>0</v>
      </c>
      <c r="K394" s="225">
        <f t="shared" si="46"/>
        <v>62</v>
      </c>
      <c r="L394" s="142">
        <f>VLOOKUP(A394,[1]附件4!$C:$M,11,0)</f>
        <v>-111</v>
      </c>
    </row>
    <row r="395" ht="16" customHeight="1" spans="1:12">
      <c r="A395" s="207">
        <v>227</v>
      </c>
      <c r="B395" s="208" t="s">
        <v>85</v>
      </c>
      <c r="C395" s="209">
        <f t="shared" si="42"/>
        <v>3000</v>
      </c>
      <c r="D395" s="212">
        <v>3000</v>
      </c>
      <c r="E395" s="210">
        <v>0</v>
      </c>
      <c r="F395" s="210">
        <f t="shared" si="43"/>
        <v>-2500</v>
      </c>
      <c r="G395" s="211">
        <v>-2500</v>
      </c>
      <c r="H395" s="212">
        <v>0</v>
      </c>
      <c r="I395" s="222">
        <f t="shared" si="44"/>
        <v>500</v>
      </c>
      <c r="J395" s="222">
        <f t="shared" si="45"/>
        <v>500</v>
      </c>
      <c r="K395" s="223">
        <f t="shared" si="46"/>
        <v>0</v>
      </c>
      <c r="L395" s="142">
        <f>VLOOKUP(A395,[1]附件4!$C:$M,11,0)</f>
        <v>0</v>
      </c>
    </row>
    <row r="396" ht="16" customHeight="1" spans="1:12">
      <c r="A396" s="213">
        <v>227</v>
      </c>
      <c r="B396" s="213" t="s">
        <v>85</v>
      </c>
      <c r="C396" s="214">
        <f t="shared" si="42"/>
        <v>3000</v>
      </c>
      <c r="D396" s="215">
        <v>3000</v>
      </c>
      <c r="E396" s="216">
        <v>0</v>
      </c>
      <c r="F396" s="216">
        <f t="shared" si="43"/>
        <v>0</v>
      </c>
      <c r="G396" s="216">
        <v>0</v>
      </c>
      <c r="H396" s="215">
        <v>0</v>
      </c>
      <c r="I396" s="224">
        <f t="shared" si="44"/>
        <v>3000</v>
      </c>
      <c r="J396" s="224">
        <f t="shared" si="45"/>
        <v>3000</v>
      </c>
      <c r="K396" s="225">
        <f t="shared" si="46"/>
        <v>0</v>
      </c>
      <c r="L396" s="142">
        <f>VLOOKUP(A396,[1]附件4!$C:$M,11,0)</f>
        <v>0</v>
      </c>
    </row>
    <row r="397" ht="16" customHeight="1" spans="1:12">
      <c r="A397" s="217">
        <v>227</v>
      </c>
      <c r="B397" s="217" t="s">
        <v>85</v>
      </c>
      <c r="C397" s="214">
        <f t="shared" si="42"/>
        <v>3000</v>
      </c>
      <c r="D397" s="215">
        <v>3000</v>
      </c>
      <c r="E397" s="216">
        <v>0</v>
      </c>
      <c r="F397" s="216">
        <f t="shared" si="43"/>
        <v>-2500</v>
      </c>
      <c r="G397" s="218">
        <v>-2500</v>
      </c>
      <c r="H397" s="215">
        <v>0</v>
      </c>
      <c r="I397" s="224">
        <f t="shared" si="44"/>
        <v>500</v>
      </c>
      <c r="J397" s="224">
        <f t="shared" si="45"/>
        <v>500</v>
      </c>
      <c r="K397" s="225">
        <f t="shared" si="46"/>
        <v>0</v>
      </c>
      <c r="L397" s="142">
        <f>VLOOKUP(A397,[1]附件4!$C:$M,11,0)</f>
        <v>0</v>
      </c>
    </row>
    <row r="398" ht="16" customHeight="1" spans="1:12">
      <c r="A398" s="207">
        <v>229</v>
      </c>
      <c r="B398" s="208" t="s">
        <v>86</v>
      </c>
      <c r="C398" s="209">
        <f t="shared" si="42"/>
        <v>4274</v>
      </c>
      <c r="D398" s="212">
        <v>4267</v>
      </c>
      <c r="E398" s="210">
        <v>7</v>
      </c>
      <c r="F398" s="210">
        <f t="shared" si="43"/>
        <v>-3010</v>
      </c>
      <c r="G398" s="211">
        <v>-3002.85</v>
      </c>
      <c r="H398" s="212">
        <v>-7</v>
      </c>
      <c r="I398" s="222">
        <f t="shared" si="44"/>
        <v>1264</v>
      </c>
      <c r="J398" s="222">
        <f t="shared" si="45"/>
        <v>1264</v>
      </c>
      <c r="K398" s="223">
        <f t="shared" si="46"/>
        <v>0</v>
      </c>
      <c r="L398" s="142">
        <f>VLOOKUP(A398,[1]附件4!$C:$M,11,0)</f>
        <v>-7</v>
      </c>
    </row>
    <row r="399" ht="16" customHeight="1" spans="1:12">
      <c r="A399" s="213">
        <v>22902</v>
      </c>
      <c r="B399" s="213" t="s">
        <v>396</v>
      </c>
      <c r="C399" s="214">
        <f t="shared" si="42"/>
        <v>4000</v>
      </c>
      <c r="D399" s="215">
        <v>4000</v>
      </c>
      <c r="E399" s="216">
        <v>0</v>
      </c>
      <c r="F399" s="216">
        <f t="shared" si="43"/>
        <v>-3000</v>
      </c>
      <c r="G399" s="216">
        <v>-3000</v>
      </c>
      <c r="H399" s="215">
        <v>0</v>
      </c>
      <c r="I399" s="224">
        <f t="shared" si="44"/>
        <v>1000</v>
      </c>
      <c r="J399" s="224">
        <f t="shared" si="45"/>
        <v>1000</v>
      </c>
      <c r="K399" s="225">
        <f t="shared" si="46"/>
        <v>0</v>
      </c>
      <c r="L399" s="142">
        <f>VLOOKUP(A399,[1]附件4!$C:$M,11,0)</f>
        <v>0</v>
      </c>
    </row>
    <row r="400" ht="16" customHeight="1" spans="1:12">
      <c r="A400" s="217">
        <v>2290201</v>
      </c>
      <c r="B400" s="217" t="s">
        <v>396</v>
      </c>
      <c r="C400" s="214">
        <f t="shared" si="42"/>
        <v>4000</v>
      </c>
      <c r="D400" s="215">
        <v>4000</v>
      </c>
      <c r="E400" s="216">
        <v>0</v>
      </c>
      <c r="F400" s="216">
        <f t="shared" si="43"/>
        <v>-3000</v>
      </c>
      <c r="G400" s="218">
        <v>-3000</v>
      </c>
      <c r="H400" s="215">
        <v>0</v>
      </c>
      <c r="I400" s="224">
        <f t="shared" si="44"/>
        <v>1000</v>
      </c>
      <c r="J400" s="224">
        <f t="shared" si="45"/>
        <v>1000</v>
      </c>
      <c r="K400" s="225">
        <f t="shared" si="46"/>
        <v>0</v>
      </c>
      <c r="L400" s="142">
        <f>VLOOKUP(A400,[1]附件4!$C:$M,11,0)</f>
        <v>0</v>
      </c>
    </row>
    <row r="401" ht="16" customHeight="1" spans="1:12">
      <c r="A401" s="213">
        <v>22999</v>
      </c>
      <c r="B401" s="213" t="s">
        <v>86</v>
      </c>
      <c r="C401" s="214">
        <f t="shared" si="42"/>
        <v>274</v>
      </c>
      <c r="D401" s="215">
        <v>267</v>
      </c>
      <c r="E401" s="216">
        <v>7</v>
      </c>
      <c r="F401" s="216">
        <f t="shared" si="43"/>
        <v>-10</v>
      </c>
      <c r="G401" s="216">
        <v>-3</v>
      </c>
      <c r="H401" s="215">
        <v>-7</v>
      </c>
      <c r="I401" s="224">
        <f t="shared" si="44"/>
        <v>264</v>
      </c>
      <c r="J401" s="224">
        <f t="shared" si="45"/>
        <v>264</v>
      </c>
      <c r="K401" s="225">
        <f t="shared" si="46"/>
        <v>0</v>
      </c>
      <c r="L401" s="142">
        <f>VLOOKUP(A401,[1]附件4!$C:$M,11,0)</f>
        <v>-7</v>
      </c>
    </row>
    <row r="402" ht="16" customHeight="1" spans="1:12">
      <c r="A402" s="217">
        <v>2299999</v>
      </c>
      <c r="B402" s="217" t="s">
        <v>86</v>
      </c>
      <c r="C402" s="214">
        <f t="shared" si="42"/>
        <v>274</v>
      </c>
      <c r="D402" s="215">
        <v>267</v>
      </c>
      <c r="E402" s="216">
        <v>7</v>
      </c>
      <c r="F402" s="216">
        <f t="shared" si="43"/>
        <v>-10</v>
      </c>
      <c r="G402" s="218">
        <v>-3</v>
      </c>
      <c r="H402" s="215">
        <v>-7</v>
      </c>
      <c r="I402" s="224">
        <f t="shared" si="44"/>
        <v>264</v>
      </c>
      <c r="J402" s="224">
        <f t="shared" si="45"/>
        <v>264</v>
      </c>
      <c r="K402" s="225">
        <f t="shared" si="46"/>
        <v>0</v>
      </c>
      <c r="L402" s="142">
        <f>VLOOKUP(A402,[1]附件4!$C:$M,11,0)</f>
        <v>-7</v>
      </c>
    </row>
    <row r="403" ht="16" customHeight="1" spans="1:12">
      <c r="A403" s="207">
        <v>231</v>
      </c>
      <c r="B403" s="227" t="s">
        <v>397</v>
      </c>
      <c r="C403" s="209">
        <f t="shared" si="42"/>
        <v>1550</v>
      </c>
      <c r="D403" s="212">
        <v>1550</v>
      </c>
      <c r="E403" s="210">
        <v>0</v>
      </c>
      <c r="F403" s="210">
        <f t="shared" si="43"/>
        <v>0</v>
      </c>
      <c r="G403" s="211">
        <v>0</v>
      </c>
      <c r="H403" s="212">
        <v>0</v>
      </c>
      <c r="I403" s="222">
        <f t="shared" si="44"/>
        <v>1550</v>
      </c>
      <c r="J403" s="222">
        <f t="shared" si="45"/>
        <v>1550</v>
      </c>
      <c r="K403" s="223">
        <f t="shared" si="46"/>
        <v>0</v>
      </c>
      <c r="L403" s="142">
        <f>VLOOKUP(A403,[1]附件4!$C:$M,11,0)</f>
        <v>0</v>
      </c>
    </row>
    <row r="404" ht="16" customHeight="1" spans="1:12">
      <c r="A404" s="213">
        <v>23103</v>
      </c>
      <c r="B404" s="213" t="s">
        <v>398</v>
      </c>
      <c r="C404" s="214">
        <v>0</v>
      </c>
      <c r="D404" s="215">
        <v>0</v>
      </c>
      <c r="E404" s="216">
        <v>0</v>
      </c>
      <c r="F404" s="216">
        <f t="shared" si="43"/>
        <v>1550</v>
      </c>
      <c r="G404" s="216">
        <v>1550</v>
      </c>
      <c r="H404" s="215">
        <v>0</v>
      </c>
      <c r="I404" s="224">
        <f t="shared" si="44"/>
        <v>1550</v>
      </c>
      <c r="J404" s="224">
        <f t="shared" si="45"/>
        <v>1550</v>
      </c>
      <c r="K404" s="225">
        <f t="shared" si="46"/>
        <v>0</v>
      </c>
      <c r="L404" s="142">
        <f>VLOOKUP(A404,[1]附件4!$C:$M,11,0)</f>
        <v>0</v>
      </c>
    </row>
    <row r="405" ht="16" customHeight="1" spans="1:12">
      <c r="A405" s="217">
        <v>2310303</v>
      </c>
      <c r="B405" s="217" t="s">
        <v>399</v>
      </c>
      <c r="C405" s="214">
        <v>0</v>
      </c>
      <c r="D405" s="215">
        <v>0</v>
      </c>
      <c r="E405" s="216">
        <v>0</v>
      </c>
      <c r="F405" s="216">
        <f t="shared" si="43"/>
        <v>1550</v>
      </c>
      <c r="G405" s="218">
        <v>1550</v>
      </c>
      <c r="H405" s="215">
        <v>0</v>
      </c>
      <c r="I405" s="224">
        <f t="shared" si="44"/>
        <v>1550</v>
      </c>
      <c r="J405" s="224">
        <f t="shared" si="45"/>
        <v>1550</v>
      </c>
      <c r="K405" s="225">
        <f t="shared" si="46"/>
        <v>0</v>
      </c>
      <c r="L405" s="142">
        <f>VLOOKUP(A405,[1]附件4!$C:$M,11,0)</f>
        <v>0</v>
      </c>
    </row>
    <row r="406" ht="16" customHeight="1" spans="1:12">
      <c r="A406" s="213">
        <v>23104</v>
      </c>
      <c r="B406" s="213" t="s">
        <v>400</v>
      </c>
      <c r="C406" s="214">
        <f t="shared" ref="C406:C410" si="47">D406+E406</f>
        <v>1550</v>
      </c>
      <c r="D406" s="215">
        <v>1550</v>
      </c>
      <c r="E406" s="216">
        <v>0</v>
      </c>
      <c r="F406" s="216">
        <f t="shared" si="43"/>
        <v>-1550</v>
      </c>
      <c r="G406" s="216">
        <v>-1550</v>
      </c>
      <c r="H406" s="215">
        <v>0</v>
      </c>
      <c r="I406" s="224">
        <f t="shared" si="44"/>
        <v>0</v>
      </c>
      <c r="J406" s="224">
        <f t="shared" si="45"/>
        <v>0</v>
      </c>
      <c r="K406" s="225">
        <f t="shared" si="46"/>
        <v>0</v>
      </c>
      <c r="L406" s="142" t="e">
        <f>VLOOKUP(A406,[1]附件4!$C:$M,11,0)</f>
        <v>#N/A</v>
      </c>
    </row>
    <row r="407" ht="16" customHeight="1" spans="1:12">
      <c r="A407" s="217">
        <v>2310411</v>
      </c>
      <c r="B407" s="217" t="s">
        <v>401</v>
      </c>
      <c r="C407" s="214">
        <f t="shared" si="47"/>
        <v>1550</v>
      </c>
      <c r="D407" s="215">
        <v>1550</v>
      </c>
      <c r="E407" s="216">
        <v>0</v>
      </c>
      <c r="F407" s="216">
        <f t="shared" si="43"/>
        <v>-1550</v>
      </c>
      <c r="G407" s="218">
        <v>-1550</v>
      </c>
      <c r="H407" s="215">
        <v>0</v>
      </c>
      <c r="I407" s="224">
        <f t="shared" si="44"/>
        <v>0</v>
      </c>
      <c r="J407" s="224">
        <f t="shared" si="45"/>
        <v>0</v>
      </c>
      <c r="K407" s="225">
        <f t="shared" si="46"/>
        <v>0</v>
      </c>
      <c r="L407" s="142" t="e">
        <f>VLOOKUP(A407,[1]附件4!$C:$M,11,0)</f>
        <v>#N/A</v>
      </c>
    </row>
    <row r="408" ht="16" customHeight="1" spans="1:12">
      <c r="A408" s="207">
        <v>232</v>
      </c>
      <c r="B408" s="208" t="s">
        <v>88</v>
      </c>
      <c r="C408" s="209">
        <f t="shared" si="47"/>
        <v>3320</v>
      </c>
      <c r="D408" s="212">
        <v>3320</v>
      </c>
      <c r="E408" s="210">
        <v>0</v>
      </c>
      <c r="F408" s="210">
        <f t="shared" si="43"/>
        <v>170</v>
      </c>
      <c r="G408" s="211">
        <v>170</v>
      </c>
      <c r="H408" s="212">
        <v>0</v>
      </c>
      <c r="I408" s="222">
        <f t="shared" si="44"/>
        <v>3490</v>
      </c>
      <c r="J408" s="222">
        <f t="shared" si="45"/>
        <v>3490</v>
      </c>
      <c r="K408" s="223">
        <f t="shared" si="46"/>
        <v>0</v>
      </c>
      <c r="L408" s="142">
        <f>VLOOKUP(A408,[1]附件4!$C:$M,11,0)</f>
        <v>0</v>
      </c>
    </row>
    <row r="409" ht="16" customHeight="1" spans="1:12">
      <c r="A409" s="213">
        <v>23203</v>
      </c>
      <c r="B409" s="213" t="s">
        <v>402</v>
      </c>
      <c r="C409" s="214">
        <f t="shared" si="47"/>
        <v>3000</v>
      </c>
      <c r="D409" s="215">
        <v>3000</v>
      </c>
      <c r="E409" s="216">
        <v>0</v>
      </c>
      <c r="F409" s="216">
        <f t="shared" ref="F409:F414" si="48">G409+H409</f>
        <v>170</v>
      </c>
      <c r="G409" s="216">
        <v>170</v>
      </c>
      <c r="H409" s="215">
        <v>0</v>
      </c>
      <c r="I409" s="224">
        <f t="shared" ref="I409:I414" si="49">J409+K409</f>
        <v>3170</v>
      </c>
      <c r="J409" s="224">
        <f t="shared" ref="J409:J414" si="50">D409+G409</f>
        <v>3170</v>
      </c>
      <c r="K409" s="225">
        <f t="shared" ref="K409:K414" si="51">E409+H409</f>
        <v>0</v>
      </c>
      <c r="L409" s="142">
        <f>VLOOKUP(A409,[1]附件4!$C:$M,11,0)</f>
        <v>0</v>
      </c>
    </row>
    <row r="410" ht="16" customHeight="1" spans="1:12">
      <c r="A410" s="217">
        <v>2320301</v>
      </c>
      <c r="B410" s="217" t="s">
        <v>403</v>
      </c>
      <c r="C410" s="214">
        <f t="shared" si="47"/>
        <v>3000</v>
      </c>
      <c r="D410" s="215">
        <v>3000</v>
      </c>
      <c r="E410" s="216">
        <v>0</v>
      </c>
      <c r="F410" s="216">
        <f t="shared" si="48"/>
        <v>0</v>
      </c>
      <c r="G410" s="218">
        <v>0</v>
      </c>
      <c r="H410" s="215">
        <v>0</v>
      </c>
      <c r="I410" s="224">
        <f t="shared" si="49"/>
        <v>3000</v>
      </c>
      <c r="J410" s="224">
        <f t="shared" si="50"/>
        <v>3000</v>
      </c>
      <c r="K410" s="225">
        <f t="shared" si="51"/>
        <v>0</v>
      </c>
      <c r="L410" s="142">
        <f>VLOOKUP(A410,[1]附件4!$C:$M,11,0)</f>
        <v>0</v>
      </c>
    </row>
    <row r="411" ht="16" customHeight="1" spans="1:12">
      <c r="A411" s="217">
        <v>2320303</v>
      </c>
      <c r="B411" s="217" t="s">
        <v>404</v>
      </c>
      <c r="C411" s="214">
        <v>320</v>
      </c>
      <c r="D411" s="215">
        <v>320</v>
      </c>
      <c r="E411" s="216">
        <v>0</v>
      </c>
      <c r="F411" s="216">
        <f t="shared" si="48"/>
        <v>170</v>
      </c>
      <c r="G411" s="218">
        <v>170</v>
      </c>
      <c r="H411" s="215">
        <v>0</v>
      </c>
      <c r="I411" s="224">
        <f t="shared" si="49"/>
        <v>490</v>
      </c>
      <c r="J411" s="224">
        <f t="shared" si="50"/>
        <v>490</v>
      </c>
      <c r="K411" s="225">
        <f t="shared" si="51"/>
        <v>0</v>
      </c>
      <c r="L411" s="142">
        <f>VLOOKUP(A411,[1]附件4!$C:$M,11,0)</f>
        <v>0</v>
      </c>
    </row>
    <row r="412" ht="16" customHeight="1" spans="1:12">
      <c r="A412" s="207">
        <v>233</v>
      </c>
      <c r="B412" s="208" t="s">
        <v>89</v>
      </c>
      <c r="C412" s="209">
        <f t="shared" ref="C412:C414" si="52">D412+E412</f>
        <v>30</v>
      </c>
      <c r="D412" s="212">
        <v>30</v>
      </c>
      <c r="E412" s="210">
        <v>0</v>
      </c>
      <c r="F412" s="210">
        <f t="shared" si="48"/>
        <v>-15</v>
      </c>
      <c r="G412" s="211">
        <v>-15</v>
      </c>
      <c r="H412" s="212">
        <v>0</v>
      </c>
      <c r="I412" s="222">
        <f t="shared" si="49"/>
        <v>15</v>
      </c>
      <c r="J412" s="222">
        <f t="shared" si="50"/>
        <v>15</v>
      </c>
      <c r="K412" s="223">
        <f t="shared" si="51"/>
        <v>0</v>
      </c>
      <c r="L412" s="142">
        <f>VLOOKUP(A412,[1]附件4!$C:$M,11,0)</f>
        <v>0</v>
      </c>
    </row>
    <row r="413" ht="16" customHeight="1" spans="1:12">
      <c r="A413" s="213">
        <v>23303</v>
      </c>
      <c r="B413" s="213" t="s">
        <v>405</v>
      </c>
      <c r="C413" s="214">
        <f t="shared" si="52"/>
        <v>30</v>
      </c>
      <c r="D413" s="215">
        <v>30</v>
      </c>
      <c r="E413" s="216">
        <v>0</v>
      </c>
      <c r="F413" s="216">
        <f t="shared" si="48"/>
        <v>-15</v>
      </c>
      <c r="G413" s="216">
        <v>-15</v>
      </c>
      <c r="H413" s="215">
        <v>0</v>
      </c>
      <c r="I413" s="224">
        <f t="shared" si="49"/>
        <v>15</v>
      </c>
      <c r="J413" s="224">
        <f t="shared" si="50"/>
        <v>15</v>
      </c>
      <c r="K413" s="225">
        <f t="shared" si="51"/>
        <v>0</v>
      </c>
      <c r="L413" s="142">
        <f>VLOOKUP(A413,[1]附件4!$C:$M,11,0)</f>
        <v>0</v>
      </c>
    </row>
    <row r="414" ht="16" customHeight="1" spans="1:12">
      <c r="A414" s="217">
        <v>23303</v>
      </c>
      <c r="B414" s="217" t="s">
        <v>405</v>
      </c>
      <c r="C414" s="214">
        <f t="shared" si="52"/>
        <v>30</v>
      </c>
      <c r="D414" s="215">
        <v>30</v>
      </c>
      <c r="E414" s="216">
        <v>0</v>
      </c>
      <c r="F414" s="216">
        <f t="shared" si="48"/>
        <v>-15</v>
      </c>
      <c r="G414" s="218">
        <v>-15</v>
      </c>
      <c r="H414" s="215">
        <v>0</v>
      </c>
      <c r="I414" s="224">
        <f t="shared" si="49"/>
        <v>15</v>
      </c>
      <c r="J414" s="224">
        <f t="shared" si="50"/>
        <v>15</v>
      </c>
      <c r="K414" s="225">
        <f t="shared" si="51"/>
        <v>0</v>
      </c>
      <c r="L414" s="142">
        <f>VLOOKUP(A414,[1]附件4!$C:$M,11,0)</f>
        <v>0</v>
      </c>
    </row>
  </sheetData>
  <autoFilter xmlns:etc="http://www.wps.cn/officeDocument/2017/etCustomData" ref="A6:R414" etc:filterBottomFollowUsedRange="0">
    <extLst/>
  </autoFilter>
  <mergeCells count="7">
    <mergeCell ref="A2:K2"/>
    <mergeCell ref="C4:E4"/>
    <mergeCell ref="F4:H4"/>
    <mergeCell ref="I4:K4"/>
    <mergeCell ref="A6:B6"/>
    <mergeCell ref="A4:A5"/>
    <mergeCell ref="B4:B5"/>
  </mergeCells>
  <pageMargins left="0.751388888888889" right="0.751388888888889" top="0.432638888888889" bottom="0.668055555555556" header="0.5" footer="0.432638888888889"/>
  <pageSetup paperSize="9" scale="64" fitToHeight="0" orientation="landscape" horizontalDpi="600"/>
  <headerFooter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4"/>
  <sheetViews>
    <sheetView view="pageBreakPreview" zoomScaleNormal="100" workbookViewId="0">
      <pane ySplit="4" topLeftCell="A32" activePane="bottomLeft" state="frozen"/>
      <selection/>
      <selection pane="bottomLeft" activeCell="B50" sqref="B50"/>
    </sheetView>
  </sheetViews>
  <sheetFormatPr defaultColWidth="9" defaultRowHeight="13.5" outlineLevelCol="5"/>
  <cols>
    <col min="1" max="1" width="13.25" style="86" customWidth="1"/>
    <col min="2" max="2" width="40.375" style="86" customWidth="1"/>
    <col min="3" max="5" width="19.125" customWidth="1"/>
    <col min="6" max="6" width="11.875" customWidth="1"/>
    <col min="7" max="7" width="12.625" style="142"/>
  </cols>
  <sheetData>
    <row r="1" ht="26.25" customHeight="1" spans="1:3">
      <c r="A1" s="159" t="s">
        <v>406</v>
      </c>
      <c r="B1" s="159"/>
      <c r="C1" s="160"/>
    </row>
    <row r="2" ht="32" customHeight="1" spans="1:6">
      <c r="A2" s="161" t="s">
        <v>407</v>
      </c>
      <c r="B2" s="161"/>
      <c r="C2" s="162"/>
      <c r="D2" s="162"/>
      <c r="E2" s="162"/>
      <c r="F2" s="163"/>
    </row>
    <row r="3" ht="22.5" customHeight="1" spans="1:6">
      <c r="A3" s="164"/>
      <c r="B3" s="164"/>
      <c r="C3" s="165"/>
      <c r="E3" s="166"/>
      <c r="F3" s="167" t="s">
        <v>16</v>
      </c>
    </row>
    <row r="4" ht="23" customHeight="1" spans="1:6">
      <c r="A4" s="27" t="s">
        <v>54</v>
      </c>
      <c r="B4" s="27" t="s">
        <v>92</v>
      </c>
      <c r="C4" s="22" t="s">
        <v>408</v>
      </c>
      <c r="D4" s="22" t="s">
        <v>409</v>
      </c>
      <c r="E4" s="22" t="s">
        <v>410</v>
      </c>
      <c r="F4" s="168" t="s">
        <v>27</v>
      </c>
    </row>
    <row r="5" ht="17" customHeight="1" spans="1:6">
      <c r="A5" s="169" t="s">
        <v>411</v>
      </c>
      <c r="B5" s="169"/>
      <c r="C5" s="170">
        <f>SUM(C6,C28,C34,C51,C48,C62,C107,C127,C137,C142,C179,C188,C193,C196,C202,C205,C212)</f>
        <v>54008</v>
      </c>
      <c r="D5" s="170">
        <f>SUM(D6,D28,D34,D51,D48,D62,D107,D127,D137,D142,D179,D188,D193,D196,D202,D205,D212)</f>
        <v>15401</v>
      </c>
      <c r="E5" s="170">
        <f>SUM(E6,E28,E34,E51,E48,E62,E107,E127,E137,E142,E179,E188,E193,E196,E202,E205,E212)</f>
        <v>38607</v>
      </c>
      <c r="F5" s="171"/>
    </row>
    <row r="6" ht="13" customHeight="1" spans="1:6">
      <c r="A6" s="172">
        <v>201</v>
      </c>
      <c r="B6" s="173" t="s">
        <v>67</v>
      </c>
      <c r="C6" s="174">
        <v>1107</v>
      </c>
      <c r="D6" s="175">
        <v>606</v>
      </c>
      <c r="E6" s="176">
        <f>C6-D6</f>
        <v>501</v>
      </c>
      <c r="F6" s="177"/>
    </row>
    <row r="7" ht="13" customHeight="1" spans="1:6">
      <c r="A7" s="178">
        <v>20101</v>
      </c>
      <c r="B7" s="178" t="s">
        <v>97</v>
      </c>
      <c r="C7" s="179">
        <v>10</v>
      </c>
      <c r="D7" s="180">
        <v>0</v>
      </c>
      <c r="E7" s="181">
        <f t="shared" ref="E7:E70" si="0">C7-D7</f>
        <v>10</v>
      </c>
      <c r="F7" s="182"/>
    </row>
    <row r="8" ht="13" customHeight="1" spans="1:6">
      <c r="A8" s="183">
        <v>2010199</v>
      </c>
      <c r="B8" s="184" t="s">
        <v>102</v>
      </c>
      <c r="C8" s="179">
        <v>10</v>
      </c>
      <c r="D8" s="180">
        <v>0</v>
      </c>
      <c r="E8" s="181">
        <f t="shared" si="0"/>
        <v>10</v>
      </c>
      <c r="F8" s="182"/>
    </row>
    <row r="9" ht="13" customHeight="1" spans="1:6">
      <c r="A9" s="178">
        <v>20102</v>
      </c>
      <c r="B9" s="178" t="s">
        <v>103</v>
      </c>
      <c r="C9" s="179">
        <v>11</v>
      </c>
      <c r="D9" s="180">
        <v>0</v>
      </c>
      <c r="E9" s="181">
        <f t="shared" si="0"/>
        <v>11</v>
      </c>
      <c r="F9" s="182"/>
    </row>
    <row r="10" ht="13" customHeight="1" spans="1:6">
      <c r="A10" s="183">
        <v>2010205</v>
      </c>
      <c r="B10" s="184" t="s">
        <v>412</v>
      </c>
      <c r="C10" s="179">
        <v>1</v>
      </c>
      <c r="D10" s="180">
        <v>0</v>
      </c>
      <c r="E10" s="181">
        <f t="shared" si="0"/>
        <v>1</v>
      </c>
      <c r="F10" s="182"/>
    </row>
    <row r="11" ht="13" customHeight="1" spans="1:6">
      <c r="A11" s="183">
        <v>2010299</v>
      </c>
      <c r="B11" s="184" t="s">
        <v>413</v>
      </c>
      <c r="C11" s="179">
        <v>10</v>
      </c>
      <c r="D11" s="180">
        <v>0</v>
      </c>
      <c r="E11" s="181">
        <f t="shared" si="0"/>
        <v>10</v>
      </c>
      <c r="F11" s="182"/>
    </row>
    <row r="12" ht="13" customHeight="1" spans="1:6">
      <c r="A12" s="178">
        <v>20105</v>
      </c>
      <c r="B12" s="178" t="s">
        <v>111</v>
      </c>
      <c r="C12" s="179">
        <v>24</v>
      </c>
      <c r="D12" s="180">
        <v>24</v>
      </c>
      <c r="E12" s="181">
        <f t="shared" si="0"/>
        <v>0</v>
      </c>
      <c r="F12" s="182"/>
    </row>
    <row r="13" ht="13" customHeight="1" spans="1:6">
      <c r="A13" s="183">
        <v>2010505</v>
      </c>
      <c r="B13" s="184" t="s">
        <v>414</v>
      </c>
      <c r="C13" s="179">
        <v>6</v>
      </c>
      <c r="D13" s="180">
        <v>6</v>
      </c>
      <c r="E13" s="181">
        <f t="shared" si="0"/>
        <v>0</v>
      </c>
      <c r="F13" s="182"/>
    </row>
    <row r="14" ht="13" customHeight="1" spans="1:6">
      <c r="A14" s="183">
        <v>2010508</v>
      </c>
      <c r="B14" s="184" t="s">
        <v>113</v>
      </c>
      <c r="C14" s="179">
        <v>18</v>
      </c>
      <c r="D14" s="180">
        <v>18</v>
      </c>
      <c r="E14" s="181">
        <f t="shared" si="0"/>
        <v>0</v>
      </c>
      <c r="F14" s="182"/>
    </row>
    <row r="15" ht="13" customHeight="1" spans="1:6">
      <c r="A15" s="178">
        <v>20106</v>
      </c>
      <c r="B15" s="178" t="s">
        <v>114</v>
      </c>
      <c r="C15" s="179">
        <v>16</v>
      </c>
      <c r="D15" s="180">
        <v>0</v>
      </c>
      <c r="E15" s="181">
        <f t="shared" si="0"/>
        <v>16</v>
      </c>
      <c r="F15" s="182"/>
    </row>
    <row r="16" ht="13" customHeight="1" spans="1:6">
      <c r="A16" s="183">
        <v>2010699</v>
      </c>
      <c r="B16" s="184" t="s">
        <v>117</v>
      </c>
      <c r="C16" s="179">
        <v>16</v>
      </c>
      <c r="D16" s="180">
        <v>0</v>
      </c>
      <c r="E16" s="181">
        <f t="shared" si="0"/>
        <v>16</v>
      </c>
      <c r="F16" s="182"/>
    </row>
    <row r="17" ht="13" customHeight="1" spans="1:6">
      <c r="A17" s="178">
        <v>20113</v>
      </c>
      <c r="B17" s="178" t="s">
        <v>120</v>
      </c>
      <c r="C17" s="179">
        <v>219</v>
      </c>
      <c r="D17" s="180">
        <v>219</v>
      </c>
      <c r="E17" s="181">
        <f t="shared" si="0"/>
        <v>0</v>
      </c>
      <c r="F17" s="182"/>
    </row>
    <row r="18" ht="13" customHeight="1" spans="1:6">
      <c r="A18" s="183">
        <v>2011399</v>
      </c>
      <c r="B18" s="184" t="s">
        <v>123</v>
      </c>
      <c r="C18" s="179">
        <v>219</v>
      </c>
      <c r="D18" s="180">
        <v>219</v>
      </c>
      <c r="E18" s="181">
        <f t="shared" si="0"/>
        <v>0</v>
      </c>
      <c r="F18" s="182"/>
    </row>
    <row r="19" ht="13" customHeight="1" spans="1:6">
      <c r="A19" s="178">
        <v>20129</v>
      </c>
      <c r="B19" s="178" t="s">
        <v>128</v>
      </c>
      <c r="C19" s="179">
        <v>387</v>
      </c>
      <c r="D19" s="180">
        <v>360</v>
      </c>
      <c r="E19" s="181">
        <f t="shared" si="0"/>
        <v>27</v>
      </c>
      <c r="F19" s="182"/>
    </row>
    <row r="20" ht="13" customHeight="1" spans="1:6">
      <c r="A20" s="183">
        <v>2012902</v>
      </c>
      <c r="B20" s="184" t="s">
        <v>99</v>
      </c>
      <c r="C20" s="179">
        <v>10</v>
      </c>
      <c r="D20" s="180">
        <v>0</v>
      </c>
      <c r="E20" s="181">
        <f t="shared" si="0"/>
        <v>10</v>
      </c>
      <c r="F20" s="182"/>
    </row>
    <row r="21" ht="13" customHeight="1" spans="1:6">
      <c r="A21" s="183">
        <v>2012999</v>
      </c>
      <c r="B21" s="184" t="s">
        <v>415</v>
      </c>
      <c r="C21" s="179">
        <v>377</v>
      </c>
      <c r="D21" s="180">
        <v>360</v>
      </c>
      <c r="E21" s="181">
        <f t="shared" si="0"/>
        <v>17</v>
      </c>
      <c r="F21" s="182"/>
    </row>
    <row r="22" ht="13" customHeight="1" spans="1:6">
      <c r="A22" s="178">
        <v>20134</v>
      </c>
      <c r="B22" s="178" t="s">
        <v>132</v>
      </c>
      <c r="C22" s="179">
        <v>13</v>
      </c>
      <c r="D22" s="180">
        <v>0</v>
      </c>
      <c r="E22" s="181">
        <f t="shared" si="0"/>
        <v>13</v>
      </c>
      <c r="F22" s="182"/>
    </row>
    <row r="23" ht="13" customHeight="1" spans="1:6">
      <c r="A23" s="183">
        <v>2013404</v>
      </c>
      <c r="B23" s="184" t="s">
        <v>133</v>
      </c>
      <c r="C23" s="179">
        <v>13</v>
      </c>
      <c r="D23" s="180">
        <v>0</v>
      </c>
      <c r="E23" s="181">
        <f t="shared" si="0"/>
        <v>13</v>
      </c>
      <c r="F23" s="182"/>
    </row>
    <row r="24" ht="13" customHeight="1" spans="1:6">
      <c r="A24" s="178">
        <v>20136</v>
      </c>
      <c r="B24" s="178" t="s">
        <v>416</v>
      </c>
      <c r="C24" s="179">
        <v>3</v>
      </c>
      <c r="D24" s="180">
        <v>3</v>
      </c>
      <c r="E24" s="181">
        <f t="shared" si="0"/>
        <v>0</v>
      </c>
      <c r="F24" s="182"/>
    </row>
    <row r="25" ht="13" customHeight="1" spans="1:6">
      <c r="A25" s="183">
        <v>2013602</v>
      </c>
      <c r="B25" s="184" t="s">
        <v>99</v>
      </c>
      <c r="C25" s="179">
        <v>3</v>
      </c>
      <c r="D25" s="180">
        <v>3</v>
      </c>
      <c r="E25" s="181">
        <f t="shared" si="0"/>
        <v>0</v>
      </c>
      <c r="F25" s="182"/>
    </row>
    <row r="26" ht="13" customHeight="1" spans="1:6">
      <c r="A26" s="178">
        <v>20199</v>
      </c>
      <c r="B26" s="178" t="s">
        <v>417</v>
      </c>
      <c r="C26" s="179">
        <v>424</v>
      </c>
      <c r="D26" s="180">
        <v>0</v>
      </c>
      <c r="E26" s="181">
        <f t="shared" si="0"/>
        <v>424</v>
      </c>
      <c r="F26" s="182"/>
    </row>
    <row r="27" ht="13" customHeight="1" spans="1:6">
      <c r="A27" s="183">
        <v>2019999</v>
      </c>
      <c r="B27" s="184" t="s">
        <v>139</v>
      </c>
      <c r="C27" s="179">
        <v>424</v>
      </c>
      <c r="D27" s="180">
        <v>0</v>
      </c>
      <c r="E27" s="181">
        <f t="shared" si="0"/>
        <v>424</v>
      </c>
      <c r="F27" s="182"/>
    </row>
    <row r="28" ht="13" customHeight="1" spans="1:6">
      <c r="A28" s="172">
        <v>204</v>
      </c>
      <c r="B28" s="173" t="s">
        <v>69</v>
      </c>
      <c r="C28" s="174">
        <v>44</v>
      </c>
      <c r="D28" s="175">
        <v>12</v>
      </c>
      <c r="E28" s="176">
        <f t="shared" si="0"/>
        <v>32</v>
      </c>
      <c r="F28" s="177"/>
    </row>
    <row r="29" ht="13" customHeight="1" spans="1:6">
      <c r="A29" s="178">
        <v>20402</v>
      </c>
      <c r="B29" s="178" t="s">
        <v>144</v>
      </c>
      <c r="C29" s="179">
        <v>2</v>
      </c>
      <c r="D29" s="180">
        <v>0</v>
      </c>
      <c r="E29" s="181">
        <f t="shared" si="0"/>
        <v>2</v>
      </c>
      <c r="F29" s="182"/>
    </row>
    <row r="30" ht="13" customHeight="1" spans="1:6">
      <c r="A30" s="183">
        <v>2040202</v>
      </c>
      <c r="B30" s="184" t="s">
        <v>99</v>
      </c>
      <c r="C30" s="179">
        <v>2</v>
      </c>
      <c r="D30" s="180">
        <v>0</v>
      </c>
      <c r="E30" s="181">
        <f t="shared" si="0"/>
        <v>2</v>
      </c>
      <c r="F30" s="182"/>
    </row>
    <row r="31" ht="13" customHeight="1" spans="1:6">
      <c r="A31" s="178">
        <v>20406</v>
      </c>
      <c r="B31" s="178" t="s">
        <v>149</v>
      </c>
      <c r="C31" s="179">
        <v>42</v>
      </c>
      <c r="D31" s="180">
        <v>12</v>
      </c>
      <c r="E31" s="181">
        <f t="shared" si="0"/>
        <v>30</v>
      </c>
      <c r="F31" s="182"/>
    </row>
    <row r="32" ht="13" customHeight="1" spans="1:6">
      <c r="A32" s="183">
        <v>2040604</v>
      </c>
      <c r="B32" s="184" t="s">
        <v>150</v>
      </c>
      <c r="C32" s="179">
        <v>17</v>
      </c>
      <c r="D32" s="180">
        <v>12</v>
      </c>
      <c r="E32" s="181">
        <f t="shared" si="0"/>
        <v>5</v>
      </c>
      <c r="F32" s="182"/>
    </row>
    <row r="33" ht="13" customHeight="1" spans="1:6">
      <c r="A33" s="183">
        <v>2040607</v>
      </c>
      <c r="B33" s="184" t="s">
        <v>152</v>
      </c>
      <c r="C33" s="179">
        <v>25</v>
      </c>
      <c r="D33" s="180">
        <v>0</v>
      </c>
      <c r="E33" s="181">
        <f t="shared" si="0"/>
        <v>25</v>
      </c>
      <c r="F33" s="182"/>
    </row>
    <row r="34" ht="13" customHeight="1" spans="1:6">
      <c r="A34" s="172">
        <v>205</v>
      </c>
      <c r="B34" s="173" t="s">
        <v>70</v>
      </c>
      <c r="C34" s="174">
        <v>10173</v>
      </c>
      <c r="D34" s="175">
        <v>3102</v>
      </c>
      <c r="E34" s="176">
        <f t="shared" si="0"/>
        <v>7071</v>
      </c>
      <c r="F34" s="177"/>
    </row>
    <row r="35" ht="13" customHeight="1" spans="1:6">
      <c r="A35" s="178">
        <v>20502</v>
      </c>
      <c r="B35" s="178" t="s">
        <v>160</v>
      </c>
      <c r="C35" s="179">
        <v>9881</v>
      </c>
      <c r="D35" s="180">
        <v>3102</v>
      </c>
      <c r="E35" s="181">
        <f t="shared" si="0"/>
        <v>6779</v>
      </c>
      <c r="F35" s="182"/>
    </row>
    <row r="36" ht="13" customHeight="1" spans="1:6">
      <c r="A36" s="183">
        <v>2050201</v>
      </c>
      <c r="B36" s="184" t="s">
        <v>161</v>
      </c>
      <c r="C36" s="179">
        <v>835</v>
      </c>
      <c r="D36" s="180">
        <v>265</v>
      </c>
      <c r="E36" s="181">
        <f t="shared" si="0"/>
        <v>570</v>
      </c>
      <c r="F36" s="182"/>
    </row>
    <row r="37" ht="13" customHeight="1" spans="1:6">
      <c r="A37" s="183">
        <v>2050202</v>
      </c>
      <c r="B37" s="184" t="s">
        <v>162</v>
      </c>
      <c r="C37" s="179">
        <v>5816</v>
      </c>
      <c r="D37" s="180">
        <v>1923</v>
      </c>
      <c r="E37" s="181">
        <f t="shared" si="0"/>
        <v>3893</v>
      </c>
      <c r="F37" s="182"/>
    </row>
    <row r="38" ht="13" customHeight="1" spans="1:6">
      <c r="A38" s="183">
        <v>2050203</v>
      </c>
      <c r="B38" s="184" t="s">
        <v>163</v>
      </c>
      <c r="C38" s="179">
        <v>1694</v>
      </c>
      <c r="D38" s="180">
        <v>774</v>
      </c>
      <c r="E38" s="181">
        <f t="shared" si="0"/>
        <v>920</v>
      </c>
      <c r="F38" s="182"/>
    </row>
    <row r="39" ht="13" customHeight="1" spans="1:6">
      <c r="A39" s="183">
        <v>2050204</v>
      </c>
      <c r="B39" s="184" t="s">
        <v>164</v>
      </c>
      <c r="C39" s="179">
        <v>658</v>
      </c>
      <c r="D39" s="180">
        <v>140</v>
      </c>
      <c r="E39" s="181">
        <f t="shared" si="0"/>
        <v>518</v>
      </c>
      <c r="F39" s="182"/>
    </row>
    <row r="40" ht="13" customHeight="1" spans="1:6">
      <c r="A40" s="183">
        <v>2050205</v>
      </c>
      <c r="B40" s="184" t="s">
        <v>162</v>
      </c>
      <c r="C40" s="179">
        <v>225</v>
      </c>
      <c r="D40" s="180"/>
      <c r="E40" s="181">
        <f t="shared" si="0"/>
        <v>225</v>
      </c>
      <c r="F40" s="182"/>
    </row>
    <row r="41" ht="13" customHeight="1" spans="1:6">
      <c r="A41" s="183">
        <v>2050299</v>
      </c>
      <c r="B41" s="184" t="s">
        <v>165</v>
      </c>
      <c r="C41" s="179">
        <f>640.022+12</f>
        <v>652</v>
      </c>
      <c r="D41" s="180">
        <v>0</v>
      </c>
      <c r="E41" s="181">
        <f t="shared" si="0"/>
        <v>652</v>
      </c>
      <c r="F41" s="182"/>
    </row>
    <row r="42" ht="13" customHeight="1" spans="1:6">
      <c r="A42" s="178">
        <v>20503</v>
      </c>
      <c r="B42" s="178" t="s">
        <v>166</v>
      </c>
      <c r="C42" s="179">
        <v>50</v>
      </c>
      <c r="D42" s="180">
        <v>0</v>
      </c>
      <c r="E42" s="181">
        <f t="shared" si="0"/>
        <v>50</v>
      </c>
      <c r="F42" s="182"/>
    </row>
    <row r="43" ht="13" customHeight="1" spans="1:6">
      <c r="A43" s="183">
        <v>2050302</v>
      </c>
      <c r="B43" s="184" t="s">
        <v>418</v>
      </c>
      <c r="C43" s="179">
        <v>50</v>
      </c>
      <c r="D43" s="180">
        <v>0</v>
      </c>
      <c r="E43" s="181">
        <f t="shared" si="0"/>
        <v>50</v>
      </c>
      <c r="F43" s="182"/>
    </row>
    <row r="44" ht="13" customHeight="1" spans="1:6">
      <c r="A44" s="178">
        <v>20507</v>
      </c>
      <c r="B44" s="178" t="s">
        <v>171</v>
      </c>
      <c r="C44" s="179">
        <v>3</v>
      </c>
      <c r="D44" s="180">
        <v>0</v>
      </c>
      <c r="E44" s="181">
        <f t="shared" si="0"/>
        <v>3</v>
      </c>
      <c r="F44" s="182"/>
    </row>
    <row r="45" ht="13" customHeight="1" spans="1:6">
      <c r="A45" s="183">
        <v>2050701</v>
      </c>
      <c r="B45" s="184" t="s">
        <v>172</v>
      </c>
      <c r="C45" s="179">
        <v>3</v>
      </c>
      <c r="D45" s="180">
        <v>0</v>
      </c>
      <c r="E45" s="181">
        <f t="shared" si="0"/>
        <v>3</v>
      </c>
      <c r="F45" s="182"/>
    </row>
    <row r="46" ht="13" customHeight="1" spans="1:6">
      <c r="A46" s="178">
        <v>20599</v>
      </c>
      <c r="B46" s="178" t="s">
        <v>419</v>
      </c>
      <c r="C46" s="179">
        <v>239</v>
      </c>
      <c r="D46" s="180">
        <v>0</v>
      </c>
      <c r="E46" s="181">
        <f t="shared" si="0"/>
        <v>239</v>
      </c>
      <c r="F46" s="182"/>
    </row>
    <row r="47" ht="13" customHeight="1" spans="1:6">
      <c r="A47" s="183">
        <v>2059999</v>
      </c>
      <c r="B47" s="184" t="s">
        <v>177</v>
      </c>
      <c r="C47" s="179">
        <v>239</v>
      </c>
      <c r="D47" s="180">
        <v>0</v>
      </c>
      <c r="E47" s="181">
        <f t="shared" si="0"/>
        <v>239</v>
      </c>
      <c r="F47" s="182"/>
    </row>
    <row r="48" ht="13" customHeight="1" spans="1:6">
      <c r="A48" s="172">
        <v>206</v>
      </c>
      <c r="B48" s="173" t="s">
        <v>71</v>
      </c>
      <c r="C48" s="174">
        <v>8</v>
      </c>
      <c r="D48" s="175">
        <v>0</v>
      </c>
      <c r="E48" s="176">
        <f t="shared" si="0"/>
        <v>8</v>
      </c>
      <c r="F48" s="177"/>
    </row>
    <row r="49" ht="13" customHeight="1" spans="1:6">
      <c r="A49" s="178">
        <v>20605</v>
      </c>
      <c r="B49" s="178" t="s">
        <v>420</v>
      </c>
      <c r="C49" s="179">
        <v>8</v>
      </c>
      <c r="D49" s="180">
        <v>0</v>
      </c>
      <c r="E49" s="181">
        <f t="shared" si="0"/>
        <v>8</v>
      </c>
      <c r="F49" s="182"/>
    </row>
    <row r="50" ht="13" customHeight="1" spans="1:6">
      <c r="A50" s="183">
        <v>2060599</v>
      </c>
      <c r="B50" s="184" t="s">
        <v>421</v>
      </c>
      <c r="C50" s="179">
        <v>8</v>
      </c>
      <c r="D50" s="180">
        <v>0</v>
      </c>
      <c r="E50" s="181">
        <f t="shared" si="0"/>
        <v>8</v>
      </c>
      <c r="F50" s="182"/>
    </row>
    <row r="51" ht="13" customHeight="1" spans="1:6">
      <c r="A51" s="172">
        <v>207</v>
      </c>
      <c r="B51" s="173" t="s">
        <v>72</v>
      </c>
      <c r="C51" s="174">
        <v>1637</v>
      </c>
      <c r="D51" s="175">
        <v>13</v>
      </c>
      <c r="E51" s="176">
        <f t="shared" si="0"/>
        <v>1624</v>
      </c>
      <c r="F51" s="177"/>
    </row>
    <row r="52" ht="13" customHeight="1" spans="1:6">
      <c r="A52" s="178">
        <v>20701</v>
      </c>
      <c r="B52" s="178" t="s">
        <v>184</v>
      </c>
      <c r="C52" s="179">
        <v>374</v>
      </c>
      <c r="D52" s="180">
        <v>10</v>
      </c>
      <c r="E52" s="181">
        <f t="shared" si="0"/>
        <v>364</v>
      </c>
      <c r="F52" s="182"/>
    </row>
    <row r="53" ht="13" customHeight="1" spans="1:6">
      <c r="A53" s="183">
        <v>2070104</v>
      </c>
      <c r="B53" s="184" t="s">
        <v>422</v>
      </c>
      <c r="C53" s="179">
        <v>80</v>
      </c>
      <c r="D53" s="180">
        <v>0</v>
      </c>
      <c r="E53" s="181">
        <f t="shared" si="0"/>
        <v>80</v>
      </c>
      <c r="F53" s="182"/>
    </row>
    <row r="54" ht="13" customHeight="1" spans="1:6">
      <c r="A54" s="183">
        <v>2070109</v>
      </c>
      <c r="B54" s="184" t="s">
        <v>423</v>
      </c>
      <c r="C54" s="179">
        <v>19</v>
      </c>
      <c r="D54" s="180">
        <v>10</v>
      </c>
      <c r="E54" s="181">
        <f t="shared" si="0"/>
        <v>9</v>
      </c>
      <c r="F54" s="182"/>
    </row>
    <row r="55" ht="13" customHeight="1" spans="1:6">
      <c r="A55" s="183">
        <v>2070111</v>
      </c>
      <c r="B55" s="184" t="s">
        <v>424</v>
      </c>
      <c r="C55" s="179">
        <v>1</v>
      </c>
      <c r="D55" s="180">
        <v>0</v>
      </c>
      <c r="E55" s="181">
        <f t="shared" si="0"/>
        <v>1</v>
      </c>
      <c r="F55" s="182"/>
    </row>
    <row r="56" ht="13" customHeight="1" spans="1:6">
      <c r="A56" s="183">
        <v>2070199</v>
      </c>
      <c r="B56" s="184" t="s">
        <v>186</v>
      </c>
      <c r="C56" s="179">
        <v>274</v>
      </c>
      <c r="D56" s="180">
        <v>0</v>
      </c>
      <c r="E56" s="181">
        <f t="shared" si="0"/>
        <v>274</v>
      </c>
      <c r="F56" s="182"/>
    </row>
    <row r="57" ht="13" customHeight="1" spans="1:6">
      <c r="A57" s="178">
        <v>20702</v>
      </c>
      <c r="B57" s="178" t="s">
        <v>187</v>
      </c>
      <c r="C57" s="179">
        <v>1233</v>
      </c>
      <c r="D57" s="180">
        <v>0</v>
      </c>
      <c r="E57" s="181">
        <f t="shared" si="0"/>
        <v>1233</v>
      </c>
      <c r="F57" s="182"/>
    </row>
    <row r="58" ht="13" customHeight="1" spans="1:6">
      <c r="A58" s="183">
        <v>2070204</v>
      </c>
      <c r="B58" s="184" t="s">
        <v>425</v>
      </c>
      <c r="C58" s="179">
        <v>1193</v>
      </c>
      <c r="D58" s="180">
        <v>0</v>
      </c>
      <c r="E58" s="181">
        <f t="shared" si="0"/>
        <v>1193</v>
      </c>
      <c r="F58" s="182"/>
    </row>
    <row r="59" ht="13" customHeight="1" spans="1:6">
      <c r="A59" s="183">
        <v>2070205</v>
      </c>
      <c r="B59" s="184" t="s">
        <v>188</v>
      </c>
      <c r="C59" s="179">
        <v>40</v>
      </c>
      <c r="D59" s="180">
        <v>0</v>
      </c>
      <c r="E59" s="181">
        <f t="shared" si="0"/>
        <v>40</v>
      </c>
      <c r="F59" s="182"/>
    </row>
    <row r="60" ht="13" customHeight="1" spans="1:6">
      <c r="A60" s="178">
        <v>20799</v>
      </c>
      <c r="B60" s="178" t="s">
        <v>426</v>
      </c>
      <c r="C60" s="179">
        <v>31</v>
      </c>
      <c r="D60" s="180">
        <v>3</v>
      </c>
      <c r="E60" s="181">
        <f t="shared" si="0"/>
        <v>28</v>
      </c>
      <c r="F60" s="182"/>
    </row>
    <row r="61" ht="13" customHeight="1" spans="1:6">
      <c r="A61" s="183">
        <v>2079902</v>
      </c>
      <c r="B61" s="184" t="s">
        <v>196</v>
      </c>
      <c r="C61" s="179">
        <v>31</v>
      </c>
      <c r="D61" s="180">
        <v>3</v>
      </c>
      <c r="E61" s="181">
        <f t="shared" si="0"/>
        <v>28</v>
      </c>
      <c r="F61" s="182"/>
    </row>
    <row r="62" ht="13" customHeight="1" spans="1:6">
      <c r="A62" s="172">
        <v>208</v>
      </c>
      <c r="B62" s="173" t="s">
        <v>73</v>
      </c>
      <c r="C62" s="174">
        <v>7067</v>
      </c>
      <c r="D62" s="175">
        <v>3786</v>
      </c>
      <c r="E62" s="176">
        <f t="shared" si="0"/>
        <v>3281</v>
      </c>
      <c r="F62" s="177"/>
    </row>
    <row r="63" ht="13" customHeight="1" spans="1:6">
      <c r="A63" s="178">
        <v>20801</v>
      </c>
      <c r="B63" s="178" t="s">
        <v>427</v>
      </c>
      <c r="C63" s="179">
        <v>138</v>
      </c>
      <c r="D63" s="180">
        <v>46</v>
      </c>
      <c r="E63" s="181">
        <f t="shared" si="0"/>
        <v>92</v>
      </c>
      <c r="F63" s="182"/>
    </row>
    <row r="64" ht="13" customHeight="1" spans="1:6">
      <c r="A64" s="183">
        <v>2080106</v>
      </c>
      <c r="B64" s="184" t="s">
        <v>428</v>
      </c>
      <c r="C64" s="179">
        <v>32</v>
      </c>
      <c r="D64" s="180">
        <v>6</v>
      </c>
      <c r="E64" s="181">
        <f t="shared" si="0"/>
        <v>26</v>
      </c>
      <c r="F64" s="182"/>
    </row>
    <row r="65" ht="13" customHeight="1" spans="1:6">
      <c r="A65" s="183">
        <v>2080199</v>
      </c>
      <c r="B65" s="184" t="s">
        <v>429</v>
      </c>
      <c r="C65" s="179">
        <v>107</v>
      </c>
      <c r="D65" s="180">
        <v>40</v>
      </c>
      <c r="E65" s="181">
        <f t="shared" si="0"/>
        <v>67</v>
      </c>
      <c r="F65" s="182"/>
    </row>
    <row r="66" ht="13" customHeight="1" spans="1:6">
      <c r="A66" s="178">
        <v>20802</v>
      </c>
      <c r="B66" s="178" t="s">
        <v>197</v>
      </c>
      <c r="C66" s="179">
        <v>594</v>
      </c>
      <c r="D66" s="180">
        <v>231</v>
      </c>
      <c r="E66" s="181">
        <f t="shared" si="0"/>
        <v>363</v>
      </c>
      <c r="F66" s="182"/>
    </row>
    <row r="67" ht="13" customHeight="1" spans="1:6">
      <c r="A67" s="183">
        <v>2080208</v>
      </c>
      <c r="B67" s="184" t="s">
        <v>198</v>
      </c>
      <c r="C67" s="179">
        <v>359</v>
      </c>
      <c r="D67" s="180">
        <v>0</v>
      </c>
      <c r="E67" s="181">
        <f t="shared" si="0"/>
        <v>359</v>
      </c>
      <c r="F67" s="182"/>
    </row>
    <row r="68" ht="13" customHeight="1" spans="1:6">
      <c r="A68" s="183">
        <v>2080299</v>
      </c>
      <c r="B68" s="184" t="s">
        <v>199</v>
      </c>
      <c r="C68" s="179">
        <v>235</v>
      </c>
      <c r="D68" s="180">
        <v>231</v>
      </c>
      <c r="E68" s="181">
        <f t="shared" si="0"/>
        <v>4</v>
      </c>
      <c r="F68" s="182"/>
    </row>
    <row r="69" ht="13" customHeight="1" spans="1:6">
      <c r="A69" s="178">
        <v>20805</v>
      </c>
      <c r="B69" s="178" t="s">
        <v>200</v>
      </c>
      <c r="C69" s="179">
        <f>SUM(C70)</f>
        <v>1879</v>
      </c>
      <c r="D69" s="179">
        <f>SUM(D70)</f>
        <v>1250</v>
      </c>
      <c r="E69" s="179">
        <f>SUM(E70)</f>
        <v>629</v>
      </c>
      <c r="F69" s="182"/>
    </row>
    <row r="70" ht="13" customHeight="1" spans="1:6">
      <c r="A70" s="183">
        <v>2080507</v>
      </c>
      <c r="B70" s="184" t="s">
        <v>203</v>
      </c>
      <c r="C70" s="179">
        <v>1879</v>
      </c>
      <c r="D70" s="180">
        <v>1250</v>
      </c>
      <c r="E70" s="181">
        <f t="shared" ref="E70:E83" si="1">C70-D70</f>
        <v>629</v>
      </c>
      <c r="F70" s="182"/>
    </row>
    <row r="71" ht="13" customHeight="1" spans="1:6">
      <c r="A71" s="178">
        <v>20807</v>
      </c>
      <c r="B71" s="178" t="s">
        <v>208</v>
      </c>
      <c r="C71" s="179">
        <v>1582</v>
      </c>
      <c r="D71" s="180">
        <v>418</v>
      </c>
      <c r="E71" s="181">
        <f t="shared" si="1"/>
        <v>1164</v>
      </c>
      <c r="F71" s="182"/>
    </row>
    <row r="72" ht="13" customHeight="1" spans="1:6">
      <c r="A72" s="183">
        <v>2080705</v>
      </c>
      <c r="B72" s="184" t="s">
        <v>211</v>
      </c>
      <c r="C72" s="179">
        <v>55</v>
      </c>
      <c r="D72" s="180">
        <v>0</v>
      </c>
      <c r="E72" s="181">
        <f t="shared" si="1"/>
        <v>55</v>
      </c>
      <c r="F72" s="182"/>
    </row>
    <row r="73" ht="13" customHeight="1" spans="1:6">
      <c r="A73" s="183">
        <v>2080799</v>
      </c>
      <c r="B73" s="184" t="s">
        <v>430</v>
      </c>
      <c r="C73" s="179">
        <v>1527</v>
      </c>
      <c r="D73" s="180">
        <v>418</v>
      </c>
      <c r="E73" s="181">
        <f t="shared" si="1"/>
        <v>1109</v>
      </c>
      <c r="F73" s="182"/>
    </row>
    <row r="74" ht="13" customHeight="1" spans="1:6">
      <c r="A74" s="178">
        <v>20808</v>
      </c>
      <c r="B74" s="178" t="s">
        <v>241</v>
      </c>
      <c r="C74" s="179">
        <f>SUM(C75:C79)</f>
        <v>1603</v>
      </c>
      <c r="D74" s="179">
        <f>SUM(D75:D79)</f>
        <v>1314</v>
      </c>
      <c r="E74" s="179">
        <f>SUM(E75:E79)</f>
        <v>289</v>
      </c>
      <c r="F74" s="182"/>
    </row>
    <row r="75" ht="13" customHeight="1" spans="1:6">
      <c r="A75" s="183">
        <v>2080802</v>
      </c>
      <c r="B75" s="184" t="s">
        <v>213</v>
      </c>
      <c r="C75" s="179">
        <v>310</v>
      </c>
      <c r="D75" s="180">
        <v>230</v>
      </c>
      <c r="E75" s="181">
        <f t="shared" si="1"/>
        <v>80</v>
      </c>
      <c r="F75" s="182"/>
    </row>
    <row r="76" ht="13" customHeight="1" spans="1:6">
      <c r="A76" s="183">
        <v>2080803</v>
      </c>
      <c r="B76" s="184" t="s">
        <v>214</v>
      </c>
      <c r="C76" s="179">
        <v>651</v>
      </c>
      <c r="D76" s="180">
        <v>584</v>
      </c>
      <c r="E76" s="181">
        <f t="shared" si="1"/>
        <v>67</v>
      </c>
      <c r="F76" s="182"/>
    </row>
    <row r="77" ht="13" customHeight="1" spans="1:6">
      <c r="A77" s="183">
        <v>2080805</v>
      </c>
      <c r="B77" s="184" t="s">
        <v>215</v>
      </c>
      <c r="C77" s="179">
        <v>171</v>
      </c>
      <c r="D77" s="180">
        <v>171</v>
      </c>
      <c r="E77" s="181">
        <f t="shared" si="1"/>
        <v>0</v>
      </c>
      <c r="F77" s="182"/>
    </row>
    <row r="78" ht="13" customHeight="1" spans="1:6">
      <c r="A78" s="183">
        <v>2080806</v>
      </c>
      <c r="B78" s="184" t="s">
        <v>431</v>
      </c>
      <c r="C78" s="179">
        <v>300</v>
      </c>
      <c r="D78" s="180">
        <v>195</v>
      </c>
      <c r="E78" s="181">
        <f t="shared" si="1"/>
        <v>105</v>
      </c>
      <c r="F78" s="182"/>
    </row>
    <row r="79" ht="13" customHeight="1" spans="1:6">
      <c r="A79" s="183">
        <v>2080899</v>
      </c>
      <c r="B79" s="184" t="s">
        <v>217</v>
      </c>
      <c r="C79" s="179">
        <v>171</v>
      </c>
      <c r="D79" s="180">
        <v>134</v>
      </c>
      <c r="E79" s="181">
        <f t="shared" si="1"/>
        <v>37</v>
      </c>
      <c r="F79" s="182"/>
    </row>
    <row r="80" ht="13" customHeight="1" spans="1:6">
      <c r="A80" s="178">
        <v>20809</v>
      </c>
      <c r="B80" s="178" t="s">
        <v>218</v>
      </c>
      <c r="C80" s="179">
        <v>159</v>
      </c>
      <c r="D80" s="180">
        <v>119</v>
      </c>
      <c r="E80" s="181">
        <f t="shared" si="1"/>
        <v>40</v>
      </c>
      <c r="F80" s="182"/>
    </row>
    <row r="81" ht="13" customHeight="1" spans="1:6">
      <c r="A81" s="183">
        <v>2080901</v>
      </c>
      <c r="B81" s="184" t="s">
        <v>219</v>
      </c>
      <c r="C81" s="179">
        <v>79</v>
      </c>
      <c r="D81" s="180">
        <v>78</v>
      </c>
      <c r="E81" s="181">
        <f t="shared" si="1"/>
        <v>1</v>
      </c>
      <c r="F81" s="182"/>
    </row>
    <row r="82" ht="13" customHeight="1" spans="1:6">
      <c r="A82" s="183">
        <v>2080902</v>
      </c>
      <c r="B82" s="184" t="s">
        <v>220</v>
      </c>
      <c r="C82" s="179">
        <f>60.796+0.08</f>
        <v>61</v>
      </c>
      <c r="D82" s="180">
        <v>33</v>
      </c>
      <c r="E82" s="181">
        <f t="shared" si="1"/>
        <v>28</v>
      </c>
      <c r="F82" s="182"/>
    </row>
    <row r="83" ht="13" customHeight="1" spans="1:6">
      <c r="A83" s="183">
        <v>2080903</v>
      </c>
      <c r="B83" s="184" t="s">
        <v>432</v>
      </c>
      <c r="C83" s="179">
        <v>3</v>
      </c>
      <c r="D83" s="180">
        <v>0</v>
      </c>
      <c r="E83" s="181">
        <f t="shared" si="1"/>
        <v>3</v>
      </c>
      <c r="F83" s="182"/>
    </row>
    <row r="84" ht="13" customHeight="1" spans="1:6">
      <c r="A84" s="183">
        <v>2080999</v>
      </c>
      <c r="B84" s="184" t="s">
        <v>433</v>
      </c>
      <c r="C84" s="179">
        <v>16</v>
      </c>
      <c r="D84" s="180">
        <v>9</v>
      </c>
      <c r="E84" s="181">
        <f t="shared" ref="E84:E132" si="2">C84-D84</f>
        <v>7</v>
      </c>
      <c r="F84" s="182"/>
    </row>
    <row r="85" ht="13" customHeight="1" spans="1:6">
      <c r="A85" s="178">
        <v>20810</v>
      </c>
      <c r="B85" s="178" t="s">
        <v>221</v>
      </c>
      <c r="C85" s="179">
        <v>290</v>
      </c>
      <c r="D85" s="180">
        <v>114</v>
      </c>
      <c r="E85" s="181">
        <f t="shared" si="2"/>
        <v>176</v>
      </c>
      <c r="F85" s="182"/>
    </row>
    <row r="86" ht="13" customHeight="1" spans="1:6">
      <c r="A86" s="183">
        <v>2081001</v>
      </c>
      <c r="B86" s="184" t="s">
        <v>222</v>
      </c>
      <c r="C86" s="179">
        <v>39</v>
      </c>
      <c r="D86" s="180">
        <v>5</v>
      </c>
      <c r="E86" s="181">
        <f t="shared" si="2"/>
        <v>34</v>
      </c>
      <c r="F86" s="182"/>
    </row>
    <row r="87" ht="13" customHeight="1" spans="1:6">
      <c r="A87" s="183">
        <v>2081002</v>
      </c>
      <c r="B87" s="184" t="s">
        <v>223</v>
      </c>
      <c r="C87" s="179">
        <v>6</v>
      </c>
      <c r="D87" s="180">
        <v>1</v>
      </c>
      <c r="E87" s="181">
        <f t="shared" si="2"/>
        <v>5</v>
      </c>
      <c r="F87" s="182"/>
    </row>
    <row r="88" ht="13" customHeight="1" spans="1:6">
      <c r="A88" s="183">
        <v>2081004</v>
      </c>
      <c r="B88" s="184" t="s">
        <v>224</v>
      </c>
      <c r="C88" s="179">
        <v>122</v>
      </c>
      <c r="D88" s="180">
        <v>0</v>
      </c>
      <c r="E88" s="181">
        <f t="shared" si="2"/>
        <v>122</v>
      </c>
      <c r="F88" s="182"/>
    </row>
    <row r="89" ht="13" customHeight="1" spans="1:6">
      <c r="A89" s="183">
        <v>2081006</v>
      </c>
      <c r="B89" s="184" t="s">
        <v>225</v>
      </c>
      <c r="C89" s="179">
        <v>117</v>
      </c>
      <c r="D89" s="180">
        <v>108</v>
      </c>
      <c r="E89" s="181">
        <f t="shared" si="2"/>
        <v>9</v>
      </c>
      <c r="F89" s="182"/>
    </row>
    <row r="90" ht="13" customHeight="1" spans="1:6">
      <c r="A90" s="183">
        <v>2081099</v>
      </c>
      <c r="B90" s="184" t="s">
        <v>226</v>
      </c>
      <c r="C90" s="179">
        <v>6</v>
      </c>
      <c r="D90" s="180">
        <v>0</v>
      </c>
      <c r="E90" s="181">
        <f t="shared" si="2"/>
        <v>6</v>
      </c>
      <c r="F90" s="182"/>
    </row>
    <row r="91" ht="13" customHeight="1" spans="1:6">
      <c r="A91" s="178">
        <v>20811</v>
      </c>
      <c r="B91" s="178" t="s">
        <v>227</v>
      </c>
      <c r="C91" s="179">
        <v>303</v>
      </c>
      <c r="D91" s="180">
        <v>252</v>
      </c>
      <c r="E91" s="181">
        <f t="shared" si="2"/>
        <v>51</v>
      </c>
      <c r="F91" s="182"/>
    </row>
    <row r="92" ht="13" customHeight="1" spans="1:6">
      <c r="A92" s="183">
        <v>2081104</v>
      </c>
      <c r="B92" s="184" t="s">
        <v>228</v>
      </c>
      <c r="C92" s="179">
        <v>88</v>
      </c>
      <c r="D92" s="180">
        <v>37</v>
      </c>
      <c r="E92" s="181">
        <f t="shared" si="2"/>
        <v>51</v>
      </c>
      <c r="F92" s="182"/>
    </row>
    <row r="93" ht="13" customHeight="1" spans="1:6">
      <c r="A93" s="183">
        <v>2081105</v>
      </c>
      <c r="B93" s="184" t="s">
        <v>229</v>
      </c>
      <c r="C93" s="179">
        <v>51</v>
      </c>
      <c r="D93" s="180">
        <v>51</v>
      </c>
      <c r="E93" s="181">
        <f t="shared" si="2"/>
        <v>0</v>
      </c>
      <c r="F93" s="182"/>
    </row>
    <row r="94" ht="13" customHeight="1" spans="1:6">
      <c r="A94" s="183">
        <v>2081107</v>
      </c>
      <c r="B94" s="184" t="s">
        <v>230</v>
      </c>
      <c r="C94" s="179">
        <v>160</v>
      </c>
      <c r="D94" s="180">
        <v>160</v>
      </c>
      <c r="E94" s="181">
        <f t="shared" si="2"/>
        <v>0</v>
      </c>
      <c r="F94" s="182"/>
    </row>
    <row r="95" ht="13" customHeight="1" spans="1:6">
      <c r="A95" s="183">
        <v>2081199</v>
      </c>
      <c r="B95" s="184" t="s">
        <v>231</v>
      </c>
      <c r="C95" s="179">
        <v>5</v>
      </c>
      <c r="D95" s="180">
        <v>5</v>
      </c>
      <c r="E95" s="181">
        <f t="shared" si="2"/>
        <v>0</v>
      </c>
      <c r="F95" s="182"/>
    </row>
    <row r="96" ht="13" customHeight="1" spans="1:6">
      <c r="A96" s="178">
        <v>20819</v>
      </c>
      <c r="B96" s="178" t="s">
        <v>234</v>
      </c>
      <c r="C96" s="179">
        <v>139</v>
      </c>
      <c r="D96" s="180">
        <v>0</v>
      </c>
      <c r="E96" s="181">
        <f t="shared" si="2"/>
        <v>139</v>
      </c>
      <c r="F96" s="182"/>
    </row>
    <row r="97" ht="13" customHeight="1" spans="1:6">
      <c r="A97" s="183">
        <v>2081901</v>
      </c>
      <c r="B97" s="184" t="s">
        <v>235</v>
      </c>
      <c r="C97" s="179">
        <v>139</v>
      </c>
      <c r="D97" s="180">
        <v>0</v>
      </c>
      <c r="E97" s="181">
        <f t="shared" si="2"/>
        <v>139</v>
      </c>
      <c r="F97" s="182"/>
    </row>
    <row r="98" ht="13" customHeight="1" spans="1:6">
      <c r="A98" s="178">
        <v>20820</v>
      </c>
      <c r="B98" s="178" t="s">
        <v>237</v>
      </c>
      <c r="C98" s="179">
        <v>4</v>
      </c>
      <c r="D98" s="180">
        <v>0</v>
      </c>
      <c r="E98" s="181">
        <f t="shared" si="2"/>
        <v>4</v>
      </c>
      <c r="F98" s="182"/>
    </row>
    <row r="99" ht="13" customHeight="1" spans="1:6">
      <c r="A99" s="183">
        <v>2082001</v>
      </c>
      <c r="B99" s="184" t="s">
        <v>238</v>
      </c>
      <c r="C99" s="179">
        <v>4</v>
      </c>
      <c r="D99" s="180">
        <v>0</v>
      </c>
      <c r="E99" s="181">
        <f t="shared" si="2"/>
        <v>4</v>
      </c>
      <c r="F99" s="182"/>
    </row>
    <row r="100" ht="13" customHeight="1" spans="1:6">
      <c r="A100" s="178">
        <v>20821</v>
      </c>
      <c r="B100" s="178" t="s">
        <v>240</v>
      </c>
      <c r="C100" s="179">
        <v>285</v>
      </c>
      <c r="D100" s="180">
        <v>21</v>
      </c>
      <c r="E100" s="181">
        <f t="shared" si="2"/>
        <v>264</v>
      </c>
      <c r="F100" s="182"/>
    </row>
    <row r="101" ht="13" customHeight="1" spans="1:6">
      <c r="A101" s="183">
        <v>2082101</v>
      </c>
      <c r="B101" s="184" t="s">
        <v>241</v>
      </c>
      <c r="C101" s="179">
        <v>30</v>
      </c>
      <c r="D101" s="180">
        <v>8</v>
      </c>
      <c r="E101" s="181">
        <f t="shared" si="2"/>
        <v>22</v>
      </c>
      <c r="F101" s="182"/>
    </row>
    <row r="102" ht="13" customHeight="1" spans="1:6">
      <c r="A102" s="183">
        <v>2082102</v>
      </c>
      <c r="B102" s="184" t="s">
        <v>242</v>
      </c>
      <c r="C102" s="179">
        <v>255</v>
      </c>
      <c r="D102" s="180">
        <v>13</v>
      </c>
      <c r="E102" s="181">
        <f t="shared" si="2"/>
        <v>242</v>
      </c>
      <c r="F102" s="182"/>
    </row>
    <row r="103" ht="13" customHeight="1" spans="1:6">
      <c r="A103" s="178">
        <v>20825</v>
      </c>
      <c r="B103" s="178" t="s">
        <v>243</v>
      </c>
      <c r="C103" s="179">
        <v>23</v>
      </c>
      <c r="D103" s="180">
        <v>23</v>
      </c>
      <c r="E103" s="181">
        <f t="shared" si="2"/>
        <v>0</v>
      </c>
      <c r="F103" s="182"/>
    </row>
    <row r="104" ht="13" customHeight="1" spans="1:6">
      <c r="A104" s="183">
        <v>2082502</v>
      </c>
      <c r="B104" s="184" t="s">
        <v>244</v>
      </c>
      <c r="C104" s="179">
        <v>23</v>
      </c>
      <c r="D104" s="180">
        <v>23</v>
      </c>
      <c r="E104" s="181">
        <f t="shared" si="2"/>
        <v>0</v>
      </c>
      <c r="F104" s="182"/>
    </row>
    <row r="105" ht="13" customHeight="1" spans="1:6">
      <c r="A105" s="178">
        <v>20899</v>
      </c>
      <c r="B105" s="178" t="s">
        <v>434</v>
      </c>
      <c r="C105" s="179">
        <v>69</v>
      </c>
      <c r="D105" s="180">
        <v>0</v>
      </c>
      <c r="E105" s="181">
        <f t="shared" si="2"/>
        <v>69</v>
      </c>
      <c r="F105" s="182"/>
    </row>
    <row r="106" ht="13" customHeight="1" spans="1:6">
      <c r="A106" s="183">
        <v>2089999</v>
      </c>
      <c r="B106" s="184" t="s">
        <v>251</v>
      </c>
      <c r="C106" s="179">
        <v>69</v>
      </c>
      <c r="D106" s="180">
        <v>0</v>
      </c>
      <c r="E106" s="181">
        <f t="shared" si="2"/>
        <v>69</v>
      </c>
      <c r="F106" s="182"/>
    </row>
    <row r="107" ht="13" customHeight="1" spans="1:6">
      <c r="A107" s="172">
        <v>210</v>
      </c>
      <c r="B107" s="173" t="s">
        <v>74</v>
      </c>
      <c r="C107" s="174">
        <v>5301</v>
      </c>
      <c r="D107" s="175">
        <v>1937</v>
      </c>
      <c r="E107" s="176">
        <f t="shared" si="2"/>
        <v>3364</v>
      </c>
      <c r="F107" s="177"/>
    </row>
    <row r="108" ht="13" customHeight="1" spans="1:6">
      <c r="A108" s="178">
        <v>21002</v>
      </c>
      <c r="B108" s="178" t="s">
        <v>254</v>
      </c>
      <c r="C108" s="179">
        <v>123</v>
      </c>
      <c r="D108" s="180">
        <v>0</v>
      </c>
      <c r="E108" s="181">
        <f t="shared" si="2"/>
        <v>123</v>
      </c>
      <c r="F108" s="182"/>
    </row>
    <row r="109" ht="13" customHeight="1" spans="1:6">
      <c r="A109" s="183">
        <v>2100299</v>
      </c>
      <c r="B109" s="184" t="s">
        <v>435</v>
      </c>
      <c r="C109" s="179">
        <v>123</v>
      </c>
      <c r="D109" s="180">
        <v>0</v>
      </c>
      <c r="E109" s="181">
        <f t="shared" si="2"/>
        <v>123</v>
      </c>
      <c r="F109" s="182"/>
    </row>
    <row r="110" ht="13" customHeight="1" spans="1:6">
      <c r="A110" s="178">
        <v>21003</v>
      </c>
      <c r="B110" s="178" t="s">
        <v>256</v>
      </c>
      <c r="C110" s="179">
        <v>540</v>
      </c>
      <c r="D110" s="180">
        <v>113</v>
      </c>
      <c r="E110" s="181">
        <f t="shared" si="2"/>
        <v>427</v>
      </c>
      <c r="F110" s="182"/>
    </row>
    <row r="111" ht="13" customHeight="1" spans="1:6">
      <c r="A111" s="183">
        <v>2100399</v>
      </c>
      <c r="B111" s="184" t="s">
        <v>258</v>
      </c>
      <c r="C111" s="179">
        <v>540</v>
      </c>
      <c r="D111" s="180">
        <v>113</v>
      </c>
      <c r="E111" s="181">
        <f t="shared" si="2"/>
        <v>427</v>
      </c>
      <c r="F111" s="182"/>
    </row>
    <row r="112" ht="13" customHeight="1" spans="1:6">
      <c r="A112" s="178">
        <v>21004</v>
      </c>
      <c r="B112" s="178" t="s">
        <v>259</v>
      </c>
      <c r="C112" s="179">
        <v>3816</v>
      </c>
      <c r="D112" s="180">
        <v>1672</v>
      </c>
      <c r="E112" s="181">
        <f t="shared" si="2"/>
        <v>2144</v>
      </c>
      <c r="F112" s="182"/>
    </row>
    <row r="113" ht="13" customHeight="1" spans="1:6">
      <c r="A113" s="183">
        <v>2100408</v>
      </c>
      <c r="B113" s="184" t="s">
        <v>263</v>
      </c>
      <c r="C113" s="179">
        <v>2552</v>
      </c>
      <c r="D113" s="180">
        <v>1160</v>
      </c>
      <c r="E113" s="181">
        <f t="shared" si="2"/>
        <v>1392</v>
      </c>
      <c r="F113" s="182"/>
    </row>
    <row r="114" ht="13" customHeight="1" spans="1:6">
      <c r="A114" s="183">
        <v>2100409</v>
      </c>
      <c r="B114" s="184" t="s">
        <v>264</v>
      </c>
      <c r="C114" s="179">
        <v>187</v>
      </c>
      <c r="D114" s="180">
        <v>0</v>
      </c>
      <c r="E114" s="181">
        <f t="shared" si="2"/>
        <v>187</v>
      </c>
      <c r="F114" s="182"/>
    </row>
    <row r="115" ht="13" customHeight="1" spans="1:6">
      <c r="A115" s="183">
        <v>2100410</v>
      </c>
      <c r="B115" s="184" t="s">
        <v>265</v>
      </c>
      <c r="C115" s="179">
        <v>1077</v>
      </c>
      <c r="D115" s="180">
        <v>512</v>
      </c>
      <c r="E115" s="181">
        <f t="shared" si="2"/>
        <v>565</v>
      </c>
      <c r="F115" s="182"/>
    </row>
    <row r="116" ht="13" customHeight="1" spans="1:6">
      <c r="A116" s="178">
        <v>21006</v>
      </c>
      <c r="B116" s="178" t="s">
        <v>436</v>
      </c>
      <c r="C116" s="179">
        <v>1</v>
      </c>
      <c r="D116" s="180">
        <v>1</v>
      </c>
      <c r="E116" s="181">
        <f t="shared" si="2"/>
        <v>0</v>
      </c>
      <c r="F116" s="182"/>
    </row>
    <row r="117" ht="13" customHeight="1" spans="1:6">
      <c r="A117" s="183">
        <v>2100601</v>
      </c>
      <c r="B117" s="184" t="s">
        <v>437</v>
      </c>
      <c r="C117" s="179">
        <v>1</v>
      </c>
      <c r="D117" s="180">
        <v>1</v>
      </c>
      <c r="E117" s="181">
        <f t="shared" si="2"/>
        <v>0</v>
      </c>
      <c r="F117" s="182"/>
    </row>
    <row r="118" ht="13" customHeight="1" spans="1:6">
      <c r="A118" s="178">
        <v>21007</v>
      </c>
      <c r="B118" s="178" t="s">
        <v>266</v>
      </c>
      <c r="C118" s="179">
        <v>653</v>
      </c>
      <c r="D118" s="180">
        <v>105</v>
      </c>
      <c r="E118" s="181">
        <f t="shared" si="2"/>
        <v>548</v>
      </c>
      <c r="F118" s="182"/>
    </row>
    <row r="119" ht="13" customHeight="1" spans="1:6">
      <c r="A119" s="183">
        <v>2100717</v>
      </c>
      <c r="B119" s="184" t="s">
        <v>267</v>
      </c>
      <c r="C119" s="179">
        <v>600</v>
      </c>
      <c r="D119" s="180">
        <v>105</v>
      </c>
      <c r="E119" s="181">
        <f t="shared" si="2"/>
        <v>495</v>
      </c>
      <c r="F119" s="182"/>
    </row>
    <row r="120" ht="13" customHeight="1" spans="1:6">
      <c r="A120" s="183">
        <v>2100799</v>
      </c>
      <c r="B120" s="184" t="s">
        <v>438</v>
      </c>
      <c r="C120" s="179">
        <v>53</v>
      </c>
      <c r="D120" s="180">
        <v>0</v>
      </c>
      <c r="E120" s="181">
        <f t="shared" si="2"/>
        <v>53</v>
      </c>
      <c r="F120" s="182"/>
    </row>
    <row r="121" ht="13" customHeight="1" spans="1:6">
      <c r="A121" s="178">
        <v>21014</v>
      </c>
      <c r="B121" s="178" t="s">
        <v>277</v>
      </c>
      <c r="C121" s="179">
        <v>70</v>
      </c>
      <c r="D121" s="180">
        <v>21</v>
      </c>
      <c r="E121" s="181">
        <f t="shared" si="2"/>
        <v>49</v>
      </c>
      <c r="F121" s="182"/>
    </row>
    <row r="122" ht="13" customHeight="1" spans="1:6">
      <c r="A122" s="183">
        <v>2101401</v>
      </c>
      <c r="B122" s="184" t="s">
        <v>278</v>
      </c>
      <c r="C122" s="179">
        <v>70</v>
      </c>
      <c r="D122" s="180">
        <v>21</v>
      </c>
      <c r="E122" s="181">
        <f t="shared" si="2"/>
        <v>49</v>
      </c>
      <c r="F122" s="182"/>
    </row>
    <row r="123" ht="13" customHeight="1" spans="1:6">
      <c r="A123" s="178">
        <v>21015</v>
      </c>
      <c r="B123" s="178" t="s">
        <v>279</v>
      </c>
      <c r="C123" s="179">
        <v>75</v>
      </c>
      <c r="D123" s="180">
        <v>22</v>
      </c>
      <c r="E123" s="181">
        <f t="shared" si="2"/>
        <v>53</v>
      </c>
      <c r="F123" s="182"/>
    </row>
    <row r="124" ht="13" customHeight="1" spans="1:6">
      <c r="A124" s="183">
        <v>2101599</v>
      </c>
      <c r="B124" s="184" t="s">
        <v>439</v>
      </c>
      <c r="C124" s="179">
        <v>75</v>
      </c>
      <c r="D124" s="180">
        <v>22</v>
      </c>
      <c r="E124" s="181">
        <f t="shared" si="2"/>
        <v>53</v>
      </c>
      <c r="F124" s="182"/>
    </row>
    <row r="125" ht="13" customHeight="1" spans="1:6">
      <c r="A125" s="178">
        <v>21099</v>
      </c>
      <c r="B125" s="178" t="s">
        <v>440</v>
      </c>
      <c r="C125" s="179">
        <v>23</v>
      </c>
      <c r="D125" s="180">
        <v>3</v>
      </c>
      <c r="E125" s="181">
        <f t="shared" si="2"/>
        <v>20</v>
      </c>
      <c r="F125" s="182"/>
    </row>
    <row r="126" ht="13" customHeight="1" spans="1:6">
      <c r="A126" s="183">
        <v>2109999</v>
      </c>
      <c r="B126" s="184" t="s">
        <v>441</v>
      </c>
      <c r="C126" s="179">
        <v>23</v>
      </c>
      <c r="D126" s="180">
        <v>3</v>
      </c>
      <c r="E126" s="181">
        <f t="shared" si="2"/>
        <v>20</v>
      </c>
      <c r="F126" s="182"/>
    </row>
    <row r="127" ht="13" customHeight="1" spans="1:6">
      <c r="A127" s="172">
        <v>211</v>
      </c>
      <c r="B127" s="173" t="s">
        <v>75</v>
      </c>
      <c r="C127" s="174">
        <v>1028</v>
      </c>
      <c r="D127" s="175">
        <v>276</v>
      </c>
      <c r="E127" s="176">
        <f t="shared" si="2"/>
        <v>752</v>
      </c>
      <c r="F127" s="177"/>
    </row>
    <row r="128" ht="13" customHeight="1" spans="1:6">
      <c r="A128" s="178">
        <v>21101</v>
      </c>
      <c r="B128" s="178" t="s">
        <v>280</v>
      </c>
      <c r="C128" s="179">
        <v>240</v>
      </c>
      <c r="D128" s="180">
        <v>0</v>
      </c>
      <c r="E128" s="181">
        <f t="shared" si="2"/>
        <v>240</v>
      </c>
      <c r="F128" s="182"/>
    </row>
    <row r="129" ht="13" customHeight="1" spans="1:6">
      <c r="A129" s="183">
        <v>2110108</v>
      </c>
      <c r="B129" s="184" t="s">
        <v>442</v>
      </c>
      <c r="C129" s="179">
        <v>240</v>
      </c>
      <c r="D129" s="180">
        <v>0</v>
      </c>
      <c r="E129" s="181">
        <f t="shared" si="2"/>
        <v>240</v>
      </c>
      <c r="F129" s="182"/>
    </row>
    <row r="130" ht="13" customHeight="1" spans="1:6">
      <c r="A130" s="178">
        <v>21103</v>
      </c>
      <c r="B130" s="178" t="s">
        <v>283</v>
      </c>
      <c r="C130" s="179">
        <v>371</v>
      </c>
      <c r="D130" s="180">
        <v>0</v>
      </c>
      <c r="E130" s="181">
        <f t="shared" si="2"/>
        <v>371</v>
      </c>
      <c r="F130" s="182"/>
    </row>
    <row r="131" ht="13" customHeight="1" spans="1:6">
      <c r="A131" s="183">
        <v>2110302</v>
      </c>
      <c r="B131" s="184" t="s">
        <v>284</v>
      </c>
      <c r="C131" s="179">
        <v>360</v>
      </c>
      <c r="D131" s="180">
        <v>0</v>
      </c>
      <c r="E131" s="181">
        <f t="shared" si="2"/>
        <v>360</v>
      </c>
      <c r="F131" s="182"/>
    </row>
    <row r="132" ht="13" customHeight="1" spans="1:6">
      <c r="A132" s="183">
        <v>2110304</v>
      </c>
      <c r="B132" s="184" t="s">
        <v>443</v>
      </c>
      <c r="C132" s="179">
        <v>11</v>
      </c>
      <c r="D132" s="180">
        <v>0</v>
      </c>
      <c r="E132" s="181">
        <f t="shared" si="2"/>
        <v>11</v>
      </c>
      <c r="F132" s="182"/>
    </row>
    <row r="133" ht="13" customHeight="1" spans="1:6">
      <c r="A133" s="178">
        <v>21104</v>
      </c>
      <c r="B133" s="178" t="s">
        <v>286</v>
      </c>
      <c r="C133" s="179">
        <v>415</v>
      </c>
      <c r="D133" s="180">
        <v>274</v>
      </c>
      <c r="E133" s="181">
        <f t="shared" ref="E133:E196" si="3">C133-D133</f>
        <v>141</v>
      </c>
      <c r="F133" s="182"/>
    </row>
    <row r="134" ht="13" customHeight="1" spans="1:6">
      <c r="A134" s="183">
        <v>2110401</v>
      </c>
      <c r="B134" s="184" t="s">
        <v>444</v>
      </c>
      <c r="C134" s="179">
        <v>415</v>
      </c>
      <c r="D134" s="180">
        <v>274</v>
      </c>
      <c r="E134" s="181">
        <f t="shared" si="3"/>
        <v>141</v>
      </c>
      <c r="F134" s="182"/>
    </row>
    <row r="135" ht="13" customHeight="1" spans="1:6">
      <c r="A135" s="178">
        <v>21105</v>
      </c>
      <c r="B135" s="178" t="s">
        <v>288</v>
      </c>
      <c r="C135" s="179">
        <v>2</v>
      </c>
      <c r="D135" s="180">
        <v>2</v>
      </c>
      <c r="E135" s="181">
        <f t="shared" si="3"/>
        <v>0</v>
      </c>
      <c r="F135" s="182"/>
    </row>
    <row r="136" ht="13" customHeight="1" spans="1:6">
      <c r="A136" s="183">
        <v>2110502</v>
      </c>
      <c r="B136" s="184" t="s">
        <v>445</v>
      </c>
      <c r="C136" s="179">
        <v>2</v>
      </c>
      <c r="D136" s="180">
        <v>2</v>
      </c>
      <c r="E136" s="181">
        <f t="shared" si="3"/>
        <v>0</v>
      </c>
      <c r="F136" s="182"/>
    </row>
    <row r="137" ht="13" customHeight="1" spans="1:6">
      <c r="A137" s="172">
        <v>212</v>
      </c>
      <c r="B137" s="173" t="s">
        <v>76</v>
      </c>
      <c r="C137" s="174">
        <v>1551</v>
      </c>
      <c r="D137" s="175">
        <v>12</v>
      </c>
      <c r="E137" s="176">
        <f t="shared" si="3"/>
        <v>1539</v>
      </c>
      <c r="F137" s="177"/>
    </row>
    <row r="138" ht="13" customHeight="1" spans="1:6">
      <c r="A138" s="178">
        <v>21203</v>
      </c>
      <c r="B138" s="178" t="s">
        <v>298</v>
      </c>
      <c r="C138" s="179">
        <v>1530</v>
      </c>
      <c r="D138" s="180">
        <v>0</v>
      </c>
      <c r="E138" s="181">
        <f t="shared" si="3"/>
        <v>1530</v>
      </c>
      <c r="F138" s="182"/>
    </row>
    <row r="139" ht="13" customHeight="1" spans="1:6">
      <c r="A139" s="183">
        <v>2120399</v>
      </c>
      <c r="B139" s="184" t="s">
        <v>446</v>
      </c>
      <c r="C139" s="179">
        <v>1530</v>
      </c>
      <c r="D139" s="180">
        <v>0</v>
      </c>
      <c r="E139" s="181">
        <f t="shared" si="3"/>
        <v>1530</v>
      </c>
      <c r="F139" s="182"/>
    </row>
    <row r="140" ht="13" customHeight="1" spans="1:6">
      <c r="A140" s="178">
        <v>21205</v>
      </c>
      <c r="B140" s="178" t="s">
        <v>447</v>
      </c>
      <c r="C140" s="179">
        <v>21</v>
      </c>
      <c r="D140" s="180">
        <v>12</v>
      </c>
      <c r="E140" s="181">
        <f t="shared" si="3"/>
        <v>9</v>
      </c>
      <c r="F140" s="182"/>
    </row>
    <row r="141" ht="13" customHeight="1" spans="1:6">
      <c r="A141" s="183">
        <v>2120501</v>
      </c>
      <c r="B141" s="184" t="s">
        <v>448</v>
      </c>
      <c r="C141" s="179">
        <v>21</v>
      </c>
      <c r="D141" s="180">
        <v>12</v>
      </c>
      <c r="E141" s="181">
        <f t="shared" si="3"/>
        <v>9</v>
      </c>
      <c r="F141" s="182"/>
    </row>
    <row r="142" ht="13" customHeight="1" spans="1:6">
      <c r="A142" s="172">
        <v>213</v>
      </c>
      <c r="B142" s="173" t="s">
        <v>77</v>
      </c>
      <c r="C142" s="174">
        <v>21929</v>
      </c>
      <c r="D142" s="175">
        <v>5376</v>
      </c>
      <c r="E142" s="176">
        <f t="shared" si="3"/>
        <v>16553</v>
      </c>
      <c r="F142" s="177"/>
    </row>
    <row r="143" ht="13" customHeight="1" spans="1:6">
      <c r="A143" s="178">
        <v>21301</v>
      </c>
      <c r="B143" s="178" t="s">
        <v>300</v>
      </c>
      <c r="C143" s="179">
        <v>11377</v>
      </c>
      <c r="D143" s="180">
        <v>1800</v>
      </c>
      <c r="E143" s="181">
        <f t="shared" si="3"/>
        <v>9577</v>
      </c>
      <c r="F143" s="182"/>
    </row>
    <row r="144" ht="13" customHeight="1" spans="1:6">
      <c r="A144" s="183">
        <v>2130106</v>
      </c>
      <c r="B144" s="184" t="s">
        <v>449</v>
      </c>
      <c r="C144" s="179">
        <v>328</v>
      </c>
      <c r="D144" s="180">
        <v>0</v>
      </c>
      <c r="E144" s="181">
        <f t="shared" si="3"/>
        <v>328</v>
      </c>
      <c r="F144" s="182"/>
    </row>
    <row r="145" ht="13" customHeight="1" spans="1:6">
      <c r="A145" s="183">
        <v>2130108</v>
      </c>
      <c r="B145" s="184" t="s">
        <v>302</v>
      </c>
      <c r="C145" s="179">
        <v>151</v>
      </c>
      <c r="D145" s="180">
        <v>0</v>
      </c>
      <c r="E145" s="181">
        <f t="shared" si="3"/>
        <v>151</v>
      </c>
      <c r="F145" s="182"/>
    </row>
    <row r="146" ht="13" customHeight="1" spans="1:6">
      <c r="A146" s="183">
        <v>2130119</v>
      </c>
      <c r="B146" s="184" t="s">
        <v>305</v>
      </c>
      <c r="C146" s="179">
        <v>220</v>
      </c>
      <c r="D146" s="180">
        <v>0</v>
      </c>
      <c r="E146" s="181">
        <f t="shared" si="3"/>
        <v>220</v>
      </c>
      <c r="F146" s="182"/>
    </row>
    <row r="147" ht="13" customHeight="1" spans="1:6">
      <c r="A147" s="183">
        <v>2130122</v>
      </c>
      <c r="B147" s="184" t="s">
        <v>306</v>
      </c>
      <c r="C147" s="179">
        <f>2939.0155+100</f>
        <v>3039</v>
      </c>
      <c r="D147" s="180">
        <v>1800</v>
      </c>
      <c r="E147" s="181">
        <f t="shared" si="3"/>
        <v>1239</v>
      </c>
      <c r="F147" s="182"/>
    </row>
    <row r="148" ht="13" customHeight="1" spans="1:6">
      <c r="A148" s="183">
        <v>2130124</v>
      </c>
      <c r="B148" s="184" t="s">
        <v>450</v>
      </c>
      <c r="C148" s="179">
        <v>402</v>
      </c>
      <c r="D148" s="180">
        <v>0</v>
      </c>
      <c r="E148" s="181">
        <f t="shared" si="3"/>
        <v>402</v>
      </c>
      <c r="F148" s="182"/>
    </row>
    <row r="149" ht="13" customHeight="1" spans="1:6">
      <c r="A149" s="183">
        <v>2130135</v>
      </c>
      <c r="B149" s="184" t="s">
        <v>308</v>
      </c>
      <c r="C149" s="179">
        <v>755</v>
      </c>
      <c r="D149" s="180">
        <v>0</v>
      </c>
      <c r="E149" s="181">
        <f t="shared" si="3"/>
        <v>755</v>
      </c>
      <c r="F149" s="182"/>
    </row>
    <row r="150" ht="13" customHeight="1" spans="1:6">
      <c r="A150" s="183">
        <v>2130142</v>
      </c>
      <c r="B150" s="184" t="s">
        <v>309</v>
      </c>
      <c r="C150" s="179">
        <v>194</v>
      </c>
      <c r="D150" s="180">
        <v>0</v>
      </c>
      <c r="E150" s="181">
        <f t="shared" si="3"/>
        <v>194</v>
      </c>
      <c r="F150" s="182"/>
    </row>
    <row r="151" ht="13" customHeight="1" spans="1:6">
      <c r="A151" s="183">
        <v>2130153</v>
      </c>
      <c r="B151" s="184" t="s">
        <v>311</v>
      </c>
      <c r="C151" s="179">
        <v>5197</v>
      </c>
      <c r="D151" s="180">
        <v>0</v>
      </c>
      <c r="E151" s="181">
        <f t="shared" si="3"/>
        <v>5197</v>
      </c>
      <c r="F151" s="182"/>
    </row>
    <row r="152" ht="13" customHeight="1" spans="1:6">
      <c r="A152" s="183">
        <v>2130199</v>
      </c>
      <c r="B152" s="184" t="s">
        <v>312</v>
      </c>
      <c r="C152" s="179">
        <v>1091</v>
      </c>
      <c r="D152" s="180">
        <v>0</v>
      </c>
      <c r="E152" s="181">
        <f t="shared" si="3"/>
        <v>1091</v>
      </c>
      <c r="F152" s="182"/>
    </row>
    <row r="153" ht="13" customHeight="1" spans="1:6">
      <c r="A153" s="178">
        <v>21302</v>
      </c>
      <c r="B153" s="178" t="s">
        <v>313</v>
      </c>
      <c r="C153" s="179">
        <v>1515</v>
      </c>
      <c r="D153" s="180">
        <v>750</v>
      </c>
      <c r="E153" s="181">
        <f t="shared" si="3"/>
        <v>765</v>
      </c>
      <c r="F153" s="182"/>
    </row>
    <row r="154" ht="13" customHeight="1" spans="1:6">
      <c r="A154" s="183">
        <v>2130205</v>
      </c>
      <c r="B154" s="184" t="s">
        <v>314</v>
      </c>
      <c r="C154" s="179">
        <v>258</v>
      </c>
      <c r="D154" s="180">
        <v>0</v>
      </c>
      <c r="E154" s="181">
        <f t="shared" si="3"/>
        <v>258</v>
      </c>
      <c r="F154" s="182"/>
    </row>
    <row r="155" ht="13" customHeight="1" spans="1:6">
      <c r="A155" s="183">
        <v>2130207</v>
      </c>
      <c r="B155" s="184" t="s">
        <v>315</v>
      </c>
      <c r="C155" s="179">
        <v>108</v>
      </c>
      <c r="D155" s="180">
        <v>8</v>
      </c>
      <c r="E155" s="181">
        <f t="shared" si="3"/>
        <v>100</v>
      </c>
      <c r="F155" s="182"/>
    </row>
    <row r="156" ht="13" customHeight="1" spans="1:6">
      <c r="A156" s="183">
        <v>2130209</v>
      </c>
      <c r="B156" s="184" t="s">
        <v>316</v>
      </c>
      <c r="C156" s="179">
        <v>550</v>
      </c>
      <c r="D156" s="180">
        <v>292</v>
      </c>
      <c r="E156" s="181">
        <f t="shared" si="3"/>
        <v>258</v>
      </c>
      <c r="F156" s="182"/>
    </row>
    <row r="157" ht="13" customHeight="1" spans="1:6">
      <c r="A157" s="183">
        <v>2130211</v>
      </c>
      <c r="B157" s="184" t="s">
        <v>451</v>
      </c>
      <c r="C157" s="179">
        <v>6</v>
      </c>
      <c r="D157" s="180">
        <v>0</v>
      </c>
      <c r="E157" s="181">
        <f t="shared" si="3"/>
        <v>6</v>
      </c>
      <c r="F157" s="182"/>
    </row>
    <row r="158" ht="13" customHeight="1" spans="1:6">
      <c r="A158" s="183">
        <v>2130234</v>
      </c>
      <c r="B158" s="184" t="s">
        <v>317</v>
      </c>
      <c r="C158" s="179">
        <v>50</v>
      </c>
      <c r="D158" s="180">
        <v>10</v>
      </c>
      <c r="E158" s="181">
        <f t="shared" si="3"/>
        <v>40</v>
      </c>
      <c r="F158" s="182"/>
    </row>
    <row r="159" ht="13" customHeight="1" spans="1:6">
      <c r="A159" s="183">
        <v>2130299</v>
      </c>
      <c r="B159" s="184" t="s">
        <v>318</v>
      </c>
      <c r="C159" s="179">
        <v>543</v>
      </c>
      <c r="D159" s="180">
        <v>440</v>
      </c>
      <c r="E159" s="181">
        <f t="shared" si="3"/>
        <v>103</v>
      </c>
      <c r="F159" s="182"/>
    </row>
    <row r="160" ht="13" customHeight="1" spans="1:6">
      <c r="A160" s="178">
        <v>21303</v>
      </c>
      <c r="B160" s="178" t="s">
        <v>319</v>
      </c>
      <c r="C160" s="179">
        <v>1288</v>
      </c>
      <c r="D160" s="180">
        <v>122</v>
      </c>
      <c r="E160" s="181">
        <f t="shared" si="3"/>
        <v>1166</v>
      </c>
      <c r="F160" s="182"/>
    </row>
    <row r="161" ht="13" customHeight="1" spans="1:6">
      <c r="A161" s="183">
        <v>2130305</v>
      </c>
      <c r="B161" s="184" t="s">
        <v>321</v>
      </c>
      <c r="C161" s="179">
        <v>280</v>
      </c>
      <c r="D161" s="180">
        <v>122</v>
      </c>
      <c r="E161" s="181">
        <f t="shared" si="3"/>
        <v>158</v>
      </c>
      <c r="F161" s="182"/>
    </row>
    <row r="162" ht="13" customHeight="1" spans="1:6">
      <c r="A162" s="183">
        <v>2130306</v>
      </c>
      <c r="B162" s="184" t="s">
        <v>322</v>
      </c>
      <c r="C162" s="179">
        <v>370</v>
      </c>
      <c r="D162" s="180">
        <v>0</v>
      </c>
      <c r="E162" s="181">
        <f t="shared" si="3"/>
        <v>370</v>
      </c>
      <c r="F162" s="182"/>
    </row>
    <row r="163" ht="13" customHeight="1" spans="1:6">
      <c r="A163" s="183">
        <v>2130310</v>
      </c>
      <c r="B163" s="184" t="s">
        <v>452</v>
      </c>
      <c r="C163" s="179">
        <v>371</v>
      </c>
      <c r="D163" s="180">
        <v>0</v>
      </c>
      <c r="E163" s="181">
        <f t="shared" si="3"/>
        <v>371</v>
      </c>
      <c r="F163" s="182"/>
    </row>
    <row r="164" ht="13" customHeight="1" spans="1:6">
      <c r="A164" s="183">
        <v>2130311</v>
      </c>
      <c r="B164" s="184" t="s">
        <v>324</v>
      </c>
      <c r="C164" s="179">
        <v>220</v>
      </c>
      <c r="D164" s="180">
        <v>0</v>
      </c>
      <c r="E164" s="181">
        <f t="shared" si="3"/>
        <v>220</v>
      </c>
      <c r="F164" s="182"/>
    </row>
    <row r="165" ht="13" customHeight="1" spans="1:6">
      <c r="A165" s="183">
        <v>2130314</v>
      </c>
      <c r="B165" s="184" t="s">
        <v>325</v>
      </c>
      <c r="C165" s="179">
        <v>9</v>
      </c>
      <c r="D165" s="180">
        <v>0</v>
      </c>
      <c r="E165" s="181">
        <f t="shared" si="3"/>
        <v>9</v>
      </c>
      <c r="F165" s="182"/>
    </row>
    <row r="166" ht="13" customHeight="1" spans="1:6">
      <c r="A166" s="183">
        <v>2130316</v>
      </c>
      <c r="B166" s="184" t="s">
        <v>326</v>
      </c>
      <c r="C166" s="179">
        <f>19+20</f>
        <v>39</v>
      </c>
      <c r="D166" s="180">
        <v>0</v>
      </c>
      <c r="E166" s="181">
        <f t="shared" si="3"/>
        <v>39</v>
      </c>
      <c r="F166" s="182"/>
    </row>
    <row r="167" ht="13" customHeight="1" spans="1:6">
      <c r="A167" s="178">
        <v>21305</v>
      </c>
      <c r="B167" s="178" t="s">
        <v>328</v>
      </c>
      <c r="C167" s="179">
        <v>5630</v>
      </c>
      <c r="D167" s="180">
        <v>2642</v>
      </c>
      <c r="E167" s="181">
        <f t="shared" si="3"/>
        <v>2988</v>
      </c>
      <c r="F167" s="182"/>
    </row>
    <row r="168" ht="13" customHeight="1" spans="1:6">
      <c r="A168" s="183">
        <v>2130504</v>
      </c>
      <c r="B168" s="184" t="s">
        <v>329</v>
      </c>
      <c r="C168" s="179">
        <v>230</v>
      </c>
      <c r="D168" s="180">
        <v>213</v>
      </c>
      <c r="E168" s="181">
        <f t="shared" si="3"/>
        <v>17</v>
      </c>
      <c r="F168" s="182"/>
    </row>
    <row r="169" ht="13" customHeight="1" spans="1:6">
      <c r="A169" s="183">
        <v>2130505</v>
      </c>
      <c r="B169" s="184" t="s">
        <v>330</v>
      </c>
      <c r="C169" s="179">
        <v>5225</v>
      </c>
      <c r="D169" s="180">
        <v>2268</v>
      </c>
      <c r="E169" s="181">
        <f t="shared" si="3"/>
        <v>2957</v>
      </c>
      <c r="F169" s="182"/>
    </row>
    <row r="170" ht="13" customHeight="1" spans="1:6">
      <c r="A170" s="183">
        <v>2130599</v>
      </c>
      <c r="B170" s="184" t="s">
        <v>453</v>
      </c>
      <c r="C170" s="179">
        <v>175</v>
      </c>
      <c r="D170" s="180">
        <v>161</v>
      </c>
      <c r="E170" s="181">
        <f t="shared" si="3"/>
        <v>14</v>
      </c>
      <c r="F170" s="182"/>
    </row>
    <row r="171" ht="13" customHeight="1" spans="1:6">
      <c r="A171" s="178">
        <v>21307</v>
      </c>
      <c r="B171" s="178" t="s">
        <v>331</v>
      </c>
      <c r="C171" s="179">
        <v>1381</v>
      </c>
      <c r="D171" s="180">
        <v>0</v>
      </c>
      <c r="E171" s="181">
        <f t="shared" si="3"/>
        <v>1381</v>
      </c>
      <c r="F171" s="182"/>
    </row>
    <row r="172" ht="13" customHeight="1" spans="1:6">
      <c r="A172" s="183">
        <v>2130701</v>
      </c>
      <c r="B172" s="184" t="s">
        <v>332</v>
      </c>
      <c r="C172" s="179">
        <v>1155</v>
      </c>
      <c r="D172" s="180">
        <v>0</v>
      </c>
      <c r="E172" s="181">
        <f t="shared" si="3"/>
        <v>1155</v>
      </c>
      <c r="F172" s="182"/>
    </row>
    <row r="173" ht="13" customHeight="1" spans="1:6">
      <c r="A173" s="183">
        <v>2130705</v>
      </c>
      <c r="B173" s="184" t="s">
        <v>333</v>
      </c>
      <c r="C173" s="179">
        <v>209</v>
      </c>
      <c r="D173" s="180">
        <v>0</v>
      </c>
      <c r="E173" s="181">
        <f t="shared" si="3"/>
        <v>209</v>
      </c>
      <c r="F173" s="182"/>
    </row>
    <row r="174" ht="13" customHeight="1" spans="1:6">
      <c r="A174" s="183">
        <v>2130799</v>
      </c>
      <c r="B174" s="184" t="s">
        <v>335</v>
      </c>
      <c r="C174" s="179">
        <v>17</v>
      </c>
      <c r="D174" s="180">
        <v>0</v>
      </c>
      <c r="E174" s="181">
        <f t="shared" si="3"/>
        <v>17</v>
      </c>
      <c r="F174" s="182"/>
    </row>
    <row r="175" ht="13" customHeight="1" spans="1:6">
      <c r="A175" s="178">
        <v>21308</v>
      </c>
      <c r="B175" s="178" t="s">
        <v>336</v>
      </c>
      <c r="C175" s="179">
        <v>246</v>
      </c>
      <c r="D175" s="180">
        <v>61</v>
      </c>
      <c r="E175" s="181">
        <f t="shared" si="3"/>
        <v>185</v>
      </c>
      <c r="F175" s="182"/>
    </row>
    <row r="176" ht="13" customHeight="1" spans="1:6">
      <c r="A176" s="183">
        <v>2130804</v>
      </c>
      <c r="B176" s="184" t="s">
        <v>454</v>
      </c>
      <c r="C176" s="179">
        <v>246</v>
      </c>
      <c r="D176" s="180">
        <v>61</v>
      </c>
      <c r="E176" s="181">
        <f t="shared" si="3"/>
        <v>185</v>
      </c>
      <c r="F176" s="182"/>
    </row>
    <row r="177" ht="13" customHeight="1" spans="1:6">
      <c r="A177" s="178">
        <v>21399</v>
      </c>
      <c r="B177" s="178" t="s">
        <v>455</v>
      </c>
      <c r="C177" s="179">
        <v>492</v>
      </c>
      <c r="D177" s="180">
        <v>0</v>
      </c>
      <c r="E177" s="181">
        <f t="shared" si="3"/>
        <v>492</v>
      </c>
      <c r="F177" s="182"/>
    </row>
    <row r="178" ht="13" customHeight="1" spans="1:6">
      <c r="A178" s="183">
        <v>2139999</v>
      </c>
      <c r="B178" s="184" t="s">
        <v>339</v>
      </c>
      <c r="C178" s="179">
        <v>492</v>
      </c>
      <c r="D178" s="180">
        <v>0</v>
      </c>
      <c r="E178" s="181">
        <f t="shared" si="3"/>
        <v>492</v>
      </c>
      <c r="F178" s="182"/>
    </row>
    <row r="179" ht="13" customHeight="1" spans="1:6">
      <c r="A179" s="172">
        <v>215</v>
      </c>
      <c r="B179" s="173" t="s">
        <v>456</v>
      </c>
      <c r="C179" s="174">
        <v>1196</v>
      </c>
      <c r="D179" s="175">
        <v>0</v>
      </c>
      <c r="E179" s="176">
        <f t="shared" si="3"/>
        <v>1196</v>
      </c>
      <c r="F179" s="177"/>
    </row>
    <row r="180" ht="13" customHeight="1" spans="1:6">
      <c r="A180" s="178">
        <v>21501</v>
      </c>
      <c r="B180" s="178" t="s">
        <v>350</v>
      </c>
      <c r="C180" s="179">
        <v>82</v>
      </c>
      <c r="D180" s="180">
        <v>0</v>
      </c>
      <c r="E180" s="181">
        <f t="shared" si="3"/>
        <v>82</v>
      </c>
      <c r="F180" s="182"/>
    </row>
    <row r="181" ht="13" customHeight="1" spans="1:6">
      <c r="A181" s="183">
        <v>2150104</v>
      </c>
      <c r="B181" s="184" t="s">
        <v>351</v>
      </c>
      <c r="C181" s="179">
        <v>82</v>
      </c>
      <c r="D181" s="180">
        <v>0</v>
      </c>
      <c r="E181" s="181">
        <f t="shared" si="3"/>
        <v>82</v>
      </c>
      <c r="F181" s="182"/>
    </row>
    <row r="182" ht="13" customHeight="1" spans="1:6">
      <c r="A182" s="178">
        <v>21505</v>
      </c>
      <c r="B182" s="178" t="s">
        <v>352</v>
      </c>
      <c r="C182" s="179">
        <v>364</v>
      </c>
      <c r="D182" s="180">
        <v>0</v>
      </c>
      <c r="E182" s="181">
        <f t="shared" si="3"/>
        <v>364</v>
      </c>
      <c r="F182" s="182"/>
    </row>
    <row r="183" ht="13" customHeight="1" spans="1:6">
      <c r="A183" s="183">
        <v>2150517</v>
      </c>
      <c r="B183" s="184" t="s">
        <v>354</v>
      </c>
      <c r="C183" s="179">
        <v>364</v>
      </c>
      <c r="D183" s="180">
        <v>0</v>
      </c>
      <c r="E183" s="181">
        <f t="shared" si="3"/>
        <v>364</v>
      </c>
      <c r="F183" s="182"/>
    </row>
    <row r="184" ht="13" customHeight="1" spans="1:6">
      <c r="A184" s="178">
        <v>21508</v>
      </c>
      <c r="B184" s="178" t="s">
        <v>355</v>
      </c>
      <c r="C184" s="179">
        <v>250</v>
      </c>
      <c r="D184" s="180">
        <v>0</v>
      </c>
      <c r="E184" s="181">
        <f t="shared" si="3"/>
        <v>250</v>
      </c>
      <c r="F184" s="182"/>
    </row>
    <row r="185" ht="13" customHeight="1" spans="1:6">
      <c r="A185" s="183">
        <v>2150805</v>
      </c>
      <c r="B185" s="184" t="s">
        <v>356</v>
      </c>
      <c r="C185" s="179">
        <v>250</v>
      </c>
      <c r="D185" s="180">
        <v>0</v>
      </c>
      <c r="E185" s="181">
        <f t="shared" si="3"/>
        <v>250</v>
      </c>
      <c r="F185" s="182"/>
    </row>
    <row r="186" ht="13" customHeight="1" spans="1:6">
      <c r="A186" s="178">
        <v>21599</v>
      </c>
      <c r="B186" s="178" t="s">
        <v>457</v>
      </c>
      <c r="C186" s="179">
        <v>500</v>
      </c>
      <c r="D186" s="180">
        <v>0</v>
      </c>
      <c r="E186" s="181">
        <f t="shared" si="3"/>
        <v>500</v>
      </c>
      <c r="F186" s="182"/>
    </row>
    <row r="187" ht="13" customHeight="1" spans="1:6">
      <c r="A187" s="183">
        <v>2159999</v>
      </c>
      <c r="B187" s="184" t="s">
        <v>457</v>
      </c>
      <c r="C187" s="179">
        <v>500</v>
      </c>
      <c r="D187" s="180">
        <v>0</v>
      </c>
      <c r="E187" s="181">
        <f t="shared" si="3"/>
        <v>500</v>
      </c>
      <c r="F187" s="182"/>
    </row>
    <row r="188" ht="13" customHeight="1" spans="1:6">
      <c r="A188" s="172">
        <v>216</v>
      </c>
      <c r="B188" s="173" t="s">
        <v>80</v>
      </c>
      <c r="C188" s="174">
        <v>285</v>
      </c>
      <c r="D188" s="175">
        <v>200</v>
      </c>
      <c r="E188" s="176">
        <f t="shared" si="3"/>
        <v>85</v>
      </c>
      <c r="F188" s="177"/>
    </row>
    <row r="189" ht="13" customHeight="1" spans="1:6">
      <c r="A189" s="178">
        <v>21602</v>
      </c>
      <c r="B189" s="178" t="s">
        <v>357</v>
      </c>
      <c r="C189" s="179">
        <v>5</v>
      </c>
      <c r="D189" s="180">
        <v>0</v>
      </c>
      <c r="E189" s="181">
        <f t="shared" si="3"/>
        <v>5</v>
      </c>
      <c r="F189" s="182"/>
    </row>
    <row r="190" ht="13" customHeight="1" spans="1:6">
      <c r="A190" s="183">
        <v>2160299</v>
      </c>
      <c r="B190" s="184" t="s">
        <v>358</v>
      </c>
      <c r="C190" s="179">
        <v>5</v>
      </c>
      <c r="D190" s="180">
        <v>0</v>
      </c>
      <c r="E190" s="181">
        <f t="shared" si="3"/>
        <v>5</v>
      </c>
      <c r="F190" s="182"/>
    </row>
    <row r="191" ht="13" customHeight="1" spans="1:6">
      <c r="A191" s="178">
        <v>21699</v>
      </c>
      <c r="B191" s="178" t="s">
        <v>359</v>
      </c>
      <c r="C191" s="179">
        <v>280</v>
      </c>
      <c r="D191" s="180">
        <v>200</v>
      </c>
      <c r="E191" s="181">
        <f t="shared" si="3"/>
        <v>80</v>
      </c>
      <c r="F191" s="182"/>
    </row>
    <row r="192" ht="13" customHeight="1" spans="1:6">
      <c r="A192" s="183">
        <v>2169999</v>
      </c>
      <c r="B192" s="184" t="s">
        <v>359</v>
      </c>
      <c r="C192" s="179">
        <f>260+20</f>
        <v>280</v>
      </c>
      <c r="D192" s="180">
        <v>200</v>
      </c>
      <c r="E192" s="181">
        <f t="shared" si="3"/>
        <v>80</v>
      </c>
      <c r="F192" s="182"/>
    </row>
    <row r="193" ht="13" customHeight="1" spans="1:6">
      <c r="A193" s="172">
        <v>220</v>
      </c>
      <c r="B193" s="173" t="s">
        <v>81</v>
      </c>
      <c r="C193" s="174">
        <v>278</v>
      </c>
      <c r="D193" s="175">
        <v>0</v>
      </c>
      <c r="E193" s="176">
        <f t="shared" si="3"/>
        <v>278</v>
      </c>
      <c r="F193" s="177"/>
    </row>
    <row r="194" ht="13" customHeight="1" spans="1:6">
      <c r="A194" s="178">
        <v>22001</v>
      </c>
      <c r="B194" s="178" t="s">
        <v>360</v>
      </c>
      <c r="C194" s="179">
        <v>278</v>
      </c>
      <c r="D194" s="180">
        <v>0</v>
      </c>
      <c r="E194" s="181">
        <f t="shared" si="3"/>
        <v>278</v>
      </c>
      <c r="F194" s="182"/>
    </row>
    <row r="195" ht="13" customHeight="1" spans="1:6">
      <c r="A195" s="183">
        <v>2200106</v>
      </c>
      <c r="B195" s="184" t="s">
        <v>361</v>
      </c>
      <c r="C195" s="179">
        <v>278</v>
      </c>
      <c r="D195" s="180">
        <v>0</v>
      </c>
      <c r="E195" s="181">
        <f t="shared" si="3"/>
        <v>278</v>
      </c>
      <c r="F195" s="182"/>
    </row>
    <row r="196" ht="13" customHeight="1" spans="1:6">
      <c r="A196" s="172">
        <v>221</v>
      </c>
      <c r="B196" s="173" t="s">
        <v>82</v>
      </c>
      <c r="C196" s="174">
        <v>1754</v>
      </c>
      <c r="D196" s="175">
        <v>34</v>
      </c>
      <c r="E196" s="176">
        <f t="shared" si="3"/>
        <v>1720</v>
      </c>
      <c r="F196" s="177"/>
    </row>
    <row r="197" ht="13" customHeight="1" spans="1:6">
      <c r="A197" s="178">
        <v>22101</v>
      </c>
      <c r="B197" s="178" t="s">
        <v>367</v>
      </c>
      <c r="C197" s="179">
        <v>1754</v>
      </c>
      <c r="D197" s="180">
        <v>34</v>
      </c>
      <c r="E197" s="181">
        <f t="shared" ref="E197:E199" si="4">C197-D197</f>
        <v>1720</v>
      </c>
      <c r="F197" s="182"/>
    </row>
    <row r="198" ht="13" customHeight="1" spans="1:6">
      <c r="A198" s="183">
        <v>2210103</v>
      </c>
      <c r="B198" s="184" t="s">
        <v>458</v>
      </c>
      <c r="C198" s="179">
        <v>684</v>
      </c>
      <c r="D198" s="180">
        <v>11</v>
      </c>
      <c r="E198" s="181">
        <f t="shared" si="4"/>
        <v>673</v>
      </c>
      <c r="F198" s="182"/>
    </row>
    <row r="199" ht="13" customHeight="1" spans="1:6">
      <c r="A199" s="183">
        <v>2210106</v>
      </c>
      <c r="B199" s="184" t="s">
        <v>369</v>
      </c>
      <c r="C199" s="179">
        <v>118</v>
      </c>
      <c r="D199" s="180"/>
      <c r="E199" s="181">
        <f t="shared" si="4"/>
        <v>118</v>
      </c>
      <c r="F199" s="182"/>
    </row>
    <row r="200" ht="13" customHeight="1" spans="1:6">
      <c r="A200" s="183">
        <v>2210107</v>
      </c>
      <c r="B200" s="184" t="s">
        <v>370</v>
      </c>
      <c r="C200" s="185">
        <v>0</v>
      </c>
      <c r="D200" s="180">
        <v>23</v>
      </c>
      <c r="E200" s="186">
        <v>0</v>
      </c>
      <c r="F200" s="182"/>
    </row>
    <row r="201" ht="13" customHeight="1" spans="1:6">
      <c r="A201" s="183">
        <v>2210108</v>
      </c>
      <c r="B201" s="184" t="s">
        <v>371</v>
      </c>
      <c r="C201" s="179">
        <v>952</v>
      </c>
      <c r="D201" s="180">
        <v>0</v>
      </c>
      <c r="E201" s="181">
        <f t="shared" ref="E201:E214" si="5">C201-D201</f>
        <v>952</v>
      </c>
      <c r="F201" s="182"/>
    </row>
    <row r="202" ht="13" customHeight="1" spans="1:6">
      <c r="A202" s="172">
        <v>222</v>
      </c>
      <c r="B202" s="173" t="s">
        <v>83</v>
      </c>
      <c r="C202" s="174">
        <v>201</v>
      </c>
      <c r="D202" s="175">
        <v>0</v>
      </c>
      <c r="E202" s="176">
        <f t="shared" si="5"/>
        <v>201</v>
      </c>
      <c r="F202" s="177"/>
    </row>
    <row r="203" ht="13" customHeight="1" spans="1:6">
      <c r="A203" s="178">
        <v>22201</v>
      </c>
      <c r="B203" s="178" t="s">
        <v>459</v>
      </c>
      <c r="C203" s="179">
        <v>201</v>
      </c>
      <c r="D203" s="180">
        <v>0</v>
      </c>
      <c r="E203" s="181">
        <f t="shared" si="5"/>
        <v>201</v>
      </c>
      <c r="F203" s="182"/>
    </row>
    <row r="204" ht="13" customHeight="1" spans="1:6">
      <c r="A204" s="183">
        <v>2220199</v>
      </c>
      <c r="B204" s="184" t="s">
        <v>377</v>
      </c>
      <c r="C204" s="179">
        <v>201</v>
      </c>
      <c r="D204" s="180">
        <v>0</v>
      </c>
      <c r="E204" s="181">
        <f t="shared" si="5"/>
        <v>201</v>
      </c>
      <c r="F204" s="182"/>
    </row>
    <row r="205" ht="13" customHeight="1" spans="1:6">
      <c r="A205" s="172">
        <v>224</v>
      </c>
      <c r="B205" s="173" t="s">
        <v>84</v>
      </c>
      <c r="C205" s="174">
        <v>149</v>
      </c>
      <c r="D205" s="175">
        <v>47</v>
      </c>
      <c r="E205" s="176">
        <f t="shared" si="5"/>
        <v>102</v>
      </c>
      <c r="F205" s="177"/>
    </row>
    <row r="206" ht="13" customHeight="1" spans="1:6">
      <c r="A206" s="178">
        <v>22401</v>
      </c>
      <c r="B206" s="178" t="s">
        <v>381</v>
      </c>
      <c r="C206" s="179">
        <v>1</v>
      </c>
      <c r="D206" s="180">
        <v>0</v>
      </c>
      <c r="E206" s="181">
        <f t="shared" si="5"/>
        <v>1</v>
      </c>
      <c r="F206" s="182"/>
    </row>
    <row r="207" ht="13" customHeight="1" spans="1:6">
      <c r="A207" s="183">
        <v>2240109</v>
      </c>
      <c r="B207" s="184" t="s">
        <v>460</v>
      </c>
      <c r="C207" s="179">
        <v>1</v>
      </c>
      <c r="D207" s="180">
        <v>0</v>
      </c>
      <c r="E207" s="181">
        <f t="shared" si="5"/>
        <v>1</v>
      </c>
      <c r="F207" s="182"/>
    </row>
    <row r="208" ht="13" customHeight="1" spans="1:6">
      <c r="A208" s="178">
        <v>22406</v>
      </c>
      <c r="B208" s="178" t="s">
        <v>389</v>
      </c>
      <c r="C208" s="179">
        <v>71</v>
      </c>
      <c r="D208" s="180">
        <v>0</v>
      </c>
      <c r="E208" s="181">
        <f t="shared" si="5"/>
        <v>71</v>
      </c>
      <c r="F208" s="182"/>
    </row>
    <row r="209" ht="13" customHeight="1" spans="1:6">
      <c r="A209" s="183">
        <v>2240601</v>
      </c>
      <c r="B209" s="184" t="s">
        <v>390</v>
      </c>
      <c r="C209" s="179">
        <v>71</v>
      </c>
      <c r="D209" s="180">
        <v>0</v>
      </c>
      <c r="E209" s="181">
        <f t="shared" si="5"/>
        <v>71</v>
      </c>
      <c r="F209" s="182"/>
    </row>
    <row r="210" ht="13" customHeight="1" spans="1:6">
      <c r="A210" s="178">
        <v>22407</v>
      </c>
      <c r="B210" s="178" t="s">
        <v>392</v>
      </c>
      <c r="C210" s="179">
        <v>77</v>
      </c>
      <c r="D210" s="180">
        <v>47</v>
      </c>
      <c r="E210" s="181">
        <f t="shared" si="5"/>
        <v>30</v>
      </c>
      <c r="F210" s="182"/>
    </row>
    <row r="211" ht="13" customHeight="1" spans="1:6">
      <c r="A211" s="183">
        <v>2240799</v>
      </c>
      <c r="B211" s="184" t="s">
        <v>394</v>
      </c>
      <c r="C211" s="179">
        <v>77</v>
      </c>
      <c r="D211" s="180">
        <v>47</v>
      </c>
      <c r="E211" s="181">
        <f t="shared" si="5"/>
        <v>30</v>
      </c>
      <c r="F211" s="182"/>
    </row>
    <row r="212" ht="13" customHeight="1" spans="1:6">
      <c r="A212" s="172">
        <v>229</v>
      </c>
      <c r="B212" s="173" t="s">
        <v>86</v>
      </c>
      <c r="C212" s="174">
        <v>300</v>
      </c>
      <c r="D212" s="175">
        <v>0</v>
      </c>
      <c r="E212" s="176">
        <f t="shared" si="5"/>
        <v>300</v>
      </c>
      <c r="F212" s="177"/>
    </row>
    <row r="213" ht="13" customHeight="1" spans="1:6">
      <c r="A213" s="178">
        <v>22999</v>
      </c>
      <c r="B213" s="178" t="s">
        <v>86</v>
      </c>
      <c r="C213" s="179">
        <v>300</v>
      </c>
      <c r="D213" s="180">
        <v>0</v>
      </c>
      <c r="E213" s="181">
        <f t="shared" si="5"/>
        <v>300</v>
      </c>
      <c r="F213" s="182"/>
    </row>
    <row r="214" ht="13" customHeight="1" spans="1:6">
      <c r="A214" s="183">
        <v>2299999</v>
      </c>
      <c r="B214" s="184" t="s">
        <v>86</v>
      </c>
      <c r="C214" s="179">
        <v>300</v>
      </c>
      <c r="D214" s="180">
        <v>0</v>
      </c>
      <c r="E214" s="181">
        <f t="shared" si="5"/>
        <v>300</v>
      </c>
      <c r="F214" s="182"/>
    </row>
  </sheetData>
  <autoFilter xmlns:etc="http://www.wps.cn/officeDocument/2017/etCustomData" ref="A5:G214" etc:filterBottomFollowUsedRange="0">
    <extLst/>
  </autoFilter>
  <mergeCells count="3">
    <mergeCell ref="A1:C1"/>
    <mergeCell ref="A2:F2"/>
    <mergeCell ref="A5:B5"/>
  </mergeCells>
  <printOptions horizontalCentered="1"/>
  <pageMargins left="0.511805555555556" right="0.314583333333333" top="0.432638888888889" bottom="0.629861111111111" header="0.314583333333333" footer="0.236111111111111"/>
  <pageSetup paperSize="9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view="pageBreakPreview" zoomScaleNormal="100" workbookViewId="0">
      <selection activeCell="A1" sqref="$A1:$XFD1048576"/>
    </sheetView>
  </sheetViews>
  <sheetFormatPr defaultColWidth="9" defaultRowHeight="13.5" outlineLevelCol="4"/>
  <cols>
    <col min="1" max="1" width="43.5" customWidth="1"/>
    <col min="2" max="2" width="29.25" customWidth="1"/>
    <col min="3" max="3" width="22.625" customWidth="1"/>
    <col min="4" max="4" width="25.875" customWidth="1"/>
    <col min="5" max="5" width="20" customWidth="1"/>
  </cols>
  <sheetData>
    <row r="1" ht="14.25" spans="1:1">
      <c r="A1" s="143" t="s">
        <v>461</v>
      </c>
    </row>
    <row r="2" ht="20.25" customHeight="1" spans="1:4">
      <c r="A2" s="144" t="s">
        <v>462</v>
      </c>
      <c r="B2" s="145"/>
      <c r="C2" s="144"/>
      <c r="D2" s="144"/>
    </row>
    <row r="3" ht="14.25" spans="1:4">
      <c r="A3" s="146" t="s">
        <v>463</v>
      </c>
      <c r="B3" s="147"/>
      <c r="C3" s="148"/>
      <c r="D3" s="149" t="s">
        <v>16</v>
      </c>
    </row>
    <row r="4" ht="56.25" customHeight="1" spans="1:4">
      <c r="A4" s="150" t="s">
        <v>464</v>
      </c>
      <c r="B4" s="151" t="s">
        <v>465</v>
      </c>
      <c r="C4" s="151" t="s">
        <v>466</v>
      </c>
      <c r="D4" s="151" t="s">
        <v>467</v>
      </c>
    </row>
    <row r="5" ht="30" customHeight="1" spans="1:5">
      <c r="A5" s="152" t="s">
        <v>468</v>
      </c>
      <c r="B5" s="153">
        <f>SUM(B6:B10)</f>
        <v>17861.66</v>
      </c>
      <c r="C5" s="153">
        <f>D5-B5</f>
        <v>-16.66</v>
      </c>
      <c r="D5" s="154">
        <f>SUM(D6:D10)</f>
        <v>17845</v>
      </c>
      <c r="E5" s="155" t="s">
        <v>469</v>
      </c>
    </row>
    <row r="6" ht="30" customHeight="1" spans="1:5">
      <c r="A6" s="156" t="s">
        <v>470</v>
      </c>
      <c r="B6" s="153">
        <v>10147.66</v>
      </c>
      <c r="C6" s="153">
        <v>4997.34</v>
      </c>
      <c r="D6" s="154">
        <v>15145</v>
      </c>
      <c r="E6" s="155" t="s">
        <v>471</v>
      </c>
    </row>
    <row r="7" ht="30" customHeight="1" spans="1:4">
      <c r="A7" s="156" t="s">
        <v>472</v>
      </c>
      <c r="B7" s="153">
        <v>6</v>
      </c>
      <c r="C7" s="153">
        <v>-2</v>
      </c>
      <c r="D7" s="154">
        <v>4</v>
      </c>
    </row>
    <row r="8" ht="30" customHeight="1" spans="1:5">
      <c r="A8" s="156" t="s">
        <v>473</v>
      </c>
      <c r="B8" s="153">
        <v>7608</v>
      </c>
      <c r="C8" s="153">
        <v>-4972</v>
      </c>
      <c r="D8" s="154">
        <v>2636</v>
      </c>
      <c r="E8" t="s">
        <v>474</v>
      </c>
    </row>
    <row r="9" ht="30" customHeight="1" spans="1:4">
      <c r="A9" s="156" t="s">
        <v>475</v>
      </c>
      <c r="B9" s="153">
        <v>100</v>
      </c>
      <c r="C9" s="153">
        <v>-40</v>
      </c>
      <c r="D9" s="154">
        <v>60</v>
      </c>
    </row>
    <row r="10" ht="30" customHeight="1" spans="1:4">
      <c r="A10" s="156" t="s">
        <v>476</v>
      </c>
      <c r="B10" s="153">
        <v>0</v>
      </c>
      <c r="C10" s="153">
        <v>0</v>
      </c>
      <c r="D10" s="154">
        <v>0</v>
      </c>
    </row>
    <row r="11" ht="30" customHeight="1" spans="1:4">
      <c r="A11" s="152" t="s">
        <v>477</v>
      </c>
      <c r="B11" s="153">
        <v>17446.93</v>
      </c>
      <c r="C11" s="153">
        <f>C12+C13</f>
        <v>333.07</v>
      </c>
      <c r="D11" s="154">
        <f>D12+D13</f>
        <v>17780</v>
      </c>
    </row>
    <row r="12" ht="30" customHeight="1" spans="1:5">
      <c r="A12" s="156" t="s">
        <v>478</v>
      </c>
      <c r="B12" s="153">
        <v>17446.93</v>
      </c>
      <c r="C12" s="153">
        <v>315.07</v>
      </c>
      <c r="D12" s="154">
        <f t="shared" ref="D12:D16" si="0">B12+C12</f>
        <v>17762</v>
      </c>
      <c r="E12" s="157" t="s">
        <v>479</v>
      </c>
    </row>
    <row r="13" ht="30" customHeight="1" spans="1:4">
      <c r="A13" s="156" t="s">
        <v>480</v>
      </c>
      <c r="B13" s="158"/>
      <c r="C13" s="153">
        <v>18</v>
      </c>
      <c r="D13" s="154">
        <f t="shared" si="0"/>
        <v>18</v>
      </c>
    </row>
    <row r="14" ht="30" customHeight="1" spans="1:4">
      <c r="A14" s="152" t="s">
        <v>481</v>
      </c>
      <c r="B14" s="153">
        <v>1243.19</v>
      </c>
      <c r="C14" s="153"/>
      <c r="D14" s="154">
        <f t="shared" si="0"/>
        <v>1243.19</v>
      </c>
    </row>
    <row r="15" ht="30" customHeight="1" spans="1:4">
      <c r="A15" s="152" t="s">
        <v>482</v>
      </c>
      <c r="B15" s="153">
        <f>B5-B11</f>
        <v>414.73</v>
      </c>
      <c r="C15" s="153"/>
      <c r="D15" s="154">
        <f>D5-D11</f>
        <v>65</v>
      </c>
    </row>
    <row r="16" ht="30" customHeight="1" spans="1:4">
      <c r="A16" s="152" t="s">
        <v>483</v>
      </c>
      <c r="B16" s="153">
        <f>B14+B15</f>
        <v>1657.92</v>
      </c>
      <c r="C16" s="153"/>
      <c r="D16" s="154">
        <f>D14+D15</f>
        <v>1308.19</v>
      </c>
    </row>
  </sheetData>
  <mergeCells count="1">
    <mergeCell ref="A2:D2"/>
  </mergeCells>
  <pageMargins left="0.75" right="0.75" top="1" bottom="1" header="0.5" footer="0.5"/>
  <pageSetup paperSize="9" scale="9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workbookViewId="0">
      <pane ySplit="4" topLeftCell="A5" activePane="bottomLeft" state="frozen"/>
      <selection/>
      <selection pane="bottomLeft" activeCell="E6" sqref="E6"/>
    </sheetView>
  </sheetViews>
  <sheetFormatPr defaultColWidth="9" defaultRowHeight="13.5"/>
  <cols>
    <col min="1" max="1" width="10.125" customWidth="1"/>
    <col min="2" max="2" width="22.25" customWidth="1"/>
    <col min="3" max="3" width="19.25" customWidth="1"/>
    <col min="4" max="4" width="18.75" customWidth="1"/>
    <col min="5" max="5" width="12.5" customWidth="1"/>
    <col min="6" max="6" width="17.375" customWidth="1"/>
    <col min="9" max="9" width="30.25" customWidth="1"/>
  </cols>
  <sheetData>
    <row r="1" spans="1:6">
      <c r="A1" s="83" t="s">
        <v>484</v>
      </c>
      <c r="C1" s="113"/>
      <c r="D1" s="114"/>
      <c r="E1" s="114"/>
      <c r="F1" s="114"/>
    </row>
    <row r="2" ht="20.25" spans="1:6">
      <c r="A2" s="87" t="s">
        <v>485</v>
      </c>
      <c r="B2" s="87"/>
      <c r="C2" s="132"/>
      <c r="D2" s="132"/>
      <c r="E2" s="132"/>
      <c r="F2" s="132"/>
    </row>
    <row r="3" ht="24" customHeight="1" spans="1:6">
      <c r="A3" s="133"/>
      <c r="B3" s="133"/>
      <c r="C3" s="134"/>
      <c r="D3" s="135"/>
      <c r="E3" s="135"/>
      <c r="F3" s="136" t="s">
        <v>16</v>
      </c>
    </row>
    <row r="4" ht="36" customHeight="1" spans="1:6">
      <c r="A4" s="120" t="s">
        <v>486</v>
      </c>
      <c r="B4" s="121" t="s">
        <v>92</v>
      </c>
      <c r="C4" s="123" t="s">
        <v>487</v>
      </c>
      <c r="D4" s="123" t="s">
        <v>488</v>
      </c>
      <c r="E4" s="123" t="s">
        <v>489</v>
      </c>
      <c r="F4" s="123" t="s">
        <v>58</v>
      </c>
    </row>
    <row r="5" ht="28" customHeight="1" spans="1:6">
      <c r="A5" s="137" t="s">
        <v>490</v>
      </c>
      <c r="B5" s="137"/>
      <c r="C5" s="138">
        <f>SUM(C6:C10)</f>
        <v>260000</v>
      </c>
      <c r="D5" s="138">
        <f>SUM(D6:D10)</f>
        <v>23705.52</v>
      </c>
      <c r="E5" s="138">
        <f>SUM(E6:E10)</f>
        <v>0</v>
      </c>
      <c r="F5" s="139">
        <f t="shared" ref="F5:F10" si="0">C5+E5</f>
        <v>260000</v>
      </c>
    </row>
    <row r="6" ht="45" customHeight="1" spans="1:6">
      <c r="A6" s="140">
        <v>1030146</v>
      </c>
      <c r="B6" s="126" t="s">
        <v>491</v>
      </c>
      <c r="C6" s="139">
        <v>537</v>
      </c>
      <c r="D6" s="127">
        <v>469</v>
      </c>
      <c r="E6" s="139">
        <v>0</v>
      </c>
      <c r="F6" s="139">
        <f t="shared" si="0"/>
        <v>537</v>
      </c>
    </row>
    <row r="7" ht="45" customHeight="1" spans="1:6">
      <c r="A7" s="140">
        <v>1030147</v>
      </c>
      <c r="B7" s="126" t="s">
        <v>492</v>
      </c>
      <c r="C7" s="139">
        <v>153</v>
      </c>
      <c r="D7" s="127">
        <v>127.46</v>
      </c>
      <c r="E7" s="139">
        <v>0</v>
      </c>
      <c r="F7" s="139">
        <f t="shared" si="0"/>
        <v>153</v>
      </c>
    </row>
    <row r="8" ht="45" customHeight="1" spans="1:9">
      <c r="A8" s="125">
        <v>1030148</v>
      </c>
      <c r="B8" s="126" t="s">
        <v>493</v>
      </c>
      <c r="C8" s="139">
        <v>258000</v>
      </c>
      <c r="D8" s="127">
        <v>21732.29</v>
      </c>
      <c r="E8" s="139">
        <v>-100</v>
      </c>
      <c r="F8" s="139">
        <f t="shared" si="0"/>
        <v>257900</v>
      </c>
      <c r="G8" s="141"/>
      <c r="H8" s="141"/>
      <c r="I8" s="142"/>
    </row>
    <row r="9" ht="45" customHeight="1" spans="1:9">
      <c r="A9" s="125">
        <v>1030156</v>
      </c>
      <c r="B9" s="126" t="s">
        <v>494</v>
      </c>
      <c r="C9" s="139">
        <v>800</v>
      </c>
      <c r="D9" s="127">
        <v>895.69</v>
      </c>
      <c r="E9" s="139">
        <v>100</v>
      </c>
      <c r="F9" s="139">
        <f t="shared" si="0"/>
        <v>900</v>
      </c>
      <c r="G9" s="141"/>
      <c r="H9" s="141"/>
      <c r="I9" s="142"/>
    </row>
    <row r="10" ht="45" customHeight="1" spans="1:9">
      <c r="A10" s="125">
        <v>1030178</v>
      </c>
      <c r="B10" s="126" t="s">
        <v>495</v>
      </c>
      <c r="C10" s="139">
        <v>510</v>
      </c>
      <c r="D10" s="127">
        <v>481.08</v>
      </c>
      <c r="E10" s="139">
        <v>0</v>
      </c>
      <c r="F10" s="139">
        <v>510</v>
      </c>
      <c r="G10" s="141"/>
      <c r="H10" s="141"/>
      <c r="I10" s="142"/>
    </row>
  </sheetData>
  <mergeCells count="3">
    <mergeCell ref="A2:F2"/>
    <mergeCell ref="A3:C3"/>
    <mergeCell ref="A5:B5"/>
  </mergeCells>
  <printOptions horizontalCentered="1" verticalCentered="1"/>
  <pageMargins left="0.629861111111111" right="0.275" top="0.747916666666667" bottom="0.747916666666667" header="0.314583333333333" footer="0.314583333333333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G27"/>
  <sheetViews>
    <sheetView workbookViewId="0">
      <selection activeCell="C8" sqref="C8"/>
    </sheetView>
  </sheetViews>
  <sheetFormatPr defaultColWidth="9" defaultRowHeight="13.5" outlineLevelCol="6"/>
  <cols>
    <col min="1" max="1" width="13.25" customWidth="1"/>
    <col min="2" max="2" width="33.75" customWidth="1"/>
    <col min="3" max="6" width="15.25" customWidth="1"/>
    <col min="7" max="7" width="11.5"/>
    <col min="8" max="8" width="13.75"/>
  </cols>
  <sheetData>
    <row r="1" spans="1:7">
      <c r="A1" s="83" t="s">
        <v>496</v>
      </c>
      <c r="C1" s="113"/>
      <c r="D1" s="114"/>
      <c r="E1" s="114"/>
      <c r="F1" s="86"/>
      <c r="G1" s="115"/>
    </row>
    <row r="2" ht="20.25" spans="1:7">
      <c r="A2" s="87" t="s">
        <v>497</v>
      </c>
      <c r="B2" s="87"/>
      <c r="C2" s="87"/>
      <c r="D2" s="87"/>
      <c r="E2" s="87"/>
      <c r="F2" s="87"/>
      <c r="G2" s="116"/>
    </row>
    <row r="3" spans="1:6">
      <c r="A3" s="92"/>
      <c r="B3" s="117"/>
      <c r="C3" s="118"/>
      <c r="D3" s="118"/>
      <c r="E3" s="119" t="s">
        <v>16</v>
      </c>
      <c r="F3" s="119"/>
    </row>
    <row r="4" ht="21" customHeight="1" spans="1:6">
      <c r="A4" s="120" t="s">
        <v>486</v>
      </c>
      <c r="B4" s="121" t="s">
        <v>92</v>
      </c>
      <c r="C4" s="122" t="s">
        <v>487</v>
      </c>
      <c r="D4" s="122" t="s">
        <v>488</v>
      </c>
      <c r="E4" s="123" t="s">
        <v>498</v>
      </c>
      <c r="F4" s="123" t="s">
        <v>58</v>
      </c>
    </row>
    <row r="5" ht="21" customHeight="1" spans="1:6">
      <c r="A5" s="120" t="s">
        <v>490</v>
      </c>
      <c r="B5" s="120"/>
      <c r="C5" s="124">
        <f t="shared" ref="C5:F5" si="0">SUM(C6,C22,C25,C19)</f>
        <v>222138</v>
      </c>
      <c r="D5" s="124">
        <f t="shared" si="0"/>
        <v>40473.54</v>
      </c>
      <c r="E5" s="124">
        <f t="shared" si="0"/>
        <v>37862</v>
      </c>
      <c r="F5" s="124">
        <f t="shared" si="0"/>
        <v>260000.01</v>
      </c>
    </row>
    <row r="6" spans="1:6">
      <c r="A6" s="125">
        <v>212</v>
      </c>
      <c r="B6" s="126" t="s">
        <v>76</v>
      </c>
      <c r="C6" s="127">
        <f>SUM(C7,C15,C17)</f>
        <v>203775.74</v>
      </c>
      <c r="D6" s="127">
        <f>SUM(D7,D15,D17)</f>
        <v>29758</v>
      </c>
      <c r="E6" s="127">
        <v>39012.71</v>
      </c>
      <c r="F6" s="127">
        <f>SUM(F7,F15,F17)</f>
        <v>242788.46</v>
      </c>
    </row>
    <row r="7" spans="1:6">
      <c r="A7" s="125">
        <v>21208</v>
      </c>
      <c r="B7" s="126" t="s">
        <v>499</v>
      </c>
      <c r="C7" s="127">
        <f t="shared" ref="C7:F7" si="1">SUM(C8:C14)</f>
        <v>198943.81</v>
      </c>
      <c r="D7" s="127">
        <f t="shared" si="1"/>
        <v>27328</v>
      </c>
      <c r="E7" s="127">
        <v>39603.83</v>
      </c>
      <c r="F7" s="127">
        <f t="shared" si="1"/>
        <v>238547.65</v>
      </c>
    </row>
    <row r="8" spans="1:6">
      <c r="A8" s="125">
        <v>2120801</v>
      </c>
      <c r="B8" s="126" t="s">
        <v>500</v>
      </c>
      <c r="C8" s="127">
        <f>1297306880/10000</f>
        <v>129730.69</v>
      </c>
      <c r="D8" s="128">
        <v>25433</v>
      </c>
      <c r="E8" s="127">
        <v>-12912.49</v>
      </c>
      <c r="F8" s="128">
        <f t="shared" ref="F8:F14" si="2">C8+E8</f>
        <v>116818.2</v>
      </c>
    </row>
    <row r="9" spans="1:6">
      <c r="A9" s="125">
        <v>2120802</v>
      </c>
      <c r="B9" s="126" t="s">
        <v>501</v>
      </c>
      <c r="C9" s="127">
        <f>59640000/10000</f>
        <v>5964</v>
      </c>
      <c r="D9" s="128">
        <v>358</v>
      </c>
      <c r="E9" s="127">
        <v>-4830</v>
      </c>
      <c r="F9" s="128">
        <f t="shared" si="2"/>
        <v>1134</v>
      </c>
    </row>
    <row r="10" spans="1:6">
      <c r="A10" s="125">
        <v>2120803</v>
      </c>
      <c r="B10" s="126" t="s">
        <v>502</v>
      </c>
      <c r="C10" s="127">
        <f>387038640/10000</f>
        <v>38703.86</v>
      </c>
      <c r="D10" s="128">
        <v>30</v>
      </c>
      <c r="E10" s="127">
        <v>41326.14</v>
      </c>
      <c r="F10" s="128">
        <f t="shared" si="2"/>
        <v>80030</v>
      </c>
    </row>
    <row r="11" spans="1:6">
      <c r="A11" s="125">
        <v>2120806</v>
      </c>
      <c r="B11" s="126" t="s">
        <v>503</v>
      </c>
      <c r="C11" s="127">
        <f>150500000/10000</f>
        <v>15050</v>
      </c>
      <c r="D11" s="128">
        <v>10</v>
      </c>
      <c r="E11" s="127">
        <v>-13989.2</v>
      </c>
      <c r="F11" s="128">
        <f t="shared" si="2"/>
        <v>1060.8</v>
      </c>
    </row>
    <row r="12" spans="1:6">
      <c r="A12" s="125">
        <v>2120811</v>
      </c>
      <c r="B12" s="126" t="s">
        <v>504</v>
      </c>
      <c r="C12" s="127">
        <f>150000/10000</f>
        <v>15</v>
      </c>
      <c r="D12" s="128">
        <v>13</v>
      </c>
      <c r="E12" s="127">
        <v>0</v>
      </c>
      <c r="F12" s="128">
        <f t="shared" si="2"/>
        <v>15</v>
      </c>
    </row>
    <row r="13" spans="1:6">
      <c r="A13" s="125">
        <v>2120814</v>
      </c>
      <c r="B13" s="126" t="s">
        <v>505</v>
      </c>
      <c r="C13" s="127">
        <f>41600000/10000</f>
        <v>4160</v>
      </c>
      <c r="D13" s="128">
        <v>394</v>
      </c>
      <c r="E13" s="127">
        <v>-300</v>
      </c>
      <c r="F13" s="128">
        <f t="shared" si="2"/>
        <v>3860</v>
      </c>
    </row>
    <row r="14" spans="1:6">
      <c r="A14" s="125">
        <v>2120899</v>
      </c>
      <c r="B14" s="126" t="s">
        <v>506</v>
      </c>
      <c r="C14" s="127">
        <f>53202601/10000</f>
        <v>5320.26</v>
      </c>
      <c r="D14" s="128">
        <v>1090</v>
      </c>
      <c r="E14" s="129">
        <f>309.39+30000</f>
        <v>30309.39</v>
      </c>
      <c r="F14" s="128">
        <f t="shared" si="2"/>
        <v>35629.65</v>
      </c>
    </row>
    <row r="15" spans="1:6">
      <c r="A15" s="125">
        <v>21213</v>
      </c>
      <c r="B15" s="126" t="s">
        <v>507</v>
      </c>
      <c r="C15" s="127">
        <f t="shared" ref="C15:F15" si="3">SUM(C16)</f>
        <v>3259.81</v>
      </c>
      <c r="D15" s="127">
        <f t="shared" si="3"/>
        <v>1925</v>
      </c>
      <c r="E15" s="127">
        <v>0</v>
      </c>
      <c r="F15" s="127">
        <f t="shared" si="3"/>
        <v>3259.81</v>
      </c>
    </row>
    <row r="16" spans="1:6">
      <c r="A16" s="130">
        <v>2121302</v>
      </c>
      <c r="B16" s="126" t="s">
        <v>508</v>
      </c>
      <c r="C16" s="127">
        <f>32598074/10000</f>
        <v>3259.81</v>
      </c>
      <c r="D16" s="128">
        <v>1925</v>
      </c>
      <c r="E16" s="127">
        <v>0</v>
      </c>
      <c r="F16" s="128">
        <f>C16+E16</f>
        <v>3259.81</v>
      </c>
    </row>
    <row r="17" spans="1:6">
      <c r="A17" s="130">
        <v>21214</v>
      </c>
      <c r="B17" s="126" t="s">
        <v>509</v>
      </c>
      <c r="C17" s="127">
        <f t="shared" ref="C17:F17" si="4">C18</f>
        <v>1572.12</v>
      </c>
      <c r="D17" s="127">
        <f t="shared" si="4"/>
        <v>505</v>
      </c>
      <c r="E17" s="127">
        <v>-591.12</v>
      </c>
      <c r="F17" s="127">
        <f t="shared" si="4"/>
        <v>981</v>
      </c>
    </row>
    <row r="18" spans="1:6">
      <c r="A18" s="130">
        <v>2121401</v>
      </c>
      <c r="B18" s="126" t="s">
        <v>510</v>
      </c>
      <c r="C18" s="127">
        <f>15721220/10000</f>
        <v>1572.12</v>
      </c>
      <c r="D18" s="128">
        <v>505</v>
      </c>
      <c r="E18" s="127">
        <v>-591.12</v>
      </c>
      <c r="F18" s="128">
        <f>C18+E18</f>
        <v>981</v>
      </c>
    </row>
    <row r="19" spans="1:6">
      <c r="A19" s="130">
        <v>229</v>
      </c>
      <c r="B19" s="126" t="s">
        <v>86</v>
      </c>
      <c r="C19" s="127">
        <f t="shared" ref="C19:F19" si="5">C20</f>
        <v>12.26</v>
      </c>
      <c r="D19" s="127">
        <f t="shared" si="5"/>
        <v>11.54</v>
      </c>
      <c r="E19" s="127">
        <v>-0.71</v>
      </c>
      <c r="F19" s="127">
        <f t="shared" si="5"/>
        <v>11.55</v>
      </c>
    </row>
    <row r="20" spans="1:6">
      <c r="A20" s="130">
        <v>22904</v>
      </c>
      <c r="B20" s="126" t="s">
        <v>511</v>
      </c>
      <c r="C20" s="127">
        <f t="shared" ref="C20:F20" si="6">C21</f>
        <v>12.26</v>
      </c>
      <c r="D20" s="127">
        <f t="shared" si="6"/>
        <v>11.54</v>
      </c>
      <c r="E20" s="127">
        <v>-0.71</v>
      </c>
      <c r="F20" s="127">
        <f t="shared" si="6"/>
        <v>11.55</v>
      </c>
    </row>
    <row r="21" spans="1:6">
      <c r="A21" s="130">
        <v>2290401</v>
      </c>
      <c r="B21" s="126" t="s">
        <v>512</v>
      </c>
      <c r="C21" s="127">
        <f>122584/10000</f>
        <v>12.26</v>
      </c>
      <c r="D21" s="128">
        <v>11.54</v>
      </c>
      <c r="E21" s="127">
        <v>-0.71</v>
      </c>
      <c r="F21" s="128">
        <f>C21+E21</f>
        <v>11.55</v>
      </c>
    </row>
    <row r="22" spans="1:6">
      <c r="A22" s="130">
        <v>232</v>
      </c>
      <c r="B22" s="126" t="s">
        <v>88</v>
      </c>
      <c r="C22" s="127">
        <f t="shared" ref="C22:F22" si="7">C23</f>
        <v>18000</v>
      </c>
      <c r="D22" s="127">
        <f t="shared" si="7"/>
        <v>10701</v>
      </c>
      <c r="E22" s="127">
        <v>-1000</v>
      </c>
      <c r="F22" s="127">
        <f t="shared" si="7"/>
        <v>17000</v>
      </c>
    </row>
    <row r="23" spans="1:6">
      <c r="A23" s="130">
        <v>23204</v>
      </c>
      <c r="B23" s="126" t="s">
        <v>513</v>
      </c>
      <c r="C23" s="127">
        <f t="shared" ref="C23:F23" si="8">C24</f>
        <v>18000</v>
      </c>
      <c r="D23" s="127">
        <f t="shared" si="8"/>
        <v>10701</v>
      </c>
      <c r="E23" s="127">
        <v>-1000</v>
      </c>
      <c r="F23" s="127">
        <f t="shared" si="8"/>
        <v>17000</v>
      </c>
    </row>
    <row r="24" spans="1:6">
      <c r="A24" s="130">
        <v>2320411</v>
      </c>
      <c r="B24" s="126" t="s">
        <v>514</v>
      </c>
      <c r="C24" s="127">
        <f>180000000/10000</f>
        <v>18000</v>
      </c>
      <c r="D24" s="131">
        <v>10701</v>
      </c>
      <c r="E24" s="127">
        <v>-1000</v>
      </c>
      <c r="F24" s="128">
        <f>C24+E24</f>
        <v>17000</v>
      </c>
    </row>
    <row r="25" spans="1:6">
      <c r="A25" s="130">
        <v>233</v>
      </c>
      <c r="B25" s="126" t="s">
        <v>89</v>
      </c>
      <c r="C25" s="127">
        <f t="shared" ref="C25:F25" si="9">C26</f>
        <v>350</v>
      </c>
      <c r="D25" s="127">
        <f t="shared" si="9"/>
        <v>3</v>
      </c>
      <c r="E25" s="127">
        <v>-150</v>
      </c>
      <c r="F25" s="127">
        <f t="shared" si="9"/>
        <v>200</v>
      </c>
    </row>
    <row r="26" spans="1:6">
      <c r="A26" s="130">
        <v>23304</v>
      </c>
      <c r="B26" s="126" t="s">
        <v>515</v>
      </c>
      <c r="C26" s="127">
        <f t="shared" ref="C26:F26" si="10">C27</f>
        <v>350</v>
      </c>
      <c r="D26" s="127">
        <f t="shared" si="10"/>
        <v>3</v>
      </c>
      <c r="E26" s="127">
        <v>-150</v>
      </c>
      <c r="F26" s="127">
        <f t="shared" si="10"/>
        <v>200</v>
      </c>
    </row>
    <row r="27" spans="1:6">
      <c r="A27" s="130">
        <v>2330411</v>
      </c>
      <c r="B27" s="126" t="s">
        <v>516</v>
      </c>
      <c r="C27" s="127">
        <f>3500000/10000</f>
        <v>350</v>
      </c>
      <c r="D27" s="128">
        <v>3</v>
      </c>
      <c r="E27" s="127">
        <v>-150</v>
      </c>
      <c r="F27" s="128">
        <f>C27+E27</f>
        <v>200</v>
      </c>
    </row>
  </sheetData>
  <autoFilter xmlns:etc="http://www.wps.cn/officeDocument/2017/etCustomData" ref="A5:G27" etc:filterBottomFollowUsedRange="0">
    <extLst/>
  </autoFilter>
  <mergeCells count="3">
    <mergeCell ref="A2:F2"/>
    <mergeCell ref="E3:F3"/>
    <mergeCell ref="A5:B5"/>
  </mergeCells>
  <printOptions horizontalCentered="1"/>
  <pageMargins left="0.751388888888889" right="0.751388888888889" top="0.668055555555556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目录</vt:lpstr>
      <vt:lpstr>附表1  全县收入调整表 </vt:lpstr>
      <vt:lpstr>附表2全县一般公共预算支出表</vt:lpstr>
      <vt:lpstr>附表3县本级一般公共预算支出调整表  </vt:lpstr>
      <vt:lpstr>附表4上级专项资金收入明细（款） </vt:lpstr>
      <vt:lpstr>附表5社会保险基金收入支出调整表 (2)</vt:lpstr>
      <vt:lpstr>附表6基金收入调整表</vt:lpstr>
      <vt:lpstr>附表7基金支出调整表</vt:lpstr>
      <vt:lpstr>附表8修文县2023年预备费使用情况表（8月）</vt:lpstr>
      <vt:lpstr>附表92023年预算调整平衡测算表（一般公共预算）</vt:lpstr>
      <vt:lpstr>附表102023年预算调整平衡测算表（政府性基金）</vt:lpstr>
      <vt:lpstr>附表11新增一般债券新增安排其他资本性支出项目情况表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你憋说话</cp:lastModifiedBy>
  <dcterms:created xsi:type="dcterms:W3CDTF">2016-10-09T07:16:00Z</dcterms:created>
  <cp:lastPrinted>2019-10-29T05:25:00Z</cp:lastPrinted>
  <dcterms:modified xsi:type="dcterms:W3CDTF">2024-11-21T09:28:23Z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eadingLayout">
    <vt:bool>true</vt:bool>
  </property>
  <property fmtid="{D5CDD505-2E9C-101B-9397-08002B2CF9AE}" pid="4" name="ICV">
    <vt:lpwstr>94546228B9384C01930903112ADE541A</vt:lpwstr>
  </property>
</Properties>
</file>